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s.ad.pref.shimane.jp\健康福祉部\地域福祉課\users\監査指導\ふれあい広場\19 ホームページ(2019～）\新ホームページ\Ⅲ-3監査調書\(1)e保育所\R7\"/>
    </mc:Choice>
  </mc:AlternateContent>
  <xr:revisionPtr revIDLastSave="0" documentId="13_ncr:1_{907E501F-9D0C-49E3-98F8-FCB59CD3122A}" xr6:coauthVersionLast="47" xr6:coauthVersionMax="47" xr10:uidLastSave="{00000000-0000-0000-0000-000000000000}"/>
  <bookViews>
    <workbookView xWindow="-120" yWindow="-120" windowWidth="29040" windowHeight="15720" xr2:uid="{00000000-000D-0000-FFFF-FFFF00000000}"/>
  </bookViews>
  <sheets>
    <sheet name="表紙" sheetId="5" r:id="rId1"/>
    <sheet name="目次" sheetId="3" r:id="rId2"/>
    <sheet name="監査調書" sheetId="1" r:id="rId3"/>
    <sheet name="表１（新基準）" sheetId="7" r:id="rId4"/>
    <sheet name="表１ (旧基準)" sheetId="13" r:id="rId5"/>
    <sheet name="表２" sheetId="8" r:id="rId6"/>
    <sheet name="表３" sheetId="9" r:id="rId7"/>
    <sheet name="表４" sheetId="2" r:id="rId8"/>
    <sheet name="職員名簿" sheetId="12" r:id="rId9"/>
    <sheet name="date" sheetId="10" r:id="rId10"/>
  </sheets>
  <definedNames>
    <definedName name="_xlnm.Print_Area" localSheetId="2">監査調書!$A$7:$AO$793</definedName>
    <definedName name="_xlnm.Print_Area" localSheetId="8">職員名簿!$B$2:$N$110</definedName>
    <definedName name="_xlnm.Print_Area" localSheetId="4">'表１ (旧基準)'!$B$2:$U$37</definedName>
    <definedName name="_xlnm.Print_Area" localSheetId="3">'表１（新基準）'!$B$2:$U$37</definedName>
    <definedName name="_xlnm.Print_Area" localSheetId="5">表２!$B$2:$K$31</definedName>
    <definedName name="_xlnm.Print_Area" localSheetId="6">表３!$B$2:$L$44</definedName>
    <definedName name="_xlnm.Print_Area" localSheetId="7">表４!$B$2:$R$24</definedName>
    <definedName name="_xlnm.Print_Area" localSheetId="0">表紙!$A$2:$F$29</definedName>
    <definedName name="_xlnm.Print_Area" localSheetId="1">目次!$A$1:$J$86</definedName>
    <definedName name="_xlnm.Print_Titles" localSheetId="8">職員名簿!$4:$5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Z11" i="10" l="1"/>
  <c r="FZ4" i="10"/>
  <c r="FX11" i="10"/>
  <c r="FW11" i="10"/>
  <c r="CN11" i="10"/>
  <c r="CN4" i="10"/>
  <c r="CL11" i="10"/>
  <c r="CL4" i="10"/>
  <c r="CK11" i="10"/>
  <c r="CK4" i="10"/>
  <c r="FZ10" i="10"/>
  <c r="CN10" i="10"/>
  <c r="CK10" i="10"/>
  <c r="CL10" i="10"/>
  <c r="MV11" i="10" l="1"/>
  <c r="MV4" i="10"/>
  <c r="MT3" i="10"/>
  <c r="GC4" i="10"/>
  <c r="GC11" i="10"/>
  <c r="DZ4" i="10"/>
  <c r="DZ11" i="10"/>
  <c r="AV11" i="10"/>
  <c r="AT11" i="10"/>
  <c r="AV4" i="10"/>
  <c r="CY11" i="10"/>
  <c r="CY5" i="10"/>
  <c r="CX11" i="10"/>
  <c r="CX5" i="10"/>
  <c r="CW11" i="10"/>
  <c r="CW5" i="10"/>
  <c r="CV11" i="10"/>
  <c r="CV5" i="10"/>
  <c r="IP4" i="10"/>
  <c r="IQ5" i="10"/>
  <c r="IP5" i="10"/>
  <c r="BH5" i="10"/>
  <c r="BG5" i="10"/>
  <c r="BH11" i="10"/>
  <c r="BG11" i="10"/>
  <c r="AV10" i="10"/>
  <c r="CW10" i="10"/>
  <c r="CX10" i="10"/>
  <c r="DZ10" i="10"/>
  <c r="CY10" i="10"/>
  <c r="MV10" i="10"/>
  <c r="GC10" i="10"/>
  <c r="S16" i="7" l="1"/>
  <c r="S15" i="7"/>
  <c r="IP11" i="10" l="1"/>
  <c r="IQ11" i="10"/>
  <c r="IL4" i="10"/>
  <c r="IL11" i="10"/>
  <c r="BF11" i="10"/>
  <c r="BG4" i="10"/>
  <c r="BF4" i="10"/>
  <c r="IQ10" i="10"/>
  <c r="IL10" i="10"/>
  <c r="BF10" i="10"/>
  <c r="BH10" i="10"/>
  <c r="IP10" i="10"/>
  <c r="BG10" i="10"/>
  <c r="B232" i="1" l="1"/>
  <c r="B231" i="1"/>
  <c r="K16" i="7" l="1"/>
  <c r="K15" i="7"/>
  <c r="K15" i="13"/>
  <c r="R36" i="13"/>
  <c r="P36" i="13"/>
  <c r="O36" i="13"/>
  <c r="N36" i="13"/>
  <c r="L36" i="13"/>
  <c r="I36" i="13"/>
  <c r="O29" i="13"/>
  <c r="I29" i="13"/>
  <c r="R17" i="13"/>
  <c r="Q17" i="13"/>
  <c r="P17" i="13"/>
  <c r="O17" i="13"/>
  <c r="N17" i="13"/>
  <c r="M17" i="13"/>
  <c r="I17" i="13"/>
  <c r="H17" i="13"/>
  <c r="G17" i="13"/>
  <c r="S16" i="13"/>
  <c r="K16" i="13"/>
  <c r="S15" i="13"/>
  <c r="S13" i="13"/>
  <c r="K13" i="13"/>
  <c r="S12" i="13"/>
  <c r="K12" i="13"/>
  <c r="G9" i="13"/>
  <c r="B4" i="13"/>
  <c r="S17" i="13" l="1"/>
  <c r="S23" i="13" s="1"/>
  <c r="K17" i="13"/>
  <c r="K23" i="13" s="1"/>
  <c r="AN4" i="10" l="1"/>
  <c r="AN11" i="10"/>
  <c r="AN10" i="10"/>
  <c r="NM4" i="10" l="1"/>
  <c r="IX4" i="10"/>
  <c r="GF4" i="10"/>
  <c r="FX4" i="10"/>
  <c r="EJ4" i="10"/>
  <c r="EI4" i="10"/>
  <c r="EH4" i="10"/>
  <c r="EG4" i="10"/>
  <c r="AT4" i="10"/>
  <c r="A413" i="1" l="1"/>
  <c r="NM11" i="10"/>
  <c r="NH11" i="10"/>
  <c r="NG11" i="10"/>
  <c r="NB4" i="10"/>
  <c r="NB11" i="10"/>
  <c r="MZ4" i="10"/>
  <c r="MZ11" i="10"/>
  <c r="GV4" i="10"/>
  <c r="GV11" i="10"/>
  <c r="EJ11" i="10"/>
  <c r="EI11" i="10"/>
  <c r="EH11" i="10"/>
  <c r="EG11" i="10"/>
  <c r="GO4" i="10"/>
  <c r="GO11" i="10"/>
  <c r="GN11" i="10"/>
  <c r="GL11" i="10"/>
  <c r="EO11" i="10"/>
  <c r="AT10" i="10"/>
  <c r="EH10" i="10"/>
  <c r="EG10" i="10"/>
  <c r="NM10" i="10"/>
  <c r="EJ10" i="10"/>
  <c r="EI10" i="10"/>
  <c r="CV10" i="10"/>
  <c r="NH10" i="10"/>
  <c r="NY5" i="10" l="1"/>
  <c r="NY11" i="10"/>
  <c r="HV4" i="10"/>
  <c r="HV11" i="10"/>
  <c r="BW4" i="10"/>
  <c r="BW11" i="10"/>
  <c r="IM4" i="10"/>
  <c r="IM11" i="10"/>
  <c r="IK11" i="10"/>
  <c r="NY10" i="10"/>
  <c r="HV10" i="10"/>
  <c r="IM10" i="10"/>
  <c r="BW10" i="10"/>
  <c r="HT4" i="10" l="1"/>
  <c r="HT11" i="10"/>
  <c r="GI4" i="10"/>
  <c r="GH4" i="10"/>
  <c r="GG4" i="10"/>
  <c r="GI11" i="10"/>
  <c r="GH11" i="10"/>
  <c r="GG11" i="10"/>
  <c r="GF11" i="10"/>
  <c r="GE4" i="10"/>
  <c r="GE11" i="10"/>
  <c r="GD4" i="10"/>
  <c r="GB4" i="10"/>
  <c r="GA4" i="10"/>
  <c r="FY4" i="10"/>
  <c r="FW4" i="10"/>
  <c r="FU4" i="10"/>
  <c r="FT4" i="10"/>
  <c r="GD11" i="10"/>
  <c r="GB11" i="10"/>
  <c r="GA11" i="10"/>
  <c r="GG10" i="10"/>
  <c r="GA10" i="10"/>
  <c r="GD10" i="10"/>
  <c r="GE10" i="10"/>
  <c r="HT10" i="10"/>
  <c r="GI10" i="10"/>
  <c r="GB10" i="10"/>
  <c r="GH10" i="10"/>
  <c r="GF10" i="10"/>
  <c r="FY11" i="10" l="1"/>
  <c r="FV11" i="10"/>
  <c r="FU11" i="10"/>
  <c r="FT11" i="10"/>
  <c r="FV3" i="10"/>
  <c r="FV4" i="10"/>
  <c r="FX10" i="10"/>
  <c r="FV10" i="10"/>
  <c r="FW10" i="10"/>
  <c r="FU10" i="10"/>
  <c r="FT10" i="10"/>
  <c r="FY10" i="10"/>
  <c r="A242" i="1" l="1"/>
  <c r="DE11" i="10" l="1"/>
  <c r="DE4" i="10"/>
  <c r="AB11" i="10"/>
  <c r="AA11" i="10"/>
  <c r="Z11" i="10"/>
  <c r="AG11" i="10"/>
  <c r="AF11" i="10"/>
  <c r="AE11" i="10"/>
  <c r="AE4" i="10"/>
  <c r="AG5" i="10"/>
  <c r="AF5" i="10"/>
  <c r="AE5" i="10"/>
  <c r="AR4" i="10"/>
  <c r="AQ4" i="10"/>
  <c r="Z10" i="10"/>
  <c r="AG10" i="10"/>
  <c r="AE10" i="10"/>
  <c r="AF10" i="10"/>
  <c r="AB10" i="10"/>
  <c r="AA10" i="10"/>
  <c r="DE10" i="10"/>
  <c r="AB5" i="10" l="1"/>
  <c r="AA5" i="10"/>
  <c r="Z5" i="10"/>
  <c r="AQ10" i="10"/>
  <c r="PD7" i="10" l="1"/>
  <c r="B18" i="5" l="1"/>
  <c r="FQ11" i="10" l="1"/>
  <c r="FP11" i="10"/>
  <c r="FQ4" i="10"/>
  <c r="FQ10" i="10"/>
  <c r="AC11" i="10" l="1"/>
  <c r="AC4" i="10"/>
  <c r="AC10" i="10"/>
  <c r="FS11" i="10" l="1"/>
  <c r="FS4" i="10"/>
  <c r="DY11" i="10"/>
  <c r="FS10" i="10"/>
  <c r="DY10" i="10"/>
  <c r="GY11" i="10" l="1"/>
  <c r="GZ11" i="10"/>
  <c r="GZ4" i="10"/>
  <c r="GY4" i="10"/>
  <c r="GY10" i="10"/>
  <c r="GZ10" i="10"/>
  <c r="HA4" i="10" l="1"/>
  <c r="GX4" i="10"/>
  <c r="HA11" i="10"/>
  <c r="GX11" i="10"/>
  <c r="AU3" i="10"/>
  <c r="AU11" i="10"/>
  <c r="AU4" i="10"/>
  <c r="GX10" i="10"/>
  <c r="HA10" i="10"/>
  <c r="AU10" i="10"/>
  <c r="FP4" i="10" l="1"/>
  <c r="FO5" i="10"/>
  <c r="FO11" i="10"/>
  <c r="FH11" i="10"/>
  <c r="FG11" i="10"/>
  <c r="FF11" i="10"/>
  <c r="NC11" i="10"/>
  <c r="NA11" i="10"/>
  <c r="NC4" i="10"/>
  <c r="NB10" i="10"/>
  <c r="NC10" i="10"/>
  <c r="J33" i="9" l="1"/>
  <c r="C12" i="12" l="1"/>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0" i="12" l="1"/>
  <c r="C11" i="12" s="1"/>
  <c r="BRO11" i="10" l="1"/>
  <c r="BRD11" i="10"/>
  <c r="BQS11" i="10"/>
  <c r="BQH11" i="10"/>
  <c r="BPW11" i="10"/>
  <c r="BPL11" i="10"/>
  <c r="BPA11" i="10"/>
  <c r="BOP11" i="10"/>
  <c r="BOE11" i="10"/>
  <c r="BNT11" i="10"/>
  <c r="BNI11" i="10"/>
  <c r="BMX11" i="10"/>
  <c r="BMM11" i="10"/>
  <c r="BMB11" i="10"/>
  <c r="BLQ11" i="10"/>
  <c r="BLF11" i="10"/>
  <c r="BKU11" i="10"/>
  <c r="BKJ11" i="10"/>
  <c r="BJY11" i="10"/>
  <c r="BJN11" i="10"/>
  <c r="BJC11" i="10"/>
  <c r="BIR11" i="10"/>
  <c r="BIG11" i="10"/>
  <c r="BHV11" i="10"/>
  <c r="BHK11" i="10"/>
  <c r="BGZ11" i="10"/>
  <c r="BGO11" i="10"/>
  <c r="BGD11" i="10"/>
  <c r="BFS11" i="10"/>
  <c r="BFH11" i="10"/>
  <c r="BEW11" i="10"/>
  <c r="BEL11" i="10"/>
  <c r="BEA11" i="10"/>
  <c r="BDP11" i="10"/>
  <c r="BDE11" i="10"/>
  <c r="BCT11" i="10"/>
  <c r="BCI11" i="10"/>
  <c r="BBX11" i="10"/>
  <c r="BBM11" i="10"/>
  <c r="BBB11" i="10"/>
  <c r="BAQ11" i="10"/>
  <c r="BAF11" i="10"/>
  <c r="AZU11" i="10"/>
  <c r="AZJ11" i="10"/>
  <c r="AYY11" i="10"/>
  <c r="AYN11" i="10"/>
  <c r="AYC11" i="10"/>
  <c r="AXR11" i="10"/>
  <c r="AXG11" i="10"/>
  <c r="AWV11" i="10"/>
  <c r="AWK11" i="10"/>
  <c r="AVZ11" i="10"/>
  <c r="AVO11" i="10"/>
  <c r="AVD11" i="10"/>
  <c r="AUS11" i="10"/>
  <c r="AUH11" i="10"/>
  <c r="ATW11" i="10"/>
  <c r="ATL11" i="10"/>
  <c r="ATA11" i="10"/>
  <c r="ASP11" i="10"/>
  <c r="ASE11" i="10"/>
  <c r="ART11" i="10"/>
  <c r="ARI11" i="10"/>
  <c r="AQX11" i="10"/>
  <c r="AQB11" i="10"/>
  <c r="AQM11" i="10"/>
  <c r="APQ11" i="10"/>
  <c r="APF11" i="10"/>
  <c r="AOU11" i="10"/>
  <c r="AOJ11" i="10"/>
  <c r="ANY11" i="10"/>
  <c r="ANN11" i="10"/>
  <c r="ANC11" i="10"/>
  <c r="AMR11" i="10"/>
  <c r="AMG11" i="10"/>
  <c r="ALV11" i="10"/>
  <c r="ALK11" i="10"/>
  <c r="AKZ11" i="10"/>
  <c r="AKO11" i="10"/>
  <c r="AKD11" i="10"/>
  <c r="AJS11" i="10"/>
  <c r="AJH11" i="10"/>
  <c r="AIW11" i="10"/>
  <c r="AIL11" i="10"/>
  <c r="AIA11" i="10"/>
  <c r="AHP11" i="10"/>
  <c r="AHE11" i="10"/>
  <c r="AGT11" i="10"/>
  <c r="AGI11" i="10"/>
  <c r="AFX11" i="10"/>
  <c r="AFM11" i="10"/>
  <c r="AFB11" i="10"/>
  <c r="AEQ11" i="10"/>
  <c r="AEF11" i="10"/>
  <c r="ADU11" i="10"/>
  <c r="ADJ11" i="10"/>
  <c r="ACY11" i="10"/>
  <c r="ACN11" i="10"/>
  <c r="BRY3" i="10"/>
  <c r="BRX3" i="10"/>
  <c r="BRW3" i="10"/>
  <c r="BRV3" i="10"/>
  <c r="BRU3" i="10"/>
  <c r="BRT3" i="10"/>
  <c r="BRS3" i="10"/>
  <c r="BRR3" i="10"/>
  <c r="BRQ3" i="10"/>
  <c r="BRP3" i="10"/>
  <c r="BRO3" i="10"/>
  <c r="BRN3" i="10"/>
  <c r="BRM3" i="10"/>
  <c r="BRL3" i="10"/>
  <c r="BRK3" i="10"/>
  <c r="BRJ3" i="10"/>
  <c r="BRI3" i="10"/>
  <c r="BRH3" i="10"/>
  <c r="BRG3" i="10"/>
  <c r="BRF3" i="10"/>
  <c r="BRE3" i="10"/>
  <c r="BRD3" i="10"/>
  <c r="BRC3" i="10"/>
  <c r="BRB3" i="10"/>
  <c r="BRA3" i="10"/>
  <c r="BQZ3" i="10"/>
  <c r="BQY3" i="10"/>
  <c r="BQX3" i="10"/>
  <c r="BQW3" i="10"/>
  <c r="BQV3" i="10"/>
  <c r="BQU3" i="10"/>
  <c r="BQT3" i="10"/>
  <c r="BQS3" i="10"/>
  <c r="BQR3" i="10"/>
  <c r="BQQ3" i="10"/>
  <c r="BQP3" i="10"/>
  <c r="BQO3" i="10"/>
  <c r="BQN3" i="10"/>
  <c r="BQM3" i="10"/>
  <c r="BQL3" i="10"/>
  <c r="BQK3" i="10"/>
  <c r="BQJ3" i="10"/>
  <c r="BQI3" i="10"/>
  <c r="BQH3" i="10"/>
  <c r="BQG3" i="10"/>
  <c r="BQF3" i="10"/>
  <c r="BQE3" i="10"/>
  <c r="BQD3" i="10"/>
  <c r="BQC3" i="10"/>
  <c r="BQB3" i="10"/>
  <c r="BQA3" i="10"/>
  <c r="BPZ3" i="10"/>
  <c r="BPY3" i="10"/>
  <c r="BPX3" i="10"/>
  <c r="BPW3" i="10"/>
  <c r="BPV3" i="10"/>
  <c r="BPU3" i="10"/>
  <c r="BPT3" i="10"/>
  <c r="BPS3" i="10"/>
  <c r="BPR3" i="10"/>
  <c r="BPQ3" i="10"/>
  <c r="BPP3" i="10"/>
  <c r="BPO3" i="10"/>
  <c r="BPN3" i="10"/>
  <c r="BPM3" i="10"/>
  <c r="BPL3" i="10"/>
  <c r="BPK3" i="10"/>
  <c r="BPJ3" i="10"/>
  <c r="BPI3" i="10"/>
  <c r="BPH3" i="10"/>
  <c r="BPG3" i="10"/>
  <c r="BPF3" i="10"/>
  <c r="BPE3" i="10"/>
  <c r="BPD3" i="10"/>
  <c r="BPC3" i="10"/>
  <c r="BPB3" i="10"/>
  <c r="BPA3" i="10"/>
  <c r="BOZ3" i="10"/>
  <c r="BOY3" i="10"/>
  <c r="BOX3" i="10"/>
  <c r="BOW3" i="10"/>
  <c r="BOV3" i="10"/>
  <c r="BOU3" i="10"/>
  <c r="BOT3" i="10"/>
  <c r="BOS3" i="10"/>
  <c r="BOR3" i="10"/>
  <c r="BOQ3" i="10"/>
  <c r="BOP3" i="10"/>
  <c r="BOO3" i="10"/>
  <c r="BON3" i="10"/>
  <c r="BOM3" i="10"/>
  <c r="BOL3" i="10"/>
  <c r="BOK3" i="10"/>
  <c r="BOJ3" i="10"/>
  <c r="BOI3" i="10"/>
  <c r="BOH3" i="10"/>
  <c r="BOG3" i="10"/>
  <c r="BOF3" i="10"/>
  <c r="BOE3" i="10"/>
  <c r="BOD3" i="10"/>
  <c r="BOC3" i="10"/>
  <c r="BOB3" i="10"/>
  <c r="BOA3" i="10"/>
  <c r="BNZ3" i="10"/>
  <c r="BNY3" i="10"/>
  <c r="BNX3" i="10"/>
  <c r="BNW3" i="10"/>
  <c r="BNV3" i="10"/>
  <c r="BNU3" i="10"/>
  <c r="BNT3" i="10"/>
  <c r="BNS3" i="10"/>
  <c r="BNR3" i="10"/>
  <c r="BNQ3" i="10"/>
  <c r="BNP3" i="10"/>
  <c r="BNO3" i="10"/>
  <c r="BNN3" i="10"/>
  <c r="BNM3" i="10"/>
  <c r="BNL3" i="10"/>
  <c r="BNK3" i="10"/>
  <c r="BNJ3" i="10"/>
  <c r="BNI3" i="10"/>
  <c r="BNH3" i="10"/>
  <c r="BNG3" i="10"/>
  <c r="BNF3" i="10"/>
  <c r="BNE3" i="10"/>
  <c r="BND3" i="10"/>
  <c r="BNC3" i="10"/>
  <c r="BNB3" i="10"/>
  <c r="BNA3" i="10"/>
  <c r="BMZ3" i="10"/>
  <c r="BMY3" i="10"/>
  <c r="BMX3" i="10"/>
  <c r="BMW3" i="10"/>
  <c r="BMV3" i="10"/>
  <c r="BMU3" i="10"/>
  <c r="BMT3" i="10"/>
  <c r="BMS3" i="10"/>
  <c r="BMR3" i="10"/>
  <c r="BMQ3" i="10"/>
  <c r="BMP3" i="10"/>
  <c r="BMO3" i="10"/>
  <c r="BMN3" i="10"/>
  <c r="BMM3" i="10"/>
  <c r="BML3" i="10"/>
  <c r="BMK3" i="10"/>
  <c r="BMJ3" i="10"/>
  <c r="BMI3" i="10"/>
  <c r="BMH3" i="10"/>
  <c r="BMG3" i="10"/>
  <c r="BMF3" i="10"/>
  <c r="BME3" i="10"/>
  <c r="BMD3" i="10"/>
  <c r="BMC3" i="10"/>
  <c r="BMB3" i="10"/>
  <c r="BMA3" i="10"/>
  <c r="BLZ3" i="10"/>
  <c r="BLY3" i="10"/>
  <c r="BLX3" i="10"/>
  <c r="BLW3" i="10"/>
  <c r="BLV3" i="10"/>
  <c r="BLU3" i="10"/>
  <c r="BLT3" i="10"/>
  <c r="BLS3" i="10"/>
  <c r="BLR3" i="10"/>
  <c r="BLQ3" i="10"/>
  <c r="BLP3" i="10"/>
  <c r="BLO3" i="10"/>
  <c r="BLN3" i="10"/>
  <c r="BLM3" i="10"/>
  <c r="BLL3" i="10"/>
  <c r="BLK3" i="10"/>
  <c r="BLJ3" i="10"/>
  <c r="BLI3" i="10"/>
  <c r="BLH3" i="10"/>
  <c r="BLG3" i="10"/>
  <c r="BLF3" i="10"/>
  <c r="BLE3" i="10"/>
  <c r="BLD3" i="10"/>
  <c r="BLC3" i="10"/>
  <c r="BLB3" i="10"/>
  <c r="BLA3" i="10"/>
  <c r="BKZ3" i="10"/>
  <c r="BKY3" i="10"/>
  <c r="BKX3" i="10"/>
  <c r="BKW3" i="10"/>
  <c r="BKV3" i="10"/>
  <c r="BKU3" i="10"/>
  <c r="BKT3" i="10"/>
  <c r="BKS3" i="10"/>
  <c r="BKR3" i="10"/>
  <c r="BKQ3" i="10"/>
  <c r="BKP3" i="10"/>
  <c r="BKO3" i="10"/>
  <c r="BKN3" i="10"/>
  <c r="BKM3" i="10"/>
  <c r="BKL3" i="10"/>
  <c r="BKK3" i="10"/>
  <c r="BKJ3" i="10"/>
  <c r="BKI3" i="10"/>
  <c r="BKH3" i="10"/>
  <c r="BKG3" i="10"/>
  <c r="BKF3" i="10"/>
  <c r="BKE3" i="10"/>
  <c r="BKD3" i="10"/>
  <c r="BKC3" i="10"/>
  <c r="BKB3" i="10"/>
  <c r="BKA3" i="10"/>
  <c r="BJZ3" i="10"/>
  <c r="BJY3" i="10"/>
  <c r="BJX3" i="10"/>
  <c r="BJW3" i="10"/>
  <c r="BJV3" i="10"/>
  <c r="BJU3" i="10"/>
  <c r="BJT3" i="10"/>
  <c r="BJS3" i="10"/>
  <c r="BJR3" i="10"/>
  <c r="BJQ3" i="10"/>
  <c r="BJP3" i="10"/>
  <c r="BJO3" i="10"/>
  <c r="BJN3" i="10"/>
  <c r="BJM3" i="10"/>
  <c r="BJL3" i="10"/>
  <c r="BJK3" i="10"/>
  <c r="BJJ3" i="10"/>
  <c r="BJI3" i="10"/>
  <c r="BJH3" i="10"/>
  <c r="BJG3" i="10"/>
  <c r="BJF3" i="10"/>
  <c r="BJE3" i="10"/>
  <c r="BJD3" i="10"/>
  <c r="BJC3" i="10"/>
  <c r="BJB3" i="10"/>
  <c r="BJA3" i="10"/>
  <c r="BIZ3" i="10"/>
  <c r="BIY3" i="10"/>
  <c r="BIX3" i="10"/>
  <c r="BIW3" i="10"/>
  <c r="BIV3" i="10"/>
  <c r="BIU3" i="10"/>
  <c r="BIT3" i="10"/>
  <c r="BIS3" i="10"/>
  <c r="BIR3" i="10"/>
  <c r="BIQ3" i="10"/>
  <c r="BIP3" i="10"/>
  <c r="BIO3" i="10"/>
  <c r="BIN3" i="10"/>
  <c r="BIM3" i="10"/>
  <c r="BIL3" i="10"/>
  <c r="BIK3" i="10"/>
  <c r="BIJ3" i="10"/>
  <c r="BII3" i="10"/>
  <c r="BIH3" i="10"/>
  <c r="BIG3" i="10"/>
  <c r="BIF3" i="10"/>
  <c r="BIE3" i="10"/>
  <c r="BID3" i="10"/>
  <c r="BIC3" i="10"/>
  <c r="BIB3" i="10"/>
  <c r="BIA3" i="10"/>
  <c r="BHZ3" i="10"/>
  <c r="BHY3" i="10"/>
  <c r="BHX3" i="10"/>
  <c r="BHW3" i="10"/>
  <c r="BHV3" i="10"/>
  <c r="BHU3" i="10"/>
  <c r="BHT3" i="10"/>
  <c r="BHS3" i="10"/>
  <c r="BHR3" i="10"/>
  <c r="BHQ3" i="10"/>
  <c r="BHP3" i="10"/>
  <c r="BHO3" i="10"/>
  <c r="BHN3" i="10"/>
  <c r="BHM3" i="10"/>
  <c r="BHL3" i="10"/>
  <c r="BHK3" i="10"/>
  <c r="BHJ3" i="10"/>
  <c r="BHI3" i="10"/>
  <c r="BHH3" i="10"/>
  <c r="BHG3" i="10"/>
  <c r="BHF3" i="10"/>
  <c r="BHE3" i="10"/>
  <c r="BHD3" i="10"/>
  <c r="BHC3" i="10"/>
  <c r="BHB3" i="10"/>
  <c r="BHA3" i="10"/>
  <c r="BGZ3" i="10"/>
  <c r="BGY3" i="10"/>
  <c r="BGX3" i="10"/>
  <c r="BGW3" i="10"/>
  <c r="BGV3" i="10"/>
  <c r="BGU3" i="10"/>
  <c r="BGT3" i="10"/>
  <c r="BGS3" i="10"/>
  <c r="BGR3" i="10"/>
  <c r="BGQ3" i="10"/>
  <c r="BGP3" i="10"/>
  <c r="BGO3" i="10"/>
  <c r="BGN3" i="10"/>
  <c r="BGM3" i="10"/>
  <c r="BGL3" i="10"/>
  <c r="BGK3" i="10"/>
  <c r="BGJ3" i="10"/>
  <c r="BGI3" i="10"/>
  <c r="BGH3" i="10"/>
  <c r="BGG3" i="10"/>
  <c r="BGF3" i="10"/>
  <c r="BGE3" i="10"/>
  <c r="BGD3" i="10"/>
  <c r="BGC3" i="10"/>
  <c r="BGB3" i="10"/>
  <c r="BGA3" i="10"/>
  <c r="BFZ3" i="10"/>
  <c r="BFY3" i="10"/>
  <c r="BFX3" i="10"/>
  <c r="BFW3" i="10"/>
  <c r="BFV3" i="10"/>
  <c r="BFU3" i="10"/>
  <c r="BFT3" i="10"/>
  <c r="BFS3" i="10"/>
  <c r="BFR3" i="10"/>
  <c r="BFQ3" i="10"/>
  <c r="BFP3" i="10"/>
  <c r="BFO3" i="10"/>
  <c r="BFN3" i="10"/>
  <c r="BFM3" i="10"/>
  <c r="BFL3" i="10"/>
  <c r="BFK3" i="10"/>
  <c r="BFJ3" i="10"/>
  <c r="BFI3" i="10"/>
  <c r="BFH3" i="10"/>
  <c r="BFG3" i="10"/>
  <c r="BFF3" i="10"/>
  <c r="BFE3" i="10"/>
  <c r="BFD3" i="10"/>
  <c r="BFC3" i="10"/>
  <c r="BFB3" i="10"/>
  <c r="BFA3" i="10"/>
  <c r="BEZ3" i="10"/>
  <c r="BEY3" i="10"/>
  <c r="BEX3" i="10"/>
  <c r="BEW3" i="10"/>
  <c r="BEV3" i="10"/>
  <c r="BEU3" i="10"/>
  <c r="BET3" i="10"/>
  <c r="BES3" i="10"/>
  <c r="BER3" i="10"/>
  <c r="BEQ3" i="10"/>
  <c r="BEP3" i="10"/>
  <c r="BEO3" i="10"/>
  <c r="BEN3" i="10"/>
  <c r="BEM3" i="10"/>
  <c r="BEL3" i="10"/>
  <c r="BEK3" i="10"/>
  <c r="BEJ3" i="10"/>
  <c r="BEI3" i="10"/>
  <c r="BEH3" i="10"/>
  <c r="BEG3" i="10"/>
  <c r="BEF3" i="10"/>
  <c r="BEE3" i="10"/>
  <c r="BED3" i="10"/>
  <c r="BEC3" i="10"/>
  <c r="BEB3" i="10"/>
  <c r="BEA3" i="10"/>
  <c r="BDZ3" i="10"/>
  <c r="BDY3" i="10"/>
  <c r="BDX3" i="10"/>
  <c r="BDW3" i="10"/>
  <c r="BDV3" i="10"/>
  <c r="BDU3" i="10"/>
  <c r="BDT3" i="10"/>
  <c r="BDS3" i="10"/>
  <c r="BDR3" i="10"/>
  <c r="BDQ3" i="10"/>
  <c r="BDP3" i="10"/>
  <c r="BDO3" i="10"/>
  <c r="BDN3" i="10"/>
  <c r="BDM3" i="10"/>
  <c r="BDL3" i="10"/>
  <c r="BDK3" i="10"/>
  <c r="BDJ3" i="10"/>
  <c r="BDI3" i="10"/>
  <c r="BDH3" i="10"/>
  <c r="BDG3" i="10"/>
  <c r="BDF3" i="10"/>
  <c r="BDE3" i="10"/>
  <c r="BDD3" i="10"/>
  <c r="BDC3" i="10"/>
  <c r="BDB3" i="10"/>
  <c r="BDA3" i="10"/>
  <c r="BCZ3" i="10"/>
  <c r="BCY3" i="10"/>
  <c r="BCX3" i="10"/>
  <c r="BCW3" i="10"/>
  <c r="BCV3" i="10"/>
  <c r="BCU3" i="10"/>
  <c r="BCT3" i="10"/>
  <c r="BCS3" i="10"/>
  <c r="BCR3" i="10"/>
  <c r="BCQ3" i="10"/>
  <c r="BCP3" i="10"/>
  <c r="BCO3" i="10"/>
  <c r="BCN3" i="10"/>
  <c r="BCM3" i="10"/>
  <c r="BCL3" i="10"/>
  <c r="BCK3" i="10"/>
  <c r="BCJ3" i="10"/>
  <c r="BCI3" i="10"/>
  <c r="BCH3" i="10"/>
  <c r="BCG3" i="10"/>
  <c r="BCF3" i="10"/>
  <c r="BCE3" i="10"/>
  <c r="BCD3" i="10"/>
  <c r="BCC3" i="10"/>
  <c r="BCB3" i="10"/>
  <c r="BCA3" i="10"/>
  <c r="BBZ3" i="10"/>
  <c r="BBY3" i="10"/>
  <c r="BBX3" i="10"/>
  <c r="BBW3" i="10"/>
  <c r="BBV3" i="10"/>
  <c r="BBU3" i="10"/>
  <c r="BBT3" i="10"/>
  <c r="BBS3" i="10"/>
  <c r="BBR3" i="10"/>
  <c r="BBQ3" i="10"/>
  <c r="BBP3" i="10"/>
  <c r="BBO3" i="10"/>
  <c r="BBN3" i="10"/>
  <c r="BBM3" i="10"/>
  <c r="BBL3" i="10"/>
  <c r="BBK3" i="10"/>
  <c r="BBJ3" i="10"/>
  <c r="BBI3" i="10"/>
  <c r="BBH3" i="10"/>
  <c r="BBG3" i="10"/>
  <c r="BBF3" i="10"/>
  <c r="BBE3" i="10"/>
  <c r="BBD3" i="10"/>
  <c r="BBC3" i="10"/>
  <c r="BBB3" i="10"/>
  <c r="BBA3" i="10"/>
  <c r="BAZ3" i="10"/>
  <c r="BAY3" i="10"/>
  <c r="BAX3" i="10"/>
  <c r="BAW3" i="10"/>
  <c r="BAV3" i="10"/>
  <c r="BAU3" i="10"/>
  <c r="BAT3" i="10"/>
  <c r="BAS3" i="10"/>
  <c r="BAR3" i="10"/>
  <c r="BAQ3" i="10"/>
  <c r="BAP3" i="10"/>
  <c r="BAO3" i="10"/>
  <c r="BAN3" i="10"/>
  <c r="BAM3" i="10"/>
  <c r="BAL3" i="10"/>
  <c r="BAK3" i="10"/>
  <c r="BAJ3" i="10"/>
  <c r="BAI3" i="10"/>
  <c r="BAH3" i="10"/>
  <c r="BAG3" i="10"/>
  <c r="BAF3" i="10"/>
  <c r="BAE3" i="10"/>
  <c r="BAD3" i="10"/>
  <c r="BAC3" i="10"/>
  <c r="BAB3" i="10"/>
  <c r="BAA3" i="10"/>
  <c r="AZZ3" i="10"/>
  <c r="AZY3" i="10"/>
  <c r="AZX3" i="10"/>
  <c r="AZW3" i="10"/>
  <c r="AZV3" i="10"/>
  <c r="AZU3" i="10"/>
  <c r="AZT3" i="10"/>
  <c r="AZS3" i="10"/>
  <c r="AZR3" i="10"/>
  <c r="AZQ3" i="10"/>
  <c r="AZP3" i="10"/>
  <c r="AZO3" i="10"/>
  <c r="AZN3" i="10"/>
  <c r="AZM3" i="10"/>
  <c r="AZL3" i="10"/>
  <c r="AZK3" i="10"/>
  <c r="AZJ3" i="10"/>
  <c r="AZI3" i="10"/>
  <c r="AZH3" i="10"/>
  <c r="AZG3" i="10"/>
  <c r="AZF3" i="10"/>
  <c r="AZE3" i="10"/>
  <c r="AZD3" i="10"/>
  <c r="AZC3" i="10"/>
  <c r="AZB3" i="10"/>
  <c r="AZA3" i="10"/>
  <c r="AYZ3" i="10"/>
  <c r="AYY3" i="10"/>
  <c r="AYX3" i="10"/>
  <c r="AYW3" i="10"/>
  <c r="AYV3" i="10"/>
  <c r="AYU3" i="10"/>
  <c r="AYT3" i="10"/>
  <c r="AYS3" i="10"/>
  <c r="AYR3" i="10"/>
  <c r="AYQ3" i="10"/>
  <c r="AYP3" i="10"/>
  <c r="AYO3" i="10"/>
  <c r="AYN3" i="10"/>
  <c r="AYM3" i="10"/>
  <c r="AYL3" i="10"/>
  <c r="AYK3" i="10"/>
  <c r="AYJ3" i="10"/>
  <c r="AYI3" i="10"/>
  <c r="AYH3" i="10"/>
  <c r="AYG3" i="10"/>
  <c r="AYF3" i="10"/>
  <c r="AYE3" i="10"/>
  <c r="AYD3" i="10"/>
  <c r="AYC3" i="10"/>
  <c r="AYB3" i="10"/>
  <c r="AYA3" i="10"/>
  <c r="AXZ3" i="10"/>
  <c r="AXY3" i="10"/>
  <c r="AXX3" i="10"/>
  <c r="AXW3" i="10"/>
  <c r="AXV3" i="10"/>
  <c r="AXU3" i="10"/>
  <c r="AXT3" i="10"/>
  <c r="AXS3" i="10"/>
  <c r="AXR3" i="10"/>
  <c r="AXQ3" i="10"/>
  <c r="AXP3" i="10"/>
  <c r="AXO3" i="10"/>
  <c r="AXN3" i="10"/>
  <c r="AXM3" i="10"/>
  <c r="AXL3" i="10"/>
  <c r="AXK3" i="10"/>
  <c r="AXJ3" i="10"/>
  <c r="AXI3" i="10"/>
  <c r="AXH3" i="10"/>
  <c r="AXG3" i="10"/>
  <c r="AXF3" i="10"/>
  <c r="AXE3" i="10"/>
  <c r="AXD3" i="10"/>
  <c r="AXC3" i="10"/>
  <c r="AXB3" i="10"/>
  <c r="AXA3" i="10"/>
  <c r="AWZ3" i="10"/>
  <c r="AWY3" i="10"/>
  <c r="AWX3" i="10"/>
  <c r="AWW3" i="10"/>
  <c r="AWV3" i="10"/>
  <c r="AWU3" i="10"/>
  <c r="AWT3" i="10"/>
  <c r="AWS3" i="10"/>
  <c r="AWR3" i="10"/>
  <c r="AWQ3" i="10"/>
  <c r="AWP3" i="10"/>
  <c r="AWO3" i="10"/>
  <c r="AWN3" i="10"/>
  <c r="AWM3" i="10"/>
  <c r="AWL3" i="10"/>
  <c r="AWK3" i="10"/>
  <c r="AWJ3" i="10"/>
  <c r="AWI3" i="10"/>
  <c r="AWH3" i="10"/>
  <c r="AWG3" i="10"/>
  <c r="AWF3" i="10"/>
  <c r="AWE3" i="10"/>
  <c r="AWD3" i="10"/>
  <c r="AWC3" i="10"/>
  <c r="AWB3" i="10"/>
  <c r="AWA3" i="10"/>
  <c r="AVZ3" i="10"/>
  <c r="AVY3" i="10"/>
  <c r="AVX3" i="10"/>
  <c r="AVW3" i="10"/>
  <c r="AVV3" i="10"/>
  <c r="AVU3" i="10"/>
  <c r="AVT3" i="10"/>
  <c r="AVS3" i="10"/>
  <c r="AVR3" i="10"/>
  <c r="AVQ3" i="10"/>
  <c r="AVP3" i="10"/>
  <c r="AVO3" i="10"/>
  <c r="AVN3" i="10"/>
  <c r="AVM3" i="10"/>
  <c r="AVL3" i="10"/>
  <c r="AVK3" i="10"/>
  <c r="AVJ3" i="10"/>
  <c r="AVI3" i="10"/>
  <c r="AVH3" i="10"/>
  <c r="AVG3" i="10"/>
  <c r="AVF3" i="10"/>
  <c r="AVE3" i="10"/>
  <c r="AVD3" i="10"/>
  <c r="AVC3" i="10"/>
  <c r="AVB3" i="10"/>
  <c r="AVA3" i="10"/>
  <c r="AUZ3" i="10"/>
  <c r="AUY3" i="10"/>
  <c r="AUX3" i="10"/>
  <c r="AUW3" i="10"/>
  <c r="AUV3" i="10"/>
  <c r="AUU3" i="10"/>
  <c r="AUT3" i="10"/>
  <c r="AUS3" i="10"/>
  <c r="AUR3" i="10"/>
  <c r="AUQ3" i="10"/>
  <c r="AUP3" i="10"/>
  <c r="AUO3" i="10"/>
  <c r="AUN3" i="10"/>
  <c r="AUM3" i="10"/>
  <c r="AUL3" i="10"/>
  <c r="AUK3" i="10"/>
  <c r="AUJ3" i="10"/>
  <c r="AUI3" i="10"/>
  <c r="AUH3" i="10"/>
  <c r="AUG3" i="10"/>
  <c r="AUF3" i="10"/>
  <c r="AUE3" i="10"/>
  <c r="AUD3" i="10"/>
  <c r="AUC3" i="10"/>
  <c r="AUB3" i="10"/>
  <c r="AUA3" i="10"/>
  <c r="ATZ3" i="10"/>
  <c r="ATY3" i="10"/>
  <c r="ATX3" i="10"/>
  <c r="ATW3" i="10"/>
  <c r="ATV3" i="10"/>
  <c r="ATU3" i="10"/>
  <c r="ATT3" i="10"/>
  <c r="ATS3" i="10"/>
  <c r="ATR3" i="10"/>
  <c r="ATQ3" i="10"/>
  <c r="ATP3" i="10"/>
  <c r="ATO3" i="10"/>
  <c r="ATN3" i="10"/>
  <c r="ATM3" i="10"/>
  <c r="ATL3" i="10"/>
  <c r="ATK3" i="10"/>
  <c r="ATJ3" i="10"/>
  <c r="ATI3" i="10"/>
  <c r="ATH3" i="10"/>
  <c r="ATG3" i="10"/>
  <c r="ATF3" i="10"/>
  <c r="ATE3" i="10"/>
  <c r="ATD3" i="10"/>
  <c r="ATC3" i="10"/>
  <c r="ATB3" i="10"/>
  <c r="ATA3" i="10"/>
  <c r="ASZ3" i="10"/>
  <c r="ASY3" i="10"/>
  <c r="ASX3" i="10"/>
  <c r="ASW3" i="10"/>
  <c r="ASV3" i="10"/>
  <c r="ASU3" i="10"/>
  <c r="AST3" i="10"/>
  <c r="ASS3" i="10"/>
  <c r="ASR3" i="10"/>
  <c r="ASQ3" i="10"/>
  <c r="ASP3" i="10"/>
  <c r="ASO3" i="10"/>
  <c r="ASN3" i="10"/>
  <c r="ASM3" i="10"/>
  <c r="ASL3" i="10"/>
  <c r="ASK3" i="10"/>
  <c r="ASJ3" i="10"/>
  <c r="ASI3" i="10"/>
  <c r="ASH3" i="10"/>
  <c r="ASG3" i="10"/>
  <c r="ASF3" i="10"/>
  <c r="ASE3" i="10"/>
  <c r="ASD3" i="10"/>
  <c r="ASC3" i="10"/>
  <c r="ASB3" i="10"/>
  <c r="ASA3" i="10"/>
  <c r="ARZ3" i="10"/>
  <c r="ARY3" i="10"/>
  <c r="ARX3" i="10"/>
  <c r="ARW3" i="10"/>
  <c r="ARV3" i="10"/>
  <c r="ARU3" i="10"/>
  <c r="ART3" i="10"/>
  <c r="ARS3" i="10"/>
  <c r="ARR3" i="10"/>
  <c r="ARQ3" i="10"/>
  <c r="ARP3" i="10"/>
  <c r="ARO3" i="10"/>
  <c r="ARN3" i="10"/>
  <c r="ARM3" i="10"/>
  <c r="ARL3" i="10"/>
  <c r="ARK3" i="10"/>
  <c r="ARJ3" i="10"/>
  <c r="ARI3" i="10"/>
  <c r="ARH3" i="10"/>
  <c r="ARG3" i="10"/>
  <c r="ARF3" i="10"/>
  <c r="ARE3" i="10"/>
  <c r="ARD3" i="10"/>
  <c r="ARC3" i="10"/>
  <c r="ARB3" i="10"/>
  <c r="ARA3" i="10"/>
  <c r="AQZ3" i="10"/>
  <c r="AQY3" i="10"/>
  <c r="AQX3" i="10"/>
  <c r="AQW3" i="10"/>
  <c r="AQV3" i="10"/>
  <c r="AQU3" i="10"/>
  <c r="AQT3" i="10"/>
  <c r="AQS3" i="10"/>
  <c r="AQR3" i="10"/>
  <c r="AQQ3" i="10"/>
  <c r="AQP3" i="10"/>
  <c r="AQO3" i="10"/>
  <c r="AQN3" i="10"/>
  <c r="AQM3" i="10"/>
  <c r="AQL3" i="10"/>
  <c r="AQK3" i="10"/>
  <c r="AQJ3" i="10"/>
  <c r="AQI3" i="10"/>
  <c r="AQH3" i="10"/>
  <c r="AQG3" i="10"/>
  <c r="AQF3" i="10"/>
  <c r="AQE3" i="10"/>
  <c r="AQD3" i="10"/>
  <c r="AQC3" i="10"/>
  <c r="AQB3" i="10"/>
  <c r="AQA3" i="10"/>
  <c r="APZ3" i="10"/>
  <c r="APY3" i="10"/>
  <c r="APX3" i="10"/>
  <c r="APW3" i="10"/>
  <c r="APV3" i="10"/>
  <c r="APU3" i="10"/>
  <c r="APT3" i="10"/>
  <c r="APS3" i="10"/>
  <c r="APR3" i="10"/>
  <c r="APQ3" i="10"/>
  <c r="APP3" i="10"/>
  <c r="APO3" i="10"/>
  <c r="APN3" i="10"/>
  <c r="APM3" i="10"/>
  <c r="APL3" i="10"/>
  <c r="APK3" i="10"/>
  <c r="APJ3" i="10"/>
  <c r="API3" i="10"/>
  <c r="APH3" i="10"/>
  <c r="APG3" i="10"/>
  <c r="APF3" i="10"/>
  <c r="APE3" i="10"/>
  <c r="APD3" i="10"/>
  <c r="APC3" i="10"/>
  <c r="APB3" i="10"/>
  <c r="APA3" i="10"/>
  <c r="AOZ3" i="10"/>
  <c r="AOY3" i="10"/>
  <c r="AOX3" i="10"/>
  <c r="AOW3" i="10"/>
  <c r="AOV3" i="10"/>
  <c r="AOU3" i="10"/>
  <c r="AOT3" i="10"/>
  <c r="AOS3" i="10"/>
  <c r="AOR3" i="10"/>
  <c r="AOQ3" i="10"/>
  <c r="AOP3" i="10"/>
  <c r="AOO3" i="10"/>
  <c r="AON3" i="10"/>
  <c r="AOM3" i="10"/>
  <c r="AOL3" i="10"/>
  <c r="AOK3" i="10"/>
  <c r="AOJ3" i="10"/>
  <c r="AOI3" i="10"/>
  <c r="AOH3" i="10"/>
  <c r="AOG3" i="10"/>
  <c r="AOF3" i="10"/>
  <c r="AOE3" i="10"/>
  <c r="AOD3" i="10"/>
  <c r="AOC3" i="10"/>
  <c r="AOB3" i="10"/>
  <c r="AOA3" i="10"/>
  <c r="ANZ3" i="10"/>
  <c r="ANY3" i="10"/>
  <c r="ANX3" i="10"/>
  <c r="ANW3" i="10"/>
  <c r="ANV3" i="10"/>
  <c r="ANU3" i="10"/>
  <c r="ANT3" i="10"/>
  <c r="ANS3" i="10"/>
  <c r="ANR3" i="10"/>
  <c r="ANQ3" i="10"/>
  <c r="ANP3" i="10"/>
  <c r="ANO3" i="10"/>
  <c r="ANN3" i="10"/>
  <c r="ANM3" i="10"/>
  <c r="ANL3" i="10"/>
  <c r="ANK3" i="10"/>
  <c r="ANJ3" i="10"/>
  <c r="ANI3" i="10"/>
  <c r="ANH3" i="10"/>
  <c r="ANG3" i="10"/>
  <c r="ANF3" i="10"/>
  <c r="ANE3" i="10"/>
  <c r="AND3" i="10"/>
  <c r="ANC3" i="10"/>
  <c r="ANB3" i="10"/>
  <c r="ANA3" i="10"/>
  <c r="AMZ3" i="10"/>
  <c r="AMY3" i="10"/>
  <c r="AMX3" i="10"/>
  <c r="AMW3" i="10"/>
  <c r="AMV3" i="10"/>
  <c r="AMU3" i="10"/>
  <c r="AMT3" i="10"/>
  <c r="AMS3" i="10"/>
  <c r="AMR3" i="10"/>
  <c r="AMQ3" i="10"/>
  <c r="AMP3" i="10"/>
  <c r="AMO3" i="10"/>
  <c r="AMN3" i="10"/>
  <c r="AMM3" i="10"/>
  <c r="AML3" i="10"/>
  <c r="AMK3" i="10"/>
  <c r="AMJ3" i="10"/>
  <c r="AMI3" i="10"/>
  <c r="AMH3" i="10"/>
  <c r="AMG3" i="10"/>
  <c r="AMF3" i="10"/>
  <c r="AME3" i="10"/>
  <c r="AMD3" i="10"/>
  <c r="AMC3" i="10"/>
  <c r="AMB3" i="10"/>
  <c r="AMA3" i="10"/>
  <c r="ALZ3" i="10"/>
  <c r="ALY3" i="10"/>
  <c r="ALX3" i="10"/>
  <c r="ALW3" i="10"/>
  <c r="ALV3" i="10"/>
  <c r="ALU3" i="10"/>
  <c r="ALT3" i="10"/>
  <c r="ALS3" i="10"/>
  <c r="ALR3" i="10"/>
  <c r="ALQ3" i="10"/>
  <c r="ALP3" i="10"/>
  <c r="ALO3" i="10"/>
  <c r="ALN3" i="10"/>
  <c r="ALM3" i="10"/>
  <c r="ALL3" i="10"/>
  <c r="ALK3" i="10"/>
  <c r="ALJ3" i="10"/>
  <c r="ALI3" i="10"/>
  <c r="ALH3" i="10"/>
  <c r="ALG3" i="10"/>
  <c r="ALF3" i="10"/>
  <c r="ALE3" i="10"/>
  <c r="ALD3" i="10"/>
  <c r="ALC3" i="10"/>
  <c r="ALB3" i="10"/>
  <c r="ALA3" i="10"/>
  <c r="AKZ3" i="10"/>
  <c r="AKY3" i="10"/>
  <c r="AKX3" i="10"/>
  <c r="AKW3" i="10"/>
  <c r="AKV3" i="10"/>
  <c r="AKU3" i="10"/>
  <c r="AKT3" i="10"/>
  <c r="AKS3" i="10"/>
  <c r="AKR3" i="10"/>
  <c r="AKQ3" i="10"/>
  <c r="AKP3" i="10"/>
  <c r="AKO3" i="10"/>
  <c r="AKN3" i="10"/>
  <c r="AKM3" i="10"/>
  <c r="AKL3" i="10"/>
  <c r="AKK3" i="10"/>
  <c r="AKJ3" i="10"/>
  <c r="AKI3" i="10"/>
  <c r="AKH3" i="10"/>
  <c r="AKG3" i="10"/>
  <c r="AKF3" i="10"/>
  <c r="AKE3" i="10"/>
  <c r="AKD3" i="10"/>
  <c r="AKC3" i="10"/>
  <c r="AKB3" i="10"/>
  <c r="AKA3" i="10"/>
  <c r="AJZ3" i="10"/>
  <c r="AJY3" i="10"/>
  <c r="AJX3" i="10"/>
  <c r="AJW3" i="10"/>
  <c r="AJV3" i="10"/>
  <c r="AJU3" i="10"/>
  <c r="AJT3" i="10"/>
  <c r="AJS3" i="10"/>
  <c r="AJR3" i="10"/>
  <c r="AJQ3" i="10"/>
  <c r="AJP3" i="10"/>
  <c r="AJO3" i="10"/>
  <c r="AJN3" i="10"/>
  <c r="AJM3" i="10"/>
  <c r="AJL3" i="10"/>
  <c r="AJK3" i="10"/>
  <c r="AJJ3" i="10"/>
  <c r="AJI3" i="10"/>
  <c r="AJH3" i="10"/>
  <c r="AJG3" i="10"/>
  <c r="AJF3" i="10"/>
  <c r="AJE3" i="10"/>
  <c r="AJD3" i="10"/>
  <c r="AJC3" i="10"/>
  <c r="AJB3" i="10"/>
  <c r="AJA3" i="10"/>
  <c r="AIZ3" i="10"/>
  <c r="AIY3" i="10"/>
  <c r="AIX3" i="10"/>
  <c r="AIW3" i="10"/>
  <c r="AIV3" i="10"/>
  <c r="AIU3" i="10"/>
  <c r="AIT3" i="10"/>
  <c r="AIS3" i="10"/>
  <c r="AIR3" i="10"/>
  <c r="AIQ3" i="10"/>
  <c r="AIP3" i="10"/>
  <c r="AIO3" i="10"/>
  <c r="AIN3" i="10"/>
  <c r="AIM3" i="10"/>
  <c r="AIL3" i="10"/>
  <c r="AIK3" i="10"/>
  <c r="AIJ3" i="10"/>
  <c r="AII3" i="10"/>
  <c r="AIH3" i="10"/>
  <c r="AIG3" i="10"/>
  <c r="AIF3" i="10"/>
  <c r="AIE3" i="10"/>
  <c r="AID3" i="10"/>
  <c r="AIC3" i="10"/>
  <c r="AIB3" i="10"/>
  <c r="AIA3" i="10"/>
  <c r="AHZ3" i="10"/>
  <c r="AHY3" i="10"/>
  <c r="AHX3" i="10"/>
  <c r="AHW3" i="10"/>
  <c r="AHV3" i="10"/>
  <c r="AHU3" i="10"/>
  <c r="AHT3" i="10"/>
  <c r="AHS3" i="10"/>
  <c r="AHR3" i="10"/>
  <c r="AHQ3" i="10"/>
  <c r="AHP3" i="10"/>
  <c r="AHO3" i="10"/>
  <c r="AHN3" i="10"/>
  <c r="AHM3" i="10"/>
  <c r="AHL3" i="10"/>
  <c r="AHK3" i="10"/>
  <c r="AHJ3" i="10"/>
  <c r="AHI3" i="10"/>
  <c r="AHH3" i="10"/>
  <c r="AHG3" i="10"/>
  <c r="AHF3" i="10"/>
  <c r="AHE3" i="10"/>
  <c r="AHD3" i="10"/>
  <c r="AHC3" i="10"/>
  <c r="AHB3" i="10"/>
  <c r="AHA3" i="10"/>
  <c r="AGZ3" i="10"/>
  <c r="AGY3" i="10"/>
  <c r="AGX3" i="10"/>
  <c r="AGW3" i="10"/>
  <c r="AGV3" i="10"/>
  <c r="AGU3" i="10"/>
  <c r="AGT3" i="10"/>
  <c r="AGS3" i="10"/>
  <c r="AGR3" i="10"/>
  <c r="AGQ3" i="10"/>
  <c r="AGP3" i="10"/>
  <c r="AGO3" i="10"/>
  <c r="AGN3" i="10"/>
  <c r="AGM3" i="10"/>
  <c r="AGL3" i="10"/>
  <c r="AGK3" i="10"/>
  <c r="AGJ3" i="10"/>
  <c r="AGI3" i="10"/>
  <c r="AGH3" i="10"/>
  <c r="AGG3" i="10"/>
  <c r="AGF3" i="10"/>
  <c r="AGE3" i="10"/>
  <c r="AGD3" i="10"/>
  <c r="AGC3" i="10"/>
  <c r="AGB3" i="10"/>
  <c r="AGA3" i="10"/>
  <c r="AFZ3" i="10"/>
  <c r="AFY3" i="10"/>
  <c r="AFX3" i="10"/>
  <c r="AFW3" i="10"/>
  <c r="AFV3" i="10"/>
  <c r="AFU3" i="10"/>
  <c r="AFT3" i="10"/>
  <c r="AFS3" i="10"/>
  <c r="AFR3" i="10"/>
  <c r="AFQ3" i="10"/>
  <c r="AFP3" i="10"/>
  <c r="AFO3" i="10"/>
  <c r="AFN3" i="10"/>
  <c r="AFM3" i="10"/>
  <c r="AFL3" i="10"/>
  <c r="AFK3" i="10"/>
  <c r="AFJ3" i="10"/>
  <c r="AFI3" i="10"/>
  <c r="AFH3" i="10"/>
  <c r="AFG3" i="10"/>
  <c r="AFF3" i="10"/>
  <c r="AFE3" i="10"/>
  <c r="AFD3" i="10"/>
  <c r="AFC3" i="10"/>
  <c r="AFB3" i="10"/>
  <c r="AFA3" i="10"/>
  <c r="AEZ3" i="10"/>
  <c r="AEY3" i="10"/>
  <c r="AEX3" i="10"/>
  <c r="AEW3" i="10"/>
  <c r="AEV3" i="10"/>
  <c r="AEU3" i="10"/>
  <c r="AET3" i="10"/>
  <c r="AES3" i="10"/>
  <c r="AER3" i="10"/>
  <c r="AEQ3" i="10"/>
  <c r="AEP3" i="10"/>
  <c r="AEO3" i="10"/>
  <c r="AEN3" i="10"/>
  <c r="AEM3" i="10"/>
  <c r="AEL3" i="10"/>
  <c r="AEK3" i="10"/>
  <c r="AEJ3" i="10"/>
  <c r="AEI3" i="10"/>
  <c r="AEH3" i="10"/>
  <c r="AEG3" i="10"/>
  <c r="AEF3" i="10"/>
  <c r="AEE3" i="10"/>
  <c r="AED3" i="10"/>
  <c r="AEC3" i="10"/>
  <c r="AEB3" i="10"/>
  <c r="AEA3" i="10"/>
  <c r="ADZ3" i="10"/>
  <c r="ADY3" i="10"/>
  <c r="ADX3" i="10"/>
  <c r="ADW3" i="10"/>
  <c r="ADV3" i="10"/>
  <c r="ADU3" i="10"/>
  <c r="ADT3" i="10"/>
  <c r="ADS3" i="10"/>
  <c r="ADR3" i="10"/>
  <c r="ADQ3" i="10"/>
  <c r="ADP3" i="10"/>
  <c r="ADO3" i="10"/>
  <c r="ADN3" i="10"/>
  <c r="ADM3" i="10"/>
  <c r="ADL3" i="10"/>
  <c r="ADK3" i="10"/>
  <c r="ADJ3" i="10"/>
  <c r="ADI3" i="10"/>
  <c r="ADH3" i="10"/>
  <c r="ADG3" i="10"/>
  <c r="ADF3" i="10"/>
  <c r="ADE3" i="10"/>
  <c r="ADD3" i="10"/>
  <c r="ADC3" i="10"/>
  <c r="ADB3" i="10"/>
  <c r="ADA3" i="10"/>
  <c r="ACZ3" i="10"/>
  <c r="ACY3" i="10"/>
  <c r="ACX3" i="10"/>
  <c r="ACW3" i="10"/>
  <c r="ACV3" i="10"/>
  <c r="ACU3" i="10"/>
  <c r="ACT3" i="10"/>
  <c r="ACS3" i="10"/>
  <c r="ACR3" i="10"/>
  <c r="ACQ3" i="10"/>
  <c r="ACP3" i="10"/>
  <c r="ACO3" i="10"/>
  <c r="ACN3" i="10"/>
  <c r="ABR11" i="10"/>
  <c r="ACC11" i="10"/>
  <c r="ACM3" i="10"/>
  <c r="ACL3" i="10"/>
  <c r="ACK3" i="10"/>
  <c r="ACJ3" i="10"/>
  <c r="ACI3" i="10"/>
  <c r="ACH3" i="10"/>
  <c r="ACG3" i="10"/>
  <c r="ACF3" i="10"/>
  <c r="ACE3" i="10"/>
  <c r="ACD3" i="10"/>
  <c r="ACC3" i="10"/>
  <c r="ABR3" i="10"/>
  <c r="BRY11" i="10"/>
  <c r="BRQ11" i="10"/>
  <c r="BRR11" i="10"/>
  <c r="BRS11" i="10"/>
  <c r="BRT11" i="10"/>
  <c r="BRU11" i="10"/>
  <c r="BRV11" i="10"/>
  <c r="BRW11" i="10"/>
  <c r="BRX11" i="10"/>
  <c r="BRP11" i="10"/>
  <c r="BRF11" i="10"/>
  <c r="BRG11" i="10"/>
  <c r="BRH11" i="10"/>
  <c r="BRI11" i="10"/>
  <c r="BRJ11" i="10"/>
  <c r="BRK11" i="10"/>
  <c r="BRL11" i="10"/>
  <c r="BRM11" i="10"/>
  <c r="BRN11" i="10"/>
  <c r="BRE11" i="10"/>
  <c r="BQU11" i="10"/>
  <c r="BQV11" i="10"/>
  <c r="BQW11" i="10"/>
  <c r="BQX11" i="10"/>
  <c r="BQY11" i="10"/>
  <c r="BQZ11" i="10"/>
  <c r="BRA11" i="10"/>
  <c r="BRB11" i="10"/>
  <c r="BRC11" i="10"/>
  <c r="BQT11" i="10"/>
  <c r="BQJ11" i="10"/>
  <c r="BQK11" i="10"/>
  <c r="BQL11" i="10"/>
  <c r="BQM11" i="10"/>
  <c r="BQN11" i="10"/>
  <c r="BQO11" i="10"/>
  <c r="BQP11" i="10"/>
  <c r="BQQ11" i="10"/>
  <c r="BQR11" i="10"/>
  <c r="BQI11" i="10"/>
  <c r="BPY11" i="10"/>
  <c r="BPZ11" i="10"/>
  <c r="BQA11" i="10"/>
  <c r="BQB11" i="10"/>
  <c r="BQC11" i="10"/>
  <c r="BQD11" i="10"/>
  <c r="BQE11" i="10"/>
  <c r="BQF11" i="10"/>
  <c r="BQG11" i="10"/>
  <c r="BPX11" i="10"/>
  <c r="BPN11" i="10"/>
  <c r="BPO11" i="10"/>
  <c r="BPP11" i="10"/>
  <c r="BPQ11" i="10"/>
  <c r="BPR11" i="10"/>
  <c r="BPS11" i="10"/>
  <c r="BPT11" i="10"/>
  <c r="BPU11" i="10"/>
  <c r="BPV11" i="10"/>
  <c r="BPM11" i="10"/>
  <c r="BPC11" i="10"/>
  <c r="BPD11" i="10"/>
  <c r="BPE11" i="10"/>
  <c r="BPF11" i="10"/>
  <c r="BPG11" i="10"/>
  <c r="BPH11" i="10"/>
  <c r="BPI11" i="10"/>
  <c r="BPJ11" i="10"/>
  <c r="BPK11" i="10"/>
  <c r="BPB11" i="10"/>
  <c r="BOR11" i="10"/>
  <c r="BOS11" i="10"/>
  <c r="BOT11" i="10"/>
  <c r="BOU11" i="10"/>
  <c r="BOV11" i="10"/>
  <c r="BOW11" i="10"/>
  <c r="BOX11" i="10"/>
  <c r="BOY11" i="10"/>
  <c r="BOZ11" i="10"/>
  <c r="BOQ11" i="10"/>
  <c r="BOG11" i="10"/>
  <c r="BOH11" i="10"/>
  <c r="BOI11" i="10"/>
  <c r="BOJ11" i="10"/>
  <c r="BOK11" i="10"/>
  <c r="BOL11" i="10"/>
  <c r="BOM11" i="10"/>
  <c r="BON11" i="10"/>
  <c r="BOO11" i="10"/>
  <c r="BOF11" i="10"/>
  <c r="BNV11" i="10"/>
  <c r="BNW11" i="10"/>
  <c r="BNX11" i="10"/>
  <c r="BNY11" i="10"/>
  <c r="BNZ11" i="10"/>
  <c r="BOA11" i="10"/>
  <c r="BOB11" i="10"/>
  <c r="BOC11" i="10"/>
  <c r="BOD11" i="10"/>
  <c r="BNU11" i="10"/>
  <c r="BNK11" i="10"/>
  <c r="BNL11" i="10"/>
  <c r="BNM11" i="10"/>
  <c r="BNN11" i="10"/>
  <c r="BNO11" i="10"/>
  <c r="BNP11" i="10"/>
  <c r="BNQ11" i="10"/>
  <c r="BNR11" i="10"/>
  <c r="BNS11" i="10"/>
  <c r="BNJ11" i="10"/>
  <c r="BMZ11" i="10"/>
  <c r="BNA11" i="10"/>
  <c r="BNB11" i="10"/>
  <c r="BNC11" i="10"/>
  <c r="BND11" i="10"/>
  <c r="BNE11" i="10"/>
  <c r="BNF11" i="10"/>
  <c r="BNG11" i="10"/>
  <c r="BNH11" i="10"/>
  <c r="BMY11" i="10"/>
  <c r="BMO11" i="10"/>
  <c r="BMP11" i="10"/>
  <c r="BMQ11" i="10"/>
  <c r="BMR11" i="10"/>
  <c r="BMS11" i="10"/>
  <c r="BMT11" i="10"/>
  <c r="BMU11" i="10"/>
  <c r="BMV11" i="10"/>
  <c r="BMW11" i="10"/>
  <c r="BMN11" i="10"/>
  <c r="BMD11" i="10"/>
  <c r="BME11" i="10"/>
  <c r="BMF11" i="10"/>
  <c r="BMG11" i="10"/>
  <c r="BMH11" i="10"/>
  <c r="BMI11" i="10"/>
  <c r="BMJ11" i="10"/>
  <c r="BMK11" i="10"/>
  <c r="BML11" i="10"/>
  <c r="BMC11" i="10"/>
  <c r="BLS11" i="10"/>
  <c r="BLT11" i="10"/>
  <c r="BLU11" i="10"/>
  <c r="BLV11" i="10"/>
  <c r="BLW11" i="10"/>
  <c r="BLX11" i="10"/>
  <c r="BLY11" i="10"/>
  <c r="BLZ11" i="10"/>
  <c r="BMA11" i="10"/>
  <c r="BLR11" i="10"/>
  <c r="BLH11" i="10"/>
  <c r="BLI11" i="10"/>
  <c r="BLJ11" i="10"/>
  <c r="BLK11" i="10"/>
  <c r="BLL11" i="10"/>
  <c r="BLM11" i="10"/>
  <c r="BLN11" i="10"/>
  <c r="BLO11" i="10"/>
  <c r="BLP11" i="10"/>
  <c r="BLG11" i="10"/>
  <c r="BKW11" i="10"/>
  <c r="BKX11" i="10"/>
  <c r="BKY11" i="10"/>
  <c r="BKZ11" i="10"/>
  <c r="BLA11" i="10"/>
  <c r="BLB11" i="10"/>
  <c r="BLC11" i="10"/>
  <c r="BLD11" i="10"/>
  <c r="BLE11" i="10"/>
  <c r="BKV11" i="10"/>
  <c r="BKL11" i="10"/>
  <c r="BKM11" i="10"/>
  <c r="BKN11" i="10"/>
  <c r="BKO11" i="10"/>
  <c r="BKP11" i="10"/>
  <c r="BKQ11" i="10"/>
  <c r="BKR11" i="10"/>
  <c r="BKS11" i="10"/>
  <c r="BKT11" i="10"/>
  <c r="BKK11" i="10"/>
  <c r="BKA11" i="10"/>
  <c r="BKB11" i="10"/>
  <c r="BKC11" i="10"/>
  <c r="BKD11" i="10"/>
  <c r="BKE11" i="10"/>
  <c r="BKF11" i="10"/>
  <c r="BKG11" i="10"/>
  <c r="BKH11" i="10"/>
  <c r="BKI11" i="10"/>
  <c r="BJZ11" i="10"/>
  <c r="BJP11" i="10"/>
  <c r="BJQ11" i="10"/>
  <c r="BJR11" i="10"/>
  <c r="BJS11" i="10"/>
  <c r="BJT11" i="10"/>
  <c r="BJU11" i="10"/>
  <c r="BJV11" i="10"/>
  <c r="BJW11" i="10"/>
  <c r="BJX11" i="10"/>
  <c r="BJO11" i="10"/>
  <c r="BJE11" i="10"/>
  <c r="BJF11" i="10"/>
  <c r="BJG11" i="10"/>
  <c r="BJH11" i="10"/>
  <c r="BJI11" i="10"/>
  <c r="BJJ11" i="10"/>
  <c r="BJK11" i="10"/>
  <c r="BJL11" i="10"/>
  <c r="BJM11" i="10"/>
  <c r="BJD11" i="10"/>
  <c r="BIT11" i="10"/>
  <c r="BIU11" i="10"/>
  <c r="BIV11" i="10"/>
  <c r="BIW11" i="10"/>
  <c r="BIX11" i="10"/>
  <c r="BIY11" i="10"/>
  <c r="BIZ11" i="10"/>
  <c r="BJA11" i="10"/>
  <c r="BJB11" i="10"/>
  <c r="BIS11" i="10"/>
  <c r="BII11" i="10"/>
  <c r="BIJ11" i="10"/>
  <c r="BIK11" i="10"/>
  <c r="BIL11" i="10"/>
  <c r="BIM11" i="10"/>
  <c r="BIN11" i="10"/>
  <c r="BIO11" i="10"/>
  <c r="BIP11" i="10"/>
  <c r="BIQ11" i="10"/>
  <c r="BIH11" i="10"/>
  <c r="BHX11" i="10"/>
  <c r="BHY11" i="10"/>
  <c r="BHZ11" i="10"/>
  <c r="BIA11" i="10"/>
  <c r="BIB11" i="10"/>
  <c r="BIC11" i="10"/>
  <c r="BID11" i="10"/>
  <c r="BIE11" i="10"/>
  <c r="BIF11" i="10"/>
  <c r="BHW11" i="10"/>
  <c r="BHM11" i="10"/>
  <c r="BHN11" i="10"/>
  <c r="BHO11" i="10"/>
  <c r="BHP11" i="10"/>
  <c r="BHQ11" i="10"/>
  <c r="BHR11" i="10"/>
  <c r="BHS11" i="10"/>
  <c r="BHT11" i="10"/>
  <c r="BHU11" i="10"/>
  <c r="BHL11" i="10"/>
  <c r="BHB11" i="10"/>
  <c r="BHC11" i="10"/>
  <c r="BHD11" i="10"/>
  <c r="BHE11" i="10"/>
  <c r="BHF11" i="10"/>
  <c r="BHG11" i="10"/>
  <c r="BHH11" i="10"/>
  <c r="BHI11" i="10"/>
  <c r="BHJ11" i="10"/>
  <c r="BHA11" i="10"/>
  <c r="BGQ11" i="10"/>
  <c r="BGR11" i="10"/>
  <c r="BGS11" i="10"/>
  <c r="BGT11" i="10"/>
  <c r="BGU11" i="10"/>
  <c r="BGV11" i="10"/>
  <c r="BGW11" i="10"/>
  <c r="BGX11" i="10"/>
  <c r="BGY11" i="10"/>
  <c r="BGP11" i="10"/>
  <c r="BGF11" i="10"/>
  <c r="BGG11" i="10"/>
  <c r="BGH11" i="10"/>
  <c r="BGI11" i="10"/>
  <c r="BGJ11" i="10"/>
  <c r="BGK11" i="10"/>
  <c r="BGL11" i="10"/>
  <c r="BGM11" i="10"/>
  <c r="BGN11" i="10"/>
  <c r="BGE11" i="10"/>
  <c r="BFU11" i="10"/>
  <c r="BFV11" i="10"/>
  <c r="BFW11" i="10"/>
  <c r="BFX11" i="10"/>
  <c r="BFY11" i="10"/>
  <c r="BFZ11" i="10"/>
  <c r="BGA11" i="10"/>
  <c r="BGB11" i="10"/>
  <c r="BGC11" i="10"/>
  <c r="BFT11" i="10"/>
  <c r="BFJ11" i="10"/>
  <c r="BFK11" i="10"/>
  <c r="BFL11" i="10"/>
  <c r="BFM11" i="10"/>
  <c r="BFN11" i="10"/>
  <c r="BFO11" i="10"/>
  <c r="BFP11" i="10"/>
  <c r="BFQ11" i="10"/>
  <c r="BFR11" i="10"/>
  <c r="BFI11" i="10"/>
  <c r="BEY11" i="10"/>
  <c r="BEZ11" i="10"/>
  <c r="BFA11" i="10"/>
  <c r="BFB11" i="10"/>
  <c r="BFC11" i="10"/>
  <c r="BFD11" i="10"/>
  <c r="BFE11" i="10"/>
  <c r="BFF11" i="10"/>
  <c r="BFG11" i="10"/>
  <c r="BEX11" i="10"/>
  <c r="BEN11" i="10"/>
  <c r="BEO11" i="10"/>
  <c r="BEP11" i="10"/>
  <c r="BEQ11" i="10"/>
  <c r="BER11" i="10"/>
  <c r="BES11" i="10"/>
  <c r="BET11" i="10"/>
  <c r="BEU11" i="10"/>
  <c r="BEV11" i="10"/>
  <c r="BEM11" i="10"/>
  <c r="BEJ11" i="10"/>
  <c r="BEK11" i="10"/>
  <c r="BEC11" i="10"/>
  <c r="BED11" i="10"/>
  <c r="BEE11" i="10"/>
  <c r="BEF11" i="10"/>
  <c r="BEG11" i="10"/>
  <c r="BEH11" i="10"/>
  <c r="BEI11" i="10"/>
  <c r="BEB11" i="10"/>
  <c r="BDR11" i="10"/>
  <c r="BDS11" i="10"/>
  <c r="BDT11" i="10"/>
  <c r="BDU11" i="10"/>
  <c r="BDV11" i="10"/>
  <c r="BDW11" i="10"/>
  <c r="BDX11" i="10"/>
  <c r="BDY11" i="10"/>
  <c r="BDZ11" i="10"/>
  <c r="BDQ11" i="10"/>
  <c r="BDG11" i="10"/>
  <c r="BDH11" i="10"/>
  <c r="BDI11" i="10"/>
  <c r="BDJ11" i="10"/>
  <c r="BDK11" i="10"/>
  <c r="BDL11" i="10"/>
  <c r="BDM11" i="10"/>
  <c r="BDN11" i="10"/>
  <c r="BDO11" i="10"/>
  <c r="BDF11" i="10"/>
  <c r="BCV11" i="10"/>
  <c r="BCW11" i="10"/>
  <c r="BCX11" i="10"/>
  <c r="BCY11" i="10"/>
  <c r="BCZ11" i="10"/>
  <c r="BDA11" i="10"/>
  <c r="BDB11" i="10"/>
  <c r="BDC11" i="10"/>
  <c r="BDD11" i="10"/>
  <c r="BCU11" i="10"/>
  <c r="BCK11" i="10"/>
  <c r="BCL11" i="10"/>
  <c r="BCM11" i="10"/>
  <c r="BCN11" i="10"/>
  <c r="BCO11" i="10"/>
  <c r="BCP11" i="10"/>
  <c r="BCQ11" i="10"/>
  <c r="BCR11" i="10"/>
  <c r="BCS11" i="10"/>
  <c r="BCJ11" i="10"/>
  <c r="BBZ11" i="10"/>
  <c r="BCA11" i="10"/>
  <c r="BCB11" i="10"/>
  <c r="BCC11" i="10"/>
  <c r="BCD11" i="10"/>
  <c r="BCE11" i="10"/>
  <c r="BCF11" i="10"/>
  <c r="BCG11" i="10"/>
  <c r="BCH11" i="10"/>
  <c r="BBY11" i="10"/>
  <c r="BBO11" i="10"/>
  <c r="BBP11" i="10"/>
  <c r="BBQ11" i="10"/>
  <c r="BBR11" i="10"/>
  <c r="BBS11" i="10"/>
  <c r="BBT11" i="10"/>
  <c r="BBU11" i="10"/>
  <c r="BBV11" i="10"/>
  <c r="BBW11" i="10"/>
  <c r="BBN11" i="10"/>
  <c r="BBD11" i="10"/>
  <c r="BBE11" i="10"/>
  <c r="BBF11" i="10"/>
  <c r="BBG11" i="10"/>
  <c r="BBH11" i="10"/>
  <c r="BBI11" i="10"/>
  <c r="BBJ11" i="10"/>
  <c r="BBK11" i="10"/>
  <c r="BBL11" i="10"/>
  <c r="BBC11" i="10"/>
  <c r="BAS11" i="10"/>
  <c r="BAT11" i="10"/>
  <c r="BAU11" i="10"/>
  <c r="BAV11" i="10"/>
  <c r="BAW11" i="10"/>
  <c r="BAX11" i="10"/>
  <c r="BAY11" i="10"/>
  <c r="BAZ11" i="10"/>
  <c r="BBA11" i="10"/>
  <c r="BAR11" i="10"/>
  <c r="BAH11" i="10"/>
  <c r="BAI11" i="10"/>
  <c r="BAJ11" i="10"/>
  <c r="BAK11" i="10"/>
  <c r="BAL11" i="10"/>
  <c r="BAM11" i="10"/>
  <c r="BAN11" i="10"/>
  <c r="BAO11" i="10"/>
  <c r="BAP11" i="10"/>
  <c r="BAG11" i="10"/>
  <c r="AZW11" i="10"/>
  <c r="AZX11" i="10"/>
  <c r="AZY11" i="10"/>
  <c r="AZZ11" i="10"/>
  <c r="BAA11" i="10"/>
  <c r="BAB11" i="10"/>
  <c r="BAC11" i="10"/>
  <c r="BAD11" i="10"/>
  <c r="BAE11" i="10"/>
  <c r="AZV11" i="10"/>
  <c r="AZL11" i="10"/>
  <c r="AZM11" i="10"/>
  <c r="AZN11" i="10"/>
  <c r="AZO11" i="10"/>
  <c r="AZP11" i="10"/>
  <c r="AZQ11" i="10"/>
  <c r="AZR11" i="10"/>
  <c r="AZS11" i="10"/>
  <c r="AZT11" i="10"/>
  <c r="AZK11" i="10"/>
  <c r="AZA11" i="10"/>
  <c r="AZB11" i="10"/>
  <c r="AZC11" i="10"/>
  <c r="AZD11" i="10"/>
  <c r="AZE11" i="10"/>
  <c r="AZF11" i="10"/>
  <c r="AZG11" i="10"/>
  <c r="AZH11" i="10"/>
  <c r="AZI11" i="10"/>
  <c r="AYZ11" i="10"/>
  <c r="AYP11" i="10"/>
  <c r="AYQ11" i="10"/>
  <c r="AYR11" i="10"/>
  <c r="AYS11" i="10"/>
  <c r="AYT11" i="10"/>
  <c r="AYU11" i="10"/>
  <c r="AYV11" i="10"/>
  <c r="AYW11" i="10"/>
  <c r="AYX11" i="10"/>
  <c r="AYO11" i="10"/>
  <c r="AYE11" i="10"/>
  <c r="AYF11" i="10"/>
  <c r="AYG11" i="10"/>
  <c r="AYH11" i="10"/>
  <c r="AYI11" i="10"/>
  <c r="AYJ11" i="10"/>
  <c r="AYK11" i="10"/>
  <c r="AYL11" i="10"/>
  <c r="AYM11" i="10"/>
  <c r="AYD11" i="10"/>
  <c r="AXT11" i="10"/>
  <c r="AXU11" i="10"/>
  <c r="AXV11" i="10"/>
  <c r="AXW11" i="10"/>
  <c r="AXX11" i="10"/>
  <c r="AXY11" i="10"/>
  <c r="AXZ11" i="10"/>
  <c r="AYA11" i="10"/>
  <c r="AYB11" i="10"/>
  <c r="AXS11" i="10"/>
  <c r="AXI11" i="10"/>
  <c r="AXJ11" i="10"/>
  <c r="AXK11" i="10"/>
  <c r="AXL11" i="10"/>
  <c r="AXM11" i="10"/>
  <c r="AXN11" i="10"/>
  <c r="AXO11" i="10"/>
  <c r="AXP11" i="10"/>
  <c r="AXQ11" i="10"/>
  <c r="AXH11" i="10"/>
  <c r="AWX11" i="10"/>
  <c r="AWY11" i="10"/>
  <c r="AWZ11" i="10"/>
  <c r="AXA11" i="10"/>
  <c r="AXB11" i="10"/>
  <c r="AXC11" i="10"/>
  <c r="AXD11" i="10"/>
  <c r="AXE11" i="10"/>
  <c r="AXF11" i="10"/>
  <c r="AWW11" i="10"/>
  <c r="AWM11" i="10"/>
  <c r="AWN11" i="10"/>
  <c r="AWO11" i="10"/>
  <c r="AWP11" i="10"/>
  <c r="AWQ11" i="10"/>
  <c r="AWR11" i="10"/>
  <c r="AWS11" i="10"/>
  <c r="AWT11" i="10"/>
  <c r="AWU11" i="10"/>
  <c r="AWL11" i="10"/>
  <c r="AWB11" i="10"/>
  <c r="AWC11" i="10"/>
  <c r="AWD11" i="10"/>
  <c r="AWE11" i="10"/>
  <c r="AWF11" i="10"/>
  <c r="AWG11" i="10"/>
  <c r="AWH11" i="10"/>
  <c r="AWI11" i="10"/>
  <c r="AWJ11" i="10"/>
  <c r="AWA11" i="10"/>
  <c r="AVQ11" i="10"/>
  <c r="AVR11" i="10"/>
  <c r="AVS11" i="10"/>
  <c r="AVT11" i="10"/>
  <c r="AVU11" i="10"/>
  <c r="AVV11" i="10"/>
  <c r="AVW11" i="10"/>
  <c r="AVX11" i="10"/>
  <c r="AVY11" i="10"/>
  <c r="AVP11" i="10"/>
  <c r="AVF11" i="10"/>
  <c r="AVG11" i="10"/>
  <c r="AVH11" i="10"/>
  <c r="AVI11" i="10"/>
  <c r="AVJ11" i="10"/>
  <c r="AVK11" i="10"/>
  <c r="AVL11" i="10"/>
  <c r="AVM11" i="10"/>
  <c r="AVN11" i="10"/>
  <c r="AVE11" i="10"/>
  <c r="AUU11" i="10"/>
  <c r="AUV11" i="10"/>
  <c r="AUW11" i="10"/>
  <c r="AUX11" i="10"/>
  <c r="AUY11" i="10"/>
  <c r="AUZ11" i="10"/>
  <c r="AVA11" i="10"/>
  <c r="AVB11" i="10"/>
  <c r="AVC11" i="10"/>
  <c r="AUT11" i="10"/>
  <c r="AUJ11" i="10"/>
  <c r="AUK11" i="10"/>
  <c r="AUL11" i="10"/>
  <c r="AUM11" i="10"/>
  <c r="AUN11" i="10"/>
  <c r="AUO11" i="10"/>
  <c r="AUP11" i="10"/>
  <c r="AUQ11" i="10"/>
  <c r="AUR11" i="10"/>
  <c r="AUI11" i="10"/>
  <c r="ATY11" i="10"/>
  <c r="ATZ11" i="10"/>
  <c r="AUA11" i="10"/>
  <c r="AUB11" i="10"/>
  <c r="AUC11" i="10"/>
  <c r="AUD11" i="10"/>
  <c r="AUE11" i="10"/>
  <c r="AUF11" i="10"/>
  <c r="AUG11" i="10"/>
  <c r="ATX11" i="10"/>
  <c r="ATN11" i="10"/>
  <c r="ATO11" i="10"/>
  <c r="ATP11" i="10"/>
  <c r="ATQ11" i="10"/>
  <c r="ATR11" i="10"/>
  <c r="ATS11" i="10"/>
  <c r="ATT11" i="10"/>
  <c r="ATU11" i="10"/>
  <c r="ATV11" i="10"/>
  <c r="ATM11" i="10"/>
  <c r="ATC11" i="10"/>
  <c r="ATD11" i="10"/>
  <c r="ATE11" i="10"/>
  <c r="ATF11" i="10"/>
  <c r="ATG11" i="10"/>
  <c r="ATH11" i="10"/>
  <c r="ATI11" i="10"/>
  <c r="ATJ11" i="10"/>
  <c r="ATK11" i="10"/>
  <c r="ATB11" i="10"/>
  <c r="ASR11" i="10"/>
  <c r="ASS11" i="10"/>
  <c r="AST11" i="10"/>
  <c r="ASU11" i="10"/>
  <c r="ASV11" i="10"/>
  <c r="ASW11" i="10"/>
  <c r="ASX11" i="10"/>
  <c r="ASY11" i="10"/>
  <c r="ASZ11" i="10"/>
  <c r="ASQ11" i="10"/>
  <c r="ASG11" i="10"/>
  <c r="ASH11" i="10"/>
  <c r="ASI11" i="10"/>
  <c r="ASJ11" i="10"/>
  <c r="ASK11" i="10"/>
  <c r="ASL11" i="10"/>
  <c r="ASM11" i="10"/>
  <c r="ASN11" i="10"/>
  <c r="ASO11" i="10"/>
  <c r="ASF11" i="10"/>
  <c r="ARV11" i="10"/>
  <c r="ARW11" i="10"/>
  <c r="ARX11" i="10"/>
  <c r="ARY11" i="10"/>
  <c r="ARZ11" i="10"/>
  <c r="ASA11" i="10"/>
  <c r="ASB11" i="10"/>
  <c r="ASC11" i="10"/>
  <c r="ASD11" i="10"/>
  <c r="ARU11" i="10"/>
  <c r="ARK11" i="10"/>
  <c r="ARL11" i="10"/>
  <c r="ARM11" i="10"/>
  <c r="ARN11" i="10"/>
  <c r="ARO11" i="10"/>
  <c r="ARP11" i="10"/>
  <c r="ARQ11" i="10"/>
  <c r="ARR11" i="10"/>
  <c r="ARS11" i="10"/>
  <c r="ARJ11" i="10"/>
  <c r="AQZ11" i="10"/>
  <c r="ARA11" i="10"/>
  <c r="ARB11" i="10"/>
  <c r="ARC11" i="10"/>
  <c r="ARD11" i="10"/>
  <c r="ARE11" i="10"/>
  <c r="ARF11" i="10"/>
  <c r="ARG11" i="10"/>
  <c r="ARH11" i="10"/>
  <c r="AQY11" i="10"/>
  <c r="AQO11" i="10"/>
  <c r="AQP11" i="10"/>
  <c r="AQQ11" i="10"/>
  <c r="AQR11" i="10"/>
  <c r="AQS11" i="10"/>
  <c r="AQT11" i="10"/>
  <c r="AQU11" i="10"/>
  <c r="AQV11" i="10"/>
  <c r="AQW11" i="10"/>
  <c r="AQN11" i="10"/>
  <c r="AQD11" i="10"/>
  <c r="AQE11" i="10"/>
  <c r="AQF11" i="10"/>
  <c r="AQG11" i="10"/>
  <c r="AQH11" i="10"/>
  <c r="AQI11" i="10"/>
  <c r="AQJ11" i="10"/>
  <c r="AQK11" i="10"/>
  <c r="AQL11" i="10"/>
  <c r="AQC11" i="10"/>
  <c r="APS11" i="10"/>
  <c r="APT11" i="10"/>
  <c r="APU11" i="10"/>
  <c r="APV11" i="10"/>
  <c r="APW11" i="10"/>
  <c r="APX11" i="10"/>
  <c r="APY11" i="10"/>
  <c r="APZ11" i="10"/>
  <c r="AQA11" i="10"/>
  <c r="APR11" i="10"/>
  <c r="APH11" i="10"/>
  <c r="API11" i="10"/>
  <c r="APJ11" i="10"/>
  <c r="APK11" i="10"/>
  <c r="APL11" i="10"/>
  <c r="APM11" i="10"/>
  <c r="APN11" i="10"/>
  <c r="APO11" i="10"/>
  <c r="APP11" i="10"/>
  <c r="APG11" i="10"/>
  <c r="AOW11" i="10"/>
  <c r="AOX11" i="10"/>
  <c r="AOY11" i="10"/>
  <c r="AOZ11" i="10"/>
  <c r="APA11" i="10"/>
  <c r="APB11" i="10"/>
  <c r="APC11" i="10"/>
  <c r="APD11" i="10"/>
  <c r="APE11" i="10"/>
  <c r="AOV11" i="10"/>
  <c r="AOL11" i="10"/>
  <c r="AOM11" i="10"/>
  <c r="AON11" i="10"/>
  <c r="AOO11" i="10"/>
  <c r="AOP11" i="10"/>
  <c r="AOQ11" i="10"/>
  <c r="AOR11" i="10"/>
  <c r="AOS11" i="10"/>
  <c r="AOT11" i="10"/>
  <c r="AOK11" i="10"/>
  <c r="AOA11" i="10"/>
  <c r="AOB11" i="10"/>
  <c r="AOC11" i="10"/>
  <c r="AOD11" i="10"/>
  <c r="AOE11" i="10"/>
  <c r="AOF11" i="10"/>
  <c r="AOG11" i="10"/>
  <c r="AOH11" i="10"/>
  <c r="AOI11" i="10"/>
  <c r="ANZ11" i="10"/>
  <c r="ANP11" i="10"/>
  <c r="ANQ11" i="10"/>
  <c r="ANR11" i="10"/>
  <c r="ANS11" i="10"/>
  <c r="ANT11" i="10"/>
  <c r="ANU11" i="10"/>
  <c r="ANV11" i="10"/>
  <c r="ANW11" i="10"/>
  <c r="ANX11" i="10"/>
  <c r="ANO11" i="10"/>
  <c r="ANE11" i="10"/>
  <c r="ANF11" i="10"/>
  <c r="ANG11" i="10"/>
  <c r="ANH11" i="10"/>
  <c r="ANI11" i="10"/>
  <c r="ANJ11" i="10"/>
  <c r="ANK11" i="10"/>
  <c r="ANL11" i="10"/>
  <c r="ANM11" i="10"/>
  <c r="AND11" i="10"/>
  <c r="AMT11" i="10"/>
  <c r="AMU11" i="10"/>
  <c r="AMV11" i="10"/>
  <c r="AMW11" i="10"/>
  <c r="AMX11" i="10"/>
  <c r="AMY11" i="10"/>
  <c r="AMZ11" i="10"/>
  <c r="ANA11" i="10"/>
  <c r="ANB11" i="10"/>
  <c r="AMS11" i="10"/>
  <c r="AMI11" i="10"/>
  <c r="AMJ11" i="10"/>
  <c r="AMK11" i="10"/>
  <c r="AML11" i="10"/>
  <c r="AMM11" i="10"/>
  <c r="AMN11" i="10"/>
  <c r="AMO11" i="10"/>
  <c r="AMP11" i="10"/>
  <c r="AMQ11" i="10"/>
  <c r="AMH11" i="10"/>
  <c r="ALX11" i="10"/>
  <c r="ALY11" i="10"/>
  <c r="ALZ11" i="10"/>
  <c r="AMA11" i="10"/>
  <c r="AMB11" i="10"/>
  <c r="AMC11" i="10"/>
  <c r="AMD11" i="10"/>
  <c r="AME11" i="10"/>
  <c r="AMF11" i="10"/>
  <c r="ALW11" i="10"/>
  <c r="ALM11" i="10"/>
  <c r="ALN11" i="10"/>
  <c r="ALO11" i="10"/>
  <c r="ALP11" i="10"/>
  <c r="ALQ11" i="10"/>
  <c r="ALR11" i="10"/>
  <c r="ALS11" i="10"/>
  <c r="ALT11" i="10"/>
  <c r="ALU11" i="10"/>
  <c r="ALL11" i="10"/>
  <c r="ALB11" i="10"/>
  <c r="ALC11" i="10"/>
  <c r="ALD11" i="10"/>
  <c r="ALE11" i="10"/>
  <c r="ALF11" i="10"/>
  <c r="ALG11" i="10"/>
  <c r="ALH11" i="10"/>
  <c r="ALI11" i="10"/>
  <c r="ALJ11" i="10"/>
  <c r="ALA11" i="10"/>
  <c r="AKX11" i="10"/>
  <c r="AKY11" i="10"/>
  <c r="AKQ11" i="10"/>
  <c r="AKR11" i="10"/>
  <c r="AKS11" i="10"/>
  <c r="AKT11" i="10"/>
  <c r="AKU11" i="10"/>
  <c r="AKV11" i="10"/>
  <c r="AKW11" i="10"/>
  <c r="AKP11" i="10"/>
  <c r="AKF11" i="10"/>
  <c r="AKG11" i="10"/>
  <c r="AKH11" i="10"/>
  <c r="AKI11" i="10"/>
  <c r="AKJ11" i="10"/>
  <c r="AKK11" i="10"/>
  <c r="AKL11" i="10"/>
  <c r="AKM11" i="10"/>
  <c r="AKN11" i="10"/>
  <c r="AKE11" i="10"/>
  <c r="AJU11" i="10"/>
  <c r="AJV11" i="10"/>
  <c r="AJW11" i="10"/>
  <c r="AJX11" i="10"/>
  <c r="AJY11" i="10"/>
  <c r="AJZ11" i="10"/>
  <c r="AKA11" i="10"/>
  <c r="AKB11" i="10"/>
  <c r="AKC11" i="10"/>
  <c r="AJT11" i="10"/>
  <c r="AJJ11" i="10"/>
  <c r="AJK11" i="10"/>
  <c r="AJL11" i="10"/>
  <c r="AJM11" i="10"/>
  <c r="AJN11" i="10"/>
  <c r="AJO11" i="10"/>
  <c r="AJP11" i="10"/>
  <c r="AJQ11" i="10"/>
  <c r="AJR11" i="10"/>
  <c r="AJI11" i="10"/>
  <c r="AIY11" i="10"/>
  <c r="AIZ11" i="10"/>
  <c r="AJA11" i="10"/>
  <c r="AJB11" i="10"/>
  <c r="AJC11" i="10"/>
  <c r="AJD11" i="10"/>
  <c r="AJE11" i="10"/>
  <c r="AJF11" i="10"/>
  <c r="AJG11" i="10"/>
  <c r="AIX11" i="10"/>
  <c r="AIN11" i="10"/>
  <c r="AIO11" i="10"/>
  <c r="AIP11" i="10"/>
  <c r="AIQ11" i="10"/>
  <c r="AIR11" i="10"/>
  <c r="AIS11" i="10"/>
  <c r="AIT11" i="10"/>
  <c r="AIU11" i="10"/>
  <c r="AIV11" i="10"/>
  <c r="AIM11" i="10"/>
  <c r="AIC11" i="10"/>
  <c r="AID11" i="10"/>
  <c r="AIE11" i="10"/>
  <c r="AIF11" i="10"/>
  <c r="AIG11" i="10"/>
  <c r="AIH11" i="10"/>
  <c r="AII11" i="10"/>
  <c r="AIJ11" i="10"/>
  <c r="AIK11" i="10"/>
  <c r="AIB11" i="10"/>
  <c r="AHR11" i="10"/>
  <c r="AHS11" i="10"/>
  <c r="AHT11" i="10"/>
  <c r="AHU11" i="10"/>
  <c r="AHV11" i="10"/>
  <c r="AHW11" i="10"/>
  <c r="AHX11" i="10"/>
  <c r="AHY11" i="10"/>
  <c r="AHZ11" i="10"/>
  <c r="AHQ11" i="10"/>
  <c r="AHG11" i="10"/>
  <c r="AHH11" i="10"/>
  <c r="AHI11" i="10"/>
  <c r="AHJ11" i="10"/>
  <c r="AHK11" i="10"/>
  <c r="AHL11" i="10"/>
  <c r="AHM11" i="10"/>
  <c r="AHN11" i="10"/>
  <c r="AHO11" i="10"/>
  <c r="AHF11" i="10"/>
  <c r="AGV11" i="10"/>
  <c r="AGW11" i="10"/>
  <c r="AGX11" i="10"/>
  <c r="AGY11" i="10"/>
  <c r="AGZ11" i="10"/>
  <c r="AHA11" i="10"/>
  <c r="AHB11" i="10"/>
  <c r="AHC11" i="10"/>
  <c r="AHD11" i="10"/>
  <c r="AGU11" i="10"/>
  <c r="AGK11" i="10"/>
  <c r="AGL11" i="10"/>
  <c r="AGM11" i="10"/>
  <c r="AGN11" i="10"/>
  <c r="AGO11" i="10"/>
  <c r="AGP11" i="10"/>
  <c r="AGQ11" i="10"/>
  <c r="AGR11" i="10"/>
  <c r="AGS11" i="10"/>
  <c r="AGJ11" i="10"/>
  <c r="AFZ11" i="10"/>
  <c r="AGA11" i="10"/>
  <c r="AGB11" i="10"/>
  <c r="AGC11" i="10"/>
  <c r="AGD11" i="10"/>
  <c r="AGE11" i="10"/>
  <c r="AGF11" i="10"/>
  <c r="AGG11" i="10"/>
  <c r="AGH11" i="10"/>
  <c r="AFY11" i="10"/>
  <c r="AFO11" i="10"/>
  <c r="AFP11" i="10"/>
  <c r="AFQ11" i="10"/>
  <c r="AFR11" i="10"/>
  <c r="AFS11" i="10"/>
  <c r="AFT11" i="10"/>
  <c r="AFU11" i="10"/>
  <c r="AFV11" i="10"/>
  <c r="AFW11" i="10"/>
  <c r="AFN11" i="10"/>
  <c r="AFD11" i="10"/>
  <c r="AFE11" i="10"/>
  <c r="AFF11" i="10"/>
  <c r="AFG11" i="10"/>
  <c r="AFH11" i="10"/>
  <c r="AFI11" i="10"/>
  <c r="AFJ11" i="10"/>
  <c r="AFK11" i="10"/>
  <c r="AFL11" i="10"/>
  <c r="AFC11" i="10"/>
  <c r="AES11" i="10"/>
  <c r="AET11" i="10"/>
  <c r="AEU11" i="10"/>
  <c r="AEV11" i="10"/>
  <c r="AEW11" i="10"/>
  <c r="AEX11" i="10"/>
  <c r="AEY11" i="10"/>
  <c r="AEZ11" i="10"/>
  <c r="AFA11" i="10"/>
  <c r="AER11" i="10"/>
  <c r="AEH11" i="10"/>
  <c r="AEI11" i="10"/>
  <c r="AEJ11" i="10"/>
  <c r="AEK11" i="10"/>
  <c r="AEL11" i="10"/>
  <c r="AEM11" i="10"/>
  <c r="AEN11" i="10"/>
  <c r="AEO11" i="10"/>
  <c r="AEP11" i="10"/>
  <c r="AEG11" i="10"/>
  <c r="ADW11" i="10"/>
  <c r="ADX11" i="10"/>
  <c r="ADY11" i="10"/>
  <c r="ADZ11" i="10"/>
  <c r="AEA11" i="10"/>
  <c r="AEB11" i="10"/>
  <c r="AEC11" i="10"/>
  <c r="AED11" i="10"/>
  <c r="AEE11" i="10"/>
  <c r="ADV11" i="10"/>
  <c r="ADL11" i="10"/>
  <c r="ADM11" i="10"/>
  <c r="ADN11" i="10"/>
  <c r="ADO11" i="10"/>
  <c r="ADP11" i="10"/>
  <c r="ADQ11" i="10"/>
  <c r="ADR11" i="10"/>
  <c r="ADS11" i="10"/>
  <c r="ADT11" i="10"/>
  <c r="ADK11" i="10"/>
  <c r="ADA11" i="10"/>
  <c r="ADB11" i="10"/>
  <c r="ADC11" i="10"/>
  <c r="ADD11" i="10"/>
  <c r="ADE11" i="10"/>
  <c r="ADF11" i="10"/>
  <c r="ADG11" i="10"/>
  <c r="ADH11" i="10"/>
  <c r="ADI11" i="10"/>
  <c r="ACZ11" i="10"/>
  <c r="ACP11" i="10"/>
  <c r="ACQ11" i="10"/>
  <c r="ACR11" i="10"/>
  <c r="ACS11" i="10"/>
  <c r="ACT11" i="10"/>
  <c r="ACU11" i="10"/>
  <c r="ACV11" i="10"/>
  <c r="ACW11" i="10"/>
  <c r="ACX11" i="10"/>
  <c r="ACO11" i="10"/>
  <c r="ACC2" i="10"/>
  <c r="ACN2" i="10" s="1"/>
  <c r="ACY2" i="10" s="1"/>
  <c r="ADJ2" i="10" s="1"/>
  <c r="ADU2" i="10" s="1"/>
  <c r="AEF2" i="10" s="1"/>
  <c r="AEQ2" i="10" s="1"/>
  <c r="AFB2" i="10" s="1"/>
  <c r="AFM2" i="10" s="1"/>
  <c r="AFX2" i="10" s="1"/>
  <c r="AGI2" i="10" s="1"/>
  <c r="AGT2" i="10" s="1"/>
  <c r="AHE2" i="10" s="1"/>
  <c r="AHP2" i="10" s="1"/>
  <c r="AIA2" i="10" s="1"/>
  <c r="AIL2" i="10" s="1"/>
  <c r="AIW2" i="10" s="1"/>
  <c r="AJH2" i="10" s="1"/>
  <c r="AJS2" i="10" s="1"/>
  <c r="AKD2" i="10" s="1"/>
  <c r="AKO2" i="10" s="1"/>
  <c r="AKZ2" i="10" s="1"/>
  <c r="ALK2" i="10" s="1"/>
  <c r="ALV2" i="10" s="1"/>
  <c r="AMG2" i="10" s="1"/>
  <c r="AMR2" i="10" s="1"/>
  <c r="ANC2" i="10" s="1"/>
  <c r="ANN2" i="10" s="1"/>
  <c r="ANY2" i="10" s="1"/>
  <c r="AOJ2" i="10" s="1"/>
  <c r="AOU2" i="10" s="1"/>
  <c r="APF2" i="10" s="1"/>
  <c r="APQ2" i="10" s="1"/>
  <c r="AQB2" i="10" s="1"/>
  <c r="AQM2" i="10" s="1"/>
  <c r="AQX2" i="10" s="1"/>
  <c r="ARI2" i="10" s="1"/>
  <c r="ART2" i="10" s="1"/>
  <c r="ASE2" i="10" s="1"/>
  <c r="ASP2" i="10" s="1"/>
  <c r="ATA2" i="10" s="1"/>
  <c r="ATL2" i="10" s="1"/>
  <c r="ATW2" i="10" s="1"/>
  <c r="AUH2" i="10" s="1"/>
  <c r="AUS2" i="10" s="1"/>
  <c r="AVD2" i="10" s="1"/>
  <c r="AVO2" i="10" s="1"/>
  <c r="AVZ2" i="10" s="1"/>
  <c r="AWK2" i="10" s="1"/>
  <c r="AWV2" i="10" s="1"/>
  <c r="AXG2" i="10" s="1"/>
  <c r="AXR2" i="10" s="1"/>
  <c r="AYC2" i="10" s="1"/>
  <c r="AYN2" i="10" s="1"/>
  <c r="AYY2" i="10" s="1"/>
  <c r="AZJ2" i="10" s="1"/>
  <c r="AZU2" i="10" s="1"/>
  <c r="BAF2" i="10" s="1"/>
  <c r="BAQ2" i="10" s="1"/>
  <c r="BBB2" i="10" s="1"/>
  <c r="BBM2" i="10" s="1"/>
  <c r="BBX2" i="10" s="1"/>
  <c r="BCI2" i="10" s="1"/>
  <c r="BCT2" i="10" s="1"/>
  <c r="BDE2" i="10" s="1"/>
  <c r="BDP2" i="10" s="1"/>
  <c r="BEA2" i="10" s="1"/>
  <c r="BEL2" i="10" s="1"/>
  <c r="BEW2" i="10" s="1"/>
  <c r="BFH2" i="10" s="1"/>
  <c r="BFS2" i="10" s="1"/>
  <c r="BGD2" i="10" s="1"/>
  <c r="BGO2" i="10" s="1"/>
  <c r="BGZ2" i="10" s="1"/>
  <c r="BHK2" i="10" s="1"/>
  <c r="BHV2" i="10" s="1"/>
  <c r="BIG2" i="10" s="1"/>
  <c r="BIR2" i="10" s="1"/>
  <c r="BJC2" i="10" s="1"/>
  <c r="BJN2" i="10" s="1"/>
  <c r="BJY2" i="10" s="1"/>
  <c r="BKJ2" i="10" s="1"/>
  <c r="BKU2" i="10" s="1"/>
  <c r="BLF2" i="10" s="1"/>
  <c r="BLQ2" i="10" s="1"/>
  <c r="BMB2" i="10" s="1"/>
  <c r="BMM2" i="10" s="1"/>
  <c r="BMX2" i="10" s="1"/>
  <c r="BNI2" i="10" s="1"/>
  <c r="BNT2" i="10" s="1"/>
  <c r="BOE2" i="10" s="1"/>
  <c r="BOP2" i="10" s="1"/>
  <c r="BPA2" i="10" s="1"/>
  <c r="BPL2" i="10" s="1"/>
  <c r="BPW2" i="10" s="1"/>
  <c r="BQH2" i="10" s="1"/>
  <c r="BQS2" i="10" s="1"/>
  <c r="BRD2" i="10" s="1"/>
  <c r="BRO2" i="10" s="1"/>
  <c r="ACE11" i="10"/>
  <c r="ACF11" i="10"/>
  <c r="ACG11" i="10"/>
  <c r="ACH11" i="10"/>
  <c r="ACI11" i="10"/>
  <c r="ACJ11" i="10"/>
  <c r="ACK11" i="10"/>
  <c r="ACL11" i="10"/>
  <c r="ACM11" i="10"/>
  <c r="ACD11" i="10"/>
  <c r="ACB3" i="10"/>
  <c r="ACA3" i="10"/>
  <c r="ABZ3" i="10"/>
  <c r="ABY3" i="10"/>
  <c r="ABX3" i="10"/>
  <c r="ABW3" i="10"/>
  <c r="ABV3" i="10"/>
  <c r="ABU3" i="10"/>
  <c r="ABT3" i="10"/>
  <c r="ABS3" i="10"/>
  <c r="ABT11" i="10"/>
  <c r="ABU11" i="10"/>
  <c r="ABV11" i="10"/>
  <c r="ABW11" i="10"/>
  <c r="ABX11" i="10"/>
  <c r="ABY11" i="10"/>
  <c r="ABZ11" i="10"/>
  <c r="ACA11" i="10"/>
  <c r="ACB11" i="10"/>
  <c r="ABS11" i="10"/>
  <c r="ABQ11" i="10" l="1"/>
  <c r="ABP11" i="10"/>
  <c r="ABQ7" i="10"/>
  <c r="ABP7" i="10"/>
  <c r="ABQ8" i="10"/>
  <c r="ABP8" i="10"/>
  <c r="ABP6" i="10"/>
  <c r="ABL6" i="10"/>
  <c r="ABN11" i="10"/>
  <c r="ABL11" i="10"/>
  <c r="ABN7" i="10"/>
  <c r="ABL7" i="10"/>
  <c r="ABO8" i="10"/>
  <c r="ABN8" i="10"/>
  <c r="ABM8" i="10"/>
  <c r="ABL8" i="10"/>
  <c r="ABL5" i="10"/>
  <c r="ABI7" i="10"/>
  <c r="ABJ7" i="10"/>
  <c r="ABJ11" i="10"/>
  <c r="ABI11" i="10"/>
  <c r="ABF11" i="10"/>
  <c r="ABJ8" i="10"/>
  <c r="ABI8" i="10"/>
  <c r="ABK8" i="10"/>
  <c r="ABK7" i="10"/>
  <c r="ABH7" i="10"/>
  <c r="ABF7" i="10"/>
  <c r="ABD7" i="10"/>
  <c r="ABI6" i="10"/>
  <c r="ABH8" i="10"/>
  <c r="ABD11" i="10"/>
  <c r="ABG8" i="10"/>
  <c r="ABF8" i="10"/>
  <c r="ABE8" i="10"/>
  <c r="ABD8" i="10"/>
  <c r="ABD6" i="10"/>
  <c r="ABD5" i="10"/>
  <c r="ABD3" i="10"/>
  <c r="ABB11" i="10"/>
  <c r="ABA11" i="10"/>
  <c r="AAZ11" i="10"/>
  <c r="AAY11" i="10"/>
  <c r="AAX11" i="10"/>
  <c r="AAW11" i="10"/>
  <c r="AAV11" i="10"/>
  <c r="ABC5" i="10"/>
  <c r="ABB5" i="10"/>
  <c r="ABA5" i="10"/>
  <c r="AAZ5" i="10"/>
  <c r="AAY5" i="10"/>
  <c r="AAX5" i="10"/>
  <c r="AAW5" i="10"/>
  <c r="AAV5" i="10"/>
  <c r="AAV3" i="10"/>
  <c r="AAV2" i="10"/>
  <c r="AAT11" i="10"/>
  <c r="AAU3" i="10"/>
  <c r="AAT3" i="10"/>
  <c r="AAS11" i="10"/>
  <c r="AAS3" i="10"/>
  <c r="AAR4" i="10"/>
  <c r="AAQ4" i="10"/>
  <c r="AAQ3" i="10"/>
  <c r="AAP3" i="10"/>
  <c r="AAO3" i="10"/>
  <c r="AAN4" i="10"/>
  <c r="AAM4" i="10"/>
  <c r="AAJ11" i="10"/>
  <c r="AAK11" i="10"/>
  <c r="AAL11" i="10"/>
  <c r="AAI11" i="10"/>
  <c r="AAL5" i="10"/>
  <c r="AAK5" i="10"/>
  <c r="AAJ5" i="10"/>
  <c r="AAI5" i="10"/>
  <c r="AAI4" i="10"/>
  <c r="AAI3" i="10"/>
  <c r="AAD11" i="10"/>
  <c r="AAE11" i="10"/>
  <c r="AAF11" i="10"/>
  <c r="AAG11" i="10"/>
  <c r="AAH11" i="10"/>
  <c r="AAC11" i="10"/>
  <c r="AAH4" i="10"/>
  <c r="AAG4" i="10"/>
  <c r="AAF4" i="10"/>
  <c r="AAE4" i="10"/>
  <c r="AAD4" i="10"/>
  <c r="AAC4" i="10"/>
  <c r="AAC3" i="10"/>
  <c r="AAB4" i="10"/>
  <c r="AAA4" i="10"/>
  <c r="ZZ4" i="10"/>
  <c r="ZY4" i="10"/>
  <c r="ZX4" i="10"/>
  <c r="ZW4" i="10"/>
  <c r="ZW3" i="10"/>
  <c r="ZR11" i="10"/>
  <c r="ZS11" i="10"/>
  <c r="ZT11" i="10"/>
  <c r="ZU11" i="10"/>
  <c r="ZV11" i="10"/>
  <c r="ZQ11" i="10"/>
  <c r="ZV4" i="10"/>
  <c r="ZU4" i="10"/>
  <c r="ZT4" i="10"/>
  <c r="ZS4" i="10"/>
  <c r="ZR4" i="10"/>
  <c r="ZQ4" i="10"/>
  <c r="ZQ3" i="10"/>
  <c r="ZL11" i="10"/>
  <c r="ZM11" i="10"/>
  <c r="ZN11" i="10"/>
  <c r="ZO11" i="10"/>
  <c r="ZP11" i="10"/>
  <c r="ZK11" i="10"/>
  <c r="ZP4" i="10"/>
  <c r="ZO4" i="10"/>
  <c r="ZN4" i="10"/>
  <c r="ZM4" i="10"/>
  <c r="ZL4" i="10"/>
  <c r="ZK4" i="10"/>
  <c r="ZK3" i="10"/>
  <c r="ZF11" i="10"/>
  <c r="ZG11" i="10"/>
  <c r="ZH11" i="10"/>
  <c r="ZI11" i="10"/>
  <c r="ZJ11" i="10"/>
  <c r="ZE11" i="10"/>
  <c r="ZJ4" i="10"/>
  <c r="ZI4" i="10"/>
  <c r="ZH4" i="10"/>
  <c r="ZG4" i="10"/>
  <c r="ZF4" i="10"/>
  <c r="ZE4" i="10"/>
  <c r="ZE3" i="10"/>
  <c r="YZ11" i="10"/>
  <c r="ZA11" i="10"/>
  <c r="ZB11" i="10"/>
  <c r="ZC11" i="10"/>
  <c r="ZD11" i="10"/>
  <c r="YY11" i="10"/>
  <c r="ZD4" i="10"/>
  <c r="ZC4" i="10"/>
  <c r="ZB4" i="10"/>
  <c r="ZA4" i="10"/>
  <c r="YZ4" i="10"/>
  <c r="YY4" i="10"/>
  <c r="YY3" i="10"/>
  <c r="YT11" i="10"/>
  <c r="YU11" i="10"/>
  <c r="YV11" i="10"/>
  <c r="YW11" i="10"/>
  <c r="YX11" i="10"/>
  <c r="YS11" i="10"/>
  <c r="YX4" i="10"/>
  <c r="YW4" i="10"/>
  <c r="YV4" i="10"/>
  <c r="YU4" i="10"/>
  <c r="YT4" i="10"/>
  <c r="YS4" i="10"/>
  <c r="YS3" i="10"/>
  <c r="YN11" i="10"/>
  <c r="YO11" i="10"/>
  <c r="YP11" i="10"/>
  <c r="YQ11" i="10"/>
  <c r="YR11" i="10"/>
  <c r="YM11" i="10"/>
  <c r="YM3" i="10"/>
  <c r="YR4" i="10"/>
  <c r="YQ4" i="10"/>
  <c r="YP4" i="10"/>
  <c r="YO4" i="10"/>
  <c r="YN4" i="10"/>
  <c r="YM4" i="10"/>
  <c r="YH11" i="10"/>
  <c r="YI11" i="10"/>
  <c r="YJ11" i="10"/>
  <c r="YK11" i="10"/>
  <c r="YL11" i="10"/>
  <c r="YG11" i="10"/>
  <c r="YB11" i="10"/>
  <c r="YC11" i="10"/>
  <c r="YD11" i="10"/>
  <c r="YE11" i="10"/>
  <c r="YF11" i="10"/>
  <c r="YA11" i="10"/>
  <c r="YL5" i="10"/>
  <c r="YK5" i="10"/>
  <c r="YJ5" i="10"/>
  <c r="YI5" i="10"/>
  <c r="YH5" i="10"/>
  <c r="YG5" i="10"/>
  <c r="YF5" i="10"/>
  <c r="YE5" i="10"/>
  <c r="YD5" i="10"/>
  <c r="YC5" i="10"/>
  <c r="YB5" i="10"/>
  <c r="YA5" i="10"/>
  <c r="YG4" i="10"/>
  <c r="YA4" i="10"/>
  <c r="YA3" i="10"/>
  <c r="XY5" i="10"/>
  <c r="XS5" i="10"/>
  <c r="XM5" i="10"/>
  <c r="XG5" i="10"/>
  <c r="XX11" i="10"/>
  <c r="XW11" i="10"/>
  <c r="XV11" i="10"/>
  <c r="XU11" i="10"/>
  <c r="XT11" i="10"/>
  <c r="XR11" i="10"/>
  <c r="XQ11" i="10"/>
  <c r="XP11" i="10"/>
  <c r="XO11" i="10"/>
  <c r="XN11" i="10"/>
  <c r="XT4" i="10"/>
  <c r="XN4" i="10"/>
  <c r="XX5" i="10"/>
  <c r="XW5" i="10"/>
  <c r="XV5" i="10"/>
  <c r="XU5" i="10"/>
  <c r="XT5" i="10"/>
  <c r="XR5" i="10"/>
  <c r="XQ5" i="10"/>
  <c r="XP5" i="10"/>
  <c r="XO5" i="10"/>
  <c r="XN5" i="10"/>
  <c r="XN3" i="10"/>
  <c r="XL11" i="10"/>
  <c r="XK11" i="10"/>
  <c r="XJ11" i="10"/>
  <c r="XI11" i="10"/>
  <c r="XH11" i="10"/>
  <c r="XF11" i="10"/>
  <c r="XE11" i="10"/>
  <c r="XD11" i="10"/>
  <c r="XC11" i="10"/>
  <c r="XH4" i="10"/>
  <c r="XL5" i="10"/>
  <c r="XK5" i="10"/>
  <c r="XJ5" i="10"/>
  <c r="XI5" i="10"/>
  <c r="XH5" i="10"/>
  <c r="XF5" i="10"/>
  <c r="XE5" i="10"/>
  <c r="XD5" i="10"/>
  <c r="XC5" i="10"/>
  <c r="XB4" i="10"/>
  <c r="XB11" i="10"/>
  <c r="XB5" i="10"/>
  <c r="XA4" i="10"/>
  <c r="VZ4" i="10"/>
  <c r="WZ11" i="10"/>
  <c r="WY11" i="10"/>
  <c r="WX11" i="10"/>
  <c r="WZ6" i="10"/>
  <c r="WY6" i="10"/>
  <c r="WX6" i="10"/>
  <c r="WZ5" i="10"/>
  <c r="WY5" i="10"/>
  <c r="WX5" i="10"/>
  <c r="WX4" i="10"/>
  <c r="VY5" i="10"/>
  <c r="VX5" i="10"/>
  <c r="VW5" i="10"/>
  <c r="VY11" i="10"/>
  <c r="VX11" i="10"/>
  <c r="VX6" i="10"/>
  <c r="VY6" i="10"/>
  <c r="VW6" i="10"/>
  <c r="VW11" i="10"/>
  <c r="WA3" i="10"/>
  <c r="WT4" i="10"/>
  <c r="WP4" i="10"/>
  <c r="WL4" i="10"/>
  <c r="WH4" i="10"/>
  <c r="WE4" i="10"/>
  <c r="WA4" i="10"/>
  <c r="VW4" i="10"/>
  <c r="Q17" i="7"/>
  <c r="WV11" i="10" s="1"/>
  <c r="O17" i="7"/>
  <c r="WU11" i="10" s="1"/>
  <c r="M17" i="7"/>
  <c r="WT11" i="10" s="1"/>
  <c r="I17" i="7"/>
  <c r="VU11" i="10" s="1"/>
  <c r="H17" i="7"/>
  <c r="G17" i="7"/>
  <c r="VS11" i="10" s="1"/>
  <c r="VT11" i="10"/>
  <c r="VS4" i="10"/>
  <c r="WW6" i="10"/>
  <c r="WV6" i="10"/>
  <c r="WU6" i="10"/>
  <c r="WT6" i="10"/>
  <c r="VV6" i="10"/>
  <c r="VU6" i="10"/>
  <c r="VT6" i="10"/>
  <c r="VS6" i="10"/>
  <c r="WW5" i="10"/>
  <c r="WT5" i="10"/>
  <c r="VV5" i="10"/>
  <c r="VS5" i="10"/>
  <c r="WS11" i="10"/>
  <c r="WR11" i="10"/>
  <c r="WQ11" i="10"/>
  <c r="WP11" i="10"/>
  <c r="VR11" i="10"/>
  <c r="VQ11" i="10"/>
  <c r="VP11" i="10"/>
  <c r="VO11" i="10"/>
  <c r="VO4" i="10"/>
  <c r="WS6" i="10"/>
  <c r="WR6" i="10"/>
  <c r="WQ6" i="10"/>
  <c r="WP6" i="10"/>
  <c r="VR6" i="10"/>
  <c r="VQ6" i="10"/>
  <c r="VP6" i="10"/>
  <c r="VO6" i="10"/>
  <c r="WS5" i="10"/>
  <c r="WP5" i="10"/>
  <c r="VR5" i="10"/>
  <c r="VO5" i="10"/>
  <c r="WO11" i="10"/>
  <c r="WN11" i="10"/>
  <c r="WM11" i="10"/>
  <c r="WL11" i="10"/>
  <c r="VN11" i="10"/>
  <c r="VM11" i="10"/>
  <c r="VL11" i="10"/>
  <c r="VK11" i="10"/>
  <c r="WO6" i="10"/>
  <c r="WN6" i="10"/>
  <c r="WM6" i="10"/>
  <c r="WL6" i="10"/>
  <c r="VN6" i="10"/>
  <c r="VM6" i="10"/>
  <c r="VL6" i="10"/>
  <c r="VK6" i="10"/>
  <c r="WO5" i="10"/>
  <c r="WL5" i="10"/>
  <c r="VN5" i="10"/>
  <c r="VK5" i="10"/>
  <c r="VK4" i="10"/>
  <c r="WJ11" i="10"/>
  <c r="WI11" i="10"/>
  <c r="WH11" i="10"/>
  <c r="VI11" i="10"/>
  <c r="VH11" i="10"/>
  <c r="VG11" i="10"/>
  <c r="VG4" i="10"/>
  <c r="WK6" i="10"/>
  <c r="WJ6" i="10"/>
  <c r="WI6" i="10"/>
  <c r="WH6" i="10"/>
  <c r="VJ6" i="10"/>
  <c r="VI6" i="10"/>
  <c r="VH6" i="10"/>
  <c r="VG6" i="10"/>
  <c r="WK5" i="10"/>
  <c r="WH5" i="10"/>
  <c r="VJ5" i="10"/>
  <c r="VG5" i="10"/>
  <c r="WG11" i="10"/>
  <c r="WF11" i="10"/>
  <c r="WE11" i="10"/>
  <c r="VF11" i="10"/>
  <c r="VE11" i="10"/>
  <c r="VD11" i="10"/>
  <c r="WG6" i="10"/>
  <c r="WF6" i="10"/>
  <c r="WE6" i="10"/>
  <c r="VF6" i="10"/>
  <c r="VE6" i="10"/>
  <c r="VD6" i="10"/>
  <c r="WE5" i="10"/>
  <c r="VD5" i="10"/>
  <c r="VD4" i="10"/>
  <c r="WC11" i="10"/>
  <c r="WB11" i="10"/>
  <c r="WA11" i="10"/>
  <c r="VB11" i="10"/>
  <c r="VA11" i="10"/>
  <c r="UZ11" i="10"/>
  <c r="WA5" i="10"/>
  <c r="WD6" i="10"/>
  <c r="WC6" i="10"/>
  <c r="WB6" i="10"/>
  <c r="WA6" i="10"/>
  <c r="VC6" i="10"/>
  <c r="VB6" i="10"/>
  <c r="VA6" i="10"/>
  <c r="UZ6" i="10"/>
  <c r="WD5" i="10"/>
  <c r="VC5" i="10"/>
  <c r="UZ5" i="10"/>
  <c r="UZ4" i="10"/>
  <c r="UZ2" i="10"/>
  <c r="UY11" i="10"/>
  <c r="UY3" i="10"/>
  <c r="UY2" i="10"/>
  <c r="UX11" i="10"/>
  <c r="UX2" i="10"/>
  <c r="C11" i="10" l="1"/>
  <c r="F2" i="10"/>
  <c r="E2" i="10"/>
  <c r="D2" i="10"/>
  <c r="C2" i="10"/>
  <c r="B2" i="10"/>
  <c r="BP11" i="10"/>
  <c r="BO11" i="10"/>
  <c r="BN11" i="10"/>
  <c r="UW11" i="10"/>
  <c r="UV11" i="10"/>
  <c r="UU11" i="10"/>
  <c r="UW5" i="10"/>
  <c r="UV5" i="10"/>
  <c r="UU5" i="10"/>
  <c r="UT5" i="10"/>
  <c r="UT4" i="10"/>
  <c r="US11" i="10"/>
  <c r="UR11" i="10"/>
  <c r="UQ11" i="10"/>
  <c r="US7" i="10"/>
  <c r="UR7" i="10"/>
  <c r="UQ7" i="10"/>
  <c r="UQ6" i="10"/>
  <c r="UP11" i="10"/>
  <c r="UP6" i="10"/>
  <c r="UP5" i="10"/>
  <c r="UP4" i="10"/>
  <c r="UP3" i="10"/>
  <c r="UO11" i="10"/>
  <c r="UO5" i="10"/>
  <c r="UN11" i="10"/>
  <c r="UM11" i="10"/>
  <c r="UL11" i="10"/>
  <c r="UK11" i="10"/>
  <c r="UN7" i="10"/>
  <c r="UM7" i="10"/>
  <c r="UL7" i="10"/>
  <c r="UL6" i="10"/>
  <c r="UK6" i="10"/>
  <c r="UK5" i="10"/>
  <c r="UK4" i="10"/>
  <c r="UJ11" i="10"/>
  <c r="UI11" i="10"/>
  <c r="UH11" i="10"/>
  <c r="UJ7" i="10"/>
  <c r="UI7" i="10"/>
  <c r="UH7" i="10"/>
  <c r="UH6" i="10"/>
  <c r="UG11" i="10"/>
  <c r="UG6" i="10"/>
  <c r="UG5" i="10"/>
  <c r="UG4" i="10"/>
  <c r="UG3" i="10"/>
  <c r="UF11" i="10"/>
  <c r="UE11" i="10"/>
  <c r="UD11" i="10"/>
  <c r="UC11" i="10"/>
  <c r="UB11" i="10"/>
  <c r="UA11" i="10"/>
  <c r="TZ11" i="10"/>
  <c r="TY11" i="10"/>
  <c r="UF5" i="10"/>
  <c r="UE4" i="10"/>
  <c r="UD5" i="10"/>
  <c r="UC4" i="10"/>
  <c r="UB5" i="10"/>
  <c r="UA4" i="10"/>
  <c r="TZ5" i="10"/>
  <c r="TY4" i="10"/>
  <c r="TY3" i="10"/>
  <c r="TX11" i="10"/>
  <c r="TW11" i="10"/>
  <c r="TV11" i="10"/>
  <c r="TU11" i="10"/>
  <c r="TX5" i="10"/>
  <c r="TW5" i="10"/>
  <c r="TV5" i="10"/>
  <c r="TV4" i="10"/>
  <c r="TU4" i="10"/>
  <c r="TT11" i="10"/>
  <c r="TS11" i="10"/>
  <c r="TR11" i="10"/>
  <c r="TQ11" i="10"/>
  <c r="TT5" i="10"/>
  <c r="TS5" i="10"/>
  <c r="TR5" i="10"/>
  <c r="TR4" i="10"/>
  <c r="TQ4" i="10"/>
  <c r="TQ3" i="10"/>
  <c r="TQ2" i="10"/>
  <c r="TP11" i="10"/>
  <c r="TO11" i="10"/>
  <c r="TP4" i="10"/>
  <c r="TO4" i="10"/>
  <c r="TN6" i="10"/>
  <c r="TM11" i="10"/>
  <c r="TL11" i="10"/>
  <c r="TK11" i="10"/>
  <c r="TJ11" i="10"/>
  <c r="TI11" i="10"/>
  <c r="TH11" i="10"/>
  <c r="TM7" i="10"/>
  <c r="TL7" i="10"/>
  <c r="TK7" i="10"/>
  <c r="TJ7" i="10"/>
  <c r="TI7" i="10"/>
  <c r="TH7" i="10"/>
  <c r="TH6" i="10"/>
  <c r="TG11" i="10"/>
  <c r="TF11" i="10"/>
  <c r="TE11" i="10"/>
  <c r="TD11" i="10"/>
  <c r="TC11" i="10"/>
  <c r="TB11" i="10"/>
  <c r="TG7" i="10"/>
  <c r="TF7" i="10"/>
  <c r="TE7" i="10"/>
  <c r="TD7" i="10"/>
  <c r="TC7" i="10"/>
  <c r="TB7" i="10"/>
  <c r="TB6" i="10"/>
  <c r="TB5" i="10"/>
  <c r="TA11" i="10"/>
  <c r="SZ11" i="10"/>
  <c r="SY11" i="10"/>
  <c r="SX11" i="10"/>
  <c r="SW11" i="10"/>
  <c r="SV11" i="10"/>
  <c r="TA7" i="10"/>
  <c r="SZ7" i="10"/>
  <c r="SY7" i="10"/>
  <c r="SX7" i="10"/>
  <c r="SW7" i="10"/>
  <c r="SV7" i="10"/>
  <c r="SV6" i="10"/>
  <c r="SU11" i="10"/>
  <c r="ST11" i="10"/>
  <c r="SS11" i="10"/>
  <c r="SR11" i="10"/>
  <c r="SQ11" i="10"/>
  <c r="SP11" i="10"/>
  <c r="SU7" i="10"/>
  <c r="ST7" i="10"/>
  <c r="SS7" i="10"/>
  <c r="SR7" i="10"/>
  <c r="SQ7" i="10"/>
  <c r="SP7" i="10"/>
  <c r="SP6" i="10"/>
  <c r="SO11" i="10"/>
  <c r="SN11" i="10"/>
  <c r="SM11" i="10"/>
  <c r="SL11" i="10"/>
  <c r="SK11" i="10"/>
  <c r="SJ11" i="10"/>
  <c r="SO7" i="10"/>
  <c r="SN7" i="10"/>
  <c r="SM7" i="10"/>
  <c r="SL7" i="10"/>
  <c r="SK7" i="10"/>
  <c r="SJ7" i="10"/>
  <c r="SJ6" i="10"/>
  <c r="SI11" i="10"/>
  <c r="SH11" i="10"/>
  <c r="SG11" i="10"/>
  <c r="SF11" i="10"/>
  <c r="SE11" i="10"/>
  <c r="SD11" i="10"/>
  <c r="SI7" i="10"/>
  <c r="SH7" i="10"/>
  <c r="SG7" i="10"/>
  <c r="SF7" i="10"/>
  <c r="SE7" i="10"/>
  <c r="SD7" i="10"/>
  <c r="SD6" i="10"/>
  <c r="SD5" i="10"/>
  <c r="SC11" i="10"/>
  <c r="SC4" i="10"/>
  <c r="SA11" i="10"/>
  <c r="RZ11" i="10"/>
  <c r="RY11" i="10"/>
  <c r="RX11" i="10"/>
  <c r="RW11" i="10"/>
  <c r="RV11" i="10"/>
  <c r="SB6" i="10"/>
  <c r="SA7" i="10"/>
  <c r="RZ7" i="10"/>
  <c r="RY7" i="10"/>
  <c r="RX7" i="10"/>
  <c r="RW7" i="10"/>
  <c r="RV7" i="10"/>
  <c r="RV6" i="10"/>
  <c r="RU11" i="10"/>
  <c r="RT11" i="10"/>
  <c r="RS11" i="10"/>
  <c r="RR11" i="10"/>
  <c r="RQ11" i="10"/>
  <c r="RP11" i="10"/>
  <c r="RU7" i="10"/>
  <c r="RT7" i="10"/>
  <c r="RS7" i="10"/>
  <c r="RR7" i="10"/>
  <c r="RQ7" i="10"/>
  <c r="RP7" i="10"/>
  <c r="RP6" i="10"/>
  <c r="RO11" i="10"/>
  <c r="RM11" i="10"/>
  <c r="RL11" i="10"/>
  <c r="RK11" i="10"/>
  <c r="RN11" i="10"/>
  <c r="RJ11" i="10"/>
  <c r="RO7" i="10"/>
  <c r="RN7" i="10"/>
  <c r="RM7" i="10"/>
  <c r="RL7" i="10"/>
  <c r="RK7" i="10"/>
  <c r="RJ7" i="10"/>
  <c r="RJ6" i="10"/>
  <c r="RI11" i="10"/>
  <c r="RH11" i="10"/>
  <c r="RG11" i="10"/>
  <c r="RF11" i="10"/>
  <c r="RE11" i="10"/>
  <c r="RD11" i="10"/>
  <c r="E27" i="9"/>
  <c r="E26" i="9"/>
  <c r="E25" i="9"/>
  <c r="E9" i="9"/>
  <c r="E10" i="9"/>
  <c r="E11" i="9"/>
  <c r="E12" i="9"/>
  <c r="E13" i="9"/>
  <c r="E14" i="9"/>
  <c r="E15" i="9"/>
  <c r="E16" i="9"/>
  <c r="E17" i="9"/>
  <c r="E18" i="9"/>
  <c r="E19" i="9"/>
  <c r="E20" i="9"/>
  <c r="E21" i="9"/>
  <c r="E22" i="9"/>
  <c r="E23" i="9"/>
  <c r="E8" i="9"/>
  <c r="RC7" i="10" l="1"/>
  <c r="RB7" i="10"/>
  <c r="RA7" i="10"/>
  <c r="QZ7" i="10"/>
  <c r="QY7" i="10"/>
  <c r="QX7" i="10"/>
  <c r="RD6" i="10"/>
  <c r="RD5" i="10"/>
  <c r="RC11" i="10"/>
  <c r="RB11" i="10"/>
  <c r="RA11" i="10"/>
  <c r="QZ11" i="10"/>
  <c r="QY11" i="10"/>
  <c r="QX11" i="10"/>
  <c r="QW11" i="10"/>
  <c r="QV11" i="10"/>
  <c r="QU11" i="10"/>
  <c r="QT11" i="10"/>
  <c r="QS11" i="10"/>
  <c r="QR11" i="10"/>
  <c r="RI7" i="10"/>
  <c r="RH7" i="10"/>
  <c r="RG7" i="10"/>
  <c r="RF7" i="10"/>
  <c r="RD7" i="10"/>
  <c r="RE7" i="10"/>
  <c r="QY5" i="10"/>
  <c r="QX6" i="10"/>
  <c r="QW7" i="10" l="1"/>
  <c r="QV7" i="10"/>
  <c r="QU7" i="10"/>
  <c r="QT7" i="10"/>
  <c r="QS7" i="10"/>
  <c r="QR7" i="10"/>
  <c r="QO7" i="10"/>
  <c r="QN7" i="10"/>
  <c r="QM7" i="10"/>
  <c r="QL7" i="10"/>
  <c r="QK7" i="10"/>
  <c r="QJ7" i="10"/>
  <c r="QI7" i="10"/>
  <c r="QH7" i="10"/>
  <c r="QG7" i="10"/>
  <c r="QF7" i="10"/>
  <c r="QE7" i="10"/>
  <c r="QD7" i="10"/>
  <c r="QR6" i="10"/>
  <c r="QR5" i="10"/>
  <c r="QQ11" i="10"/>
  <c r="QQ4" i="10"/>
  <c r="QO11" i="10"/>
  <c r="QN11" i="10"/>
  <c r="QM11" i="10"/>
  <c r="QL11" i="10"/>
  <c r="QK11" i="10"/>
  <c r="QJ11" i="10"/>
  <c r="QI11" i="10"/>
  <c r="QH11" i="10"/>
  <c r="QG11" i="10"/>
  <c r="QF11" i="10"/>
  <c r="QE11" i="10"/>
  <c r="QD11" i="10"/>
  <c r="QC11" i="10"/>
  <c r="QB11" i="10"/>
  <c r="QA11" i="10"/>
  <c r="PZ11" i="10"/>
  <c r="PY11" i="10"/>
  <c r="PX11" i="10"/>
  <c r="QP6" i="10"/>
  <c r="QJ6" i="10"/>
  <c r="QD6" i="10"/>
  <c r="PW11" i="10"/>
  <c r="PV11" i="10"/>
  <c r="PU11" i="10"/>
  <c r="PT11" i="10"/>
  <c r="PS11" i="10"/>
  <c r="PR11" i="10"/>
  <c r="QC7" i="10"/>
  <c r="QB7" i="10"/>
  <c r="QA7" i="10"/>
  <c r="PZ7" i="10"/>
  <c r="PY7" i="10"/>
  <c r="PX7" i="10"/>
  <c r="PX6" i="10"/>
  <c r="PW7" i="10"/>
  <c r="PV7" i="10"/>
  <c r="PU7" i="10"/>
  <c r="PT7" i="10"/>
  <c r="PS7" i="10"/>
  <c r="PR7" i="10"/>
  <c r="PR6" i="10"/>
  <c r="PR5" i="10"/>
  <c r="PQ11" i="10"/>
  <c r="PQ4" i="10"/>
  <c r="B664" i="1"/>
  <c r="PQ5" i="10" s="1"/>
  <c r="PP11" i="10"/>
  <c r="PP4" i="10"/>
  <c r="PP3" i="10"/>
  <c r="B714" i="1"/>
  <c r="SC5" i="10" s="1"/>
  <c r="B685" i="1"/>
  <c r="QQ5" i="10" s="1"/>
  <c r="PN11" i="10" l="1"/>
  <c r="PM11" i="10"/>
  <c r="PO6" i="10"/>
  <c r="PN6" i="10"/>
  <c r="PM6" i="10"/>
  <c r="PM5" i="10"/>
  <c r="PM4" i="10"/>
  <c r="PL11" i="10"/>
  <c r="PL5" i="10"/>
  <c r="PK11" i="10"/>
  <c r="PJ11" i="10"/>
  <c r="PI11" i="10"/>
  <c r="PK5" i="10"/>
  <c r="PJ5" i="10"/>
  <c r="PI5" i="10"/>
  <c r="PH5" i="10"/>
  <c r="PH4" i="10"/>
  <c r="PG11" i="10"/>
  <c r="PF11" i="10"/>
  <c r="PE11" i="10"/>
  <c r="PD11" i="10"/>
  <c r="PC11" i="10"/>
  <c r="PG5" i="10"/>
  <c r="PF7" i="10"/>
  <c r="PE7" i="10"/>
  <c r="PD6" i="10"/>
  <c r="PC6" i="10"/>
  <c r="PC5" i="10"/>
  <c r="PC4" i="10"/>
  <c r="PC3" i="10"/>
  <c r="PB11" i="10"/>
  <c r="PB5" i="10"/>
  <c r="PA11" i="10"/>
  <c r="OZ11" i="10"/>
  <c r="OY11" i="10"/>
  <c r="OX11" i="10"/>
  <c r="OW11" i="10"/>
  <c r="OV11" i="10"/>
  <c r="OU11" i="10"/>
  <c r="PA7" i="10"/>
  <c r="OZ7" i="10"/>
  <c r="OY7" i="10"/>
  <c r="OY6" i="10"/>
  <c r="OV6" i="10"/>
  <c r="OX7" i="10"/>
  <c r="OW7" i="10"/>
  <c r="OV7" i="10"/>
  <c r="OU6" i="10"/>
  <c r="OU5" i="10"/>
  <c r="OU4" i="10"/>
  <c r="ON4" i="10"/>
  <c r="OT11" i="10"/>
  <c r="OS11" i="10"/>
  <c r="OR11" i="10"/>
  <c r="OQ11" i="10"/>
  <c r="OP11" i="10"/>
  <c r="OO11" i="10"/>
  <c r="ON11" i="10"/>
  <c r="OM11" i="10"/>
  <c r="OL11" i="10"/>
  <c r="OK11" i="10"/>
  <c r="OJ11" i="10"/>
  <c r="OI11" i="10"/>
  <c r="OH11" i="10"/>
  <c r="OG11" i="10"/>
  <c r="OF11" i="10"/>
  <c r="OE11" i="10"/>
  <c r="OT7" i="10"/>
  <c r="OS7" i="10"/>
  <c r="OR7" i="10"/>
  <c r="OR6" i="10"/>
  <c r="OQ7" i="10"/>
  <c r="OP7" i="10"/>
  <c r="OO7" i="10"/>
  <c r="OO6" i="10"/>
  <c r="ON6" i="10"/>
  <c r="ON5" i="10"/>
  <c r="ON3" i="10"/>
  <c r="OM4" i="10"/>
  <c r="OL5" i="10"/>
  <c r="OK4" i="10"/>
  <c r="OJ5" i="10"/>
  <c r="OI4" i="10"/>
  <c r="OH5" i="10"/>
  <c r="OG4" i="10"/>
  <c r="OF5" i="10"/>
  <c r="OE4" i="10"/>
  <c r="OE3" i="10"/>
  <c r="OD11" i="10"/>
  <c r="OC11" i="10"/>
  <c r="OB11" i="10"/>
  <c r="OA11" i="10"/>
  <c r="NZ11" i="10"/>
  <c r="NX11" i="10"/>
  <c r="NW11" i="10"/>
  <c r="NV11" i="10"/>
  <c r="NU11" i="10"/>
  <c r="NT11" i="10"/>
  <c r="OD5" i="10"/>
  <c r="OC5" i="10"/>
  <c r="OB5" i="10"/>
  <c r="OA5" i="10"/>
  <c r="NZ5" i="10"/>
  <c r="NZ4" i="10"/>
  <c r="NX4" i="10"/>
  <c r="NW5" i="10"/>
  <c r="NV5" i="10"/>
  <c r="NU4" i="10"/>
  <c r="NU5" i="10"/>
  <c r="NT4" i="10"/>
  <c r="NT3" i="10"/>
  <c r="NS11" i="10" l="1"/>
  <c r="NR11" i="10"/>
  <c r="NQ11" i="10"/>
  <c r="NS4" i="10"/>
  <c r="NR4" i="10"/>
  <c r="NQ4" i="10"/>
  <c r="NQ3" i="10"/>
  <c r="NP11" i="10"/>
  <c r="NP5" i="10"/>
  <c r="NP4" i="10"/>
  <c r="NO11" i="10"/>
  <c r="NO5" i="10"/>
  <c r="NO4" i="10"/>
  <c r="NN11" i="10"/>
  <c r="NL11" i="10"/>
  <c r="NK11" i="10"/>
  <c r="NJ11" i="10"/>
  <c r="NI11" i="10"/>
  <c r="NN5" i="10"/>
  <c r="NN4" i="10"/>
  <c r="NN3" i="10"/>
  <c r="NN2" i="10"/>
  <c r="NL4" i="10"/>
  <c r="NG4" i="10"/>
  <c r="NG3" i="10"/>
  <c r="NF11" i="10"/>
  <c r="NE11" i="10"/>
  <c r="ND11" i="10"/>
  <c r="NF4" i="10"/>
  <c r="NE4" i="10"/>
  <c r="ND4" i="10"/>
  <c r="B490" i="1"/>
  <c r="NK4" i="10" s="1"/>
  <c r="B488" i="1"/>
  <c r="NJ4" i="10" s="1"/>
  <c r="ND3" i="10"/>
  <c r="ND2" i="10"/>
  <c r="C4" i="12" l="1"/>
  <c r="C8" i="2"/>
  <c r="AAV4" i="10" s="1"/>
  <c r="NA4" i="10"/>
  <c r="MY11" i="10"/>
  <c r="MX11" i="10"/>
  <c r="MW11" i="10"/>
  <c r="MY4" i="10"/>
  <c r="MX4" i="10"/>
  <c r="MW4" i="10"/>
  <c r="MW3" i="10"/>
  <c r="MW2" i="10"/>
  <c r="MU11" i="10"/>
  <c r="MT11" i="10"/>
  <c r="MU4" i="10"/>
  <c r="MT4" i="10"/>
  <c r="MS11" i="10"/>
  <c r="MR11" i="10"/>
  <c r="MQ11" i="10"/>
  <c r="MS4" i="10"/>
  <c r="MR4" i="10"/>
  <c r="MQ4" i="10"/>
  <c r="MQ3" i="10"/>
  <c r="MP11" i="10"/>
  <c r="MO11" i="10"/>
  <c r="MN11" i="10"/>
  <c r="MM11" i="10"/>
  <c r="ML11" i="10"/>
  <c r="MK11" i="10"/>
  <c r="MJ11" i="10"/>
  <c r="MI11" i="10"/>
  <c r="MH11" i="10"/>
  <c r="MG11" i="10"/>
  <c r="MF11" i="10"/>
  <c r="ME11" i="10"/>
  <c r="MP6" i="10"/>
  <c r="MO6" i="10"/>
  <c r="MN6" i="10"/>
  <c r="MM6" i="10"/>
  <c r="ML6" i="10"/>
  <c r="MK6" i="10"/>
  <c r="MJ6" i="10"/>
  <c r="MI6" i="10"/>
  <c r="MH6" i="10"/>
  <c r="MG6" i="10"/>
  <c r="MF6" i="10"/>
  <c r="ME6" i="10"/>
  <c r="ME5" i="10"/>
  <c r="ME4" i="10"/>
  <c r="MD11" i="10"/>
  <c r="MC11" i="10"/>
  <c r="MB11" i="10"/>
  <c r="MA11" i="10"/>
  <c r="LZ11" i="10"/>
  <c r="LY11" i="10"/>
  <c r="LX11" i="10"/>
  <c r="LW11" i="10"/>
  <c r="LV11" i="10"/>
  <c r="LU11" i="10"/>
  <c r="LT11" i="10"/>
  <c r="LS11" i="10"/>
  <c r="MD6" i="10"/>
  <c r="MC6" i="10"/>
  <c r="MB6" i="10"/>
  <c r="MA6" i="10"/>
  <c r="LZ6" i="10"/>
  <c r="LY6" i="10"/>
  <c r="LX6" i="10"/>
  <c r="LW6" i="10"/>
  <c r="LV6" i="10"/>
  <c r="LU6" i="10"/>
  <c r="LT6" i="10"/>
  <c r="LS6" i="10"/>
  <c r="LS5" i="10"/>
  <c r="LR11" i="10"/>
  <c r="LQ11" i="10"/>
  <c r="LP11" i="10"/>
  <c r="LO11" i="10"/>
  <c r="LN11" i="10"/>
  <c r="LM11" i="10"/>
  <c r="LL11" i="10"/>
  <c r="LK11" i="10"/>
  <c r="LJ11" i="10"/>
  <c r="LI11" i="10"/>
  <c r="LH11" i="10"/>
  <c r="LG11" i="10"/>
  <c r="LR6" i="10"/>
  <c r="LQ6" i="10"/>
  <c r="LP6" i="10"/>
  <c r="LO6" i="10"/>
  <c r="LN6" i="10"/>
  <c r="LM6" i="10"/>
  <c r="LL6" i="10"/>
  <c r="LK6" i="10"/>
  <c r="LJ6" i="10"/>
  <c r="LI6" i="10"/>
  <c r="LH6" i="10"/>
  <c r="LG6" i="10"/>
  <c r="LG5" i="10"/>
  <c r="LF11" i="10"/>
  <c r="LE11" i="10"/>
  <c r="LD11" i="10"/>
  <c r="LC11" i="10"/>
  <c r="LB11" i="10"/>
  <c r="LA11" i="10"/>
  <c r="KZ11" i="10"/>
  <c r="KY11" i="10"/>
  <c r="KX11" i="10"/>
  <c r="KW11" i="10"/>
  <c r="KV11" i="10"/>
  <c r="KU11" i="10"/>
  <c r="LF6" i="10"/>
  <c r="LE6" i="10"/>
  <c r="LD6" i="10"/>
  <c r="LC6" i="10"/>
  <c r="LB6" i="10"/>
  <c r="LA6" i="10"/>
  <c r="KZ6" i="10"/>
  <c r="KY6" i="10"/>
  <c r="KX6" i="10"/>
  <c r="KW6" i="10"/>
  <c r="KV6" i="10"/>
  <c r="KU6" i="10"/>
  <c r="KU5" i="10"/>
  <c r="KU4" i="10"/>
  <c r="KT11" i="10"/>
  <c r="KS11" i="10"/>
  <c r="KR11" i="10"/>
  <c r="KQ11" i="10"/>
  <c r="KP11" i="10"/>
  <c r="KO11" i="10"/>
  <c r="KN11" i="10"/>
  <c r="KM11" i="10"/>
  <c r="KL11" i="10"/>
  <c r="KK11" i="10"/>
  <c r="KJ11" i="10"/>
  <c r="KI11" i="10"/>
  <c r="KT6" i="10"/>
  <c r="KS6" i="10"/>
  <c r="KR6" i="10"/>
  <c r="KQ6" i="10"/>
  <c r="KP6" i="10"/>
  <c r="KO6" i="10"/>
  <c r="KN6" i="10"/>
  <c r="KM6" i="10"/>
  <c r="KL6" i="10"/>
  <c r="KK6" i="10"/>
  <c r="KJ6" i="10"/>
  <c r="KI6" i="10"/>
  <c r="KI5" i="10"/>
  <c r="KH11" i="10"/>
  <c r="KG11" i="10"/>
  <c r="KF11" i="10"/>
  <c r="KE11" i="10"/>
  <c r="KD11" i="10"/>
  <c r="KC11" i="10"/>
  <c r="KB11" i="10"/>
  <c r="KA11" i="10"/>
  <c r="JZ11" i="10"/>
  <c r="JY11" i="10"/>
  <c r="JX11" i="10"/>
  <c r="JW5" i="10"/>
  <c r="JW11" i="10"/>
  <c r="KH6" i="10"/>
  <c r="KG6" i="10"/>
  <c r="KF6" i="10"/>
  <c r="KE6" i="10"/>
  <c r="KD6" i="10"/>
  <c r="KC6" i="10"/>
  <c r="KB6" i="10"/>
  <c r="KA6" i="10"/>
  <c r="JZ6" i="10"/>
  <c r="JY6" i="10"/>
  <c r="JX6" i="10"/>
  <c r="JW6" i="10"/>
  <c r="JV11" i="10"/>
  <c r="JU11" i="10"/>
  <c r="JT11" i="10"/>
  <c r="JS11" i="10"/>
  <c r="JR11" i="10"/>
  <c r="JQ11" i="10"/>
  <c r="JP11" i="10"/>
  <c r="JO11" i="10"/>
  <c r="JN11" i="10"/>
  <c r="JM11" i="10"/>
  <c r="JL11" i="10"/>
  <c r="JK11" i="10"/>
  <c r="JV6" i="10"/>
  <c r="JU6" i="10"/>
  <c r="JT6" i="10"/>
  <c r="JS6" i="10"/>
  <c r="JR6" i="10"/>
  <c r="JQ6" i="10"/>
  <c r="JP6" i="10"/>
  <c r="JO6" i="10"/>
  <c r="JN6" i="10"/>
  <c r="JM6" i="10"/>
  <c r="JL6" i="10"/>
  <c r="JK6" i="10"/>
  <c r="JJ5" i="10"/>
  <c r="JI5" i="10"/>
  <c r="JH5" i="10"/>
  <c r="JG5" i="10"/>
  <c r="JF5" i="10"/>
  <c r="JE5" i="10"/>
  <c r="JD5" i="10"/>
  <c r="JC5" i="10"/>
  <c r="JB5" i="10"/>
  <c r="JA5" i="10"/>
  <c r="IZ5" i="10"/>
  <c r="IY5" i="10"/>
  <c r="JK5" i="10"/>
  <c r="JK4" i="10"/>
  <c r="JJ11" i="10"/>
  <c r="JI11" i="10"/>
  <c r="JH11" i="10"/>
  <c r="JG11" i="10"/>
  <c r="JF11" i="10"/>
  <c r="JE11" i="10"/>
  <c r="JD11" i="10"/>
  <c r="JC11" i="10"/>
  <c r="JB11" i="10"/>
  <c r="JA11" i="10"/>
  <c r="IZ11" i="10"/>
  <c r="IY11" i="10"/>
  <c r="IY4" i="10"/>
  <c r="IX11" i="10"/>
  <c r="IW11" i="10"/>
  <c r="IV11" i="10"/>
  <c r="IU11" i="10"/>
  <c r="IT11" i="10"/>
  <c r="IW4" i="10"/>
  <c r="IV4" i="10"/>
  <c r="IU4" i="10"/>
  <c r="IT4" i="10"/>
  <c r="IT3" i="10"/>
  <c r="IS11" i="10"/>
  <c r="IS4" i="10"/>
  <c r="IS3" i="10"/>
  <c r="IR11" i="10"/>
  <c r="IR4" i="10"/>
  <c r="IR3" i="10"/>
  <c r="IO11" i="10"/>
  <c r="IN11" i="10"/>
  <c r="IO4" i="10"/>
  <c r="IN4" i="10"/>
  <c r="IN3" i="10"/>
  <c r="IJ11" i="10"/>
  <c r="II11" i="10"/>
  <c r="IH11" i="10"/>
  <c r="IK5" i="10"/>
  <c r="IJ5" i="10"/>
  <c r="II5" i="10"/>
  <c r="II4" i="10"/>
  <c r="IH4" i="10"/>
  <c r="IH3" i="10"/>
  <c r="IG11" i="10"/>
  <c r="IF11" i="10"/>
  <c r="IE11" i="10"/>
  <c r="ID11" i="10"/>
  <c r="IG5" i="10"/>
  <c r="IF5" i="10"/>
  <c r="IE5" i="10"/>
  <c r="ID5" i="10"/>
  <c r="ID4" i="10"/>
  <c r="ID3" i="10"/>
  <c r="IC11" i="10"/>
  <c r="IB11" i="10"/>
  <c r="IA11" i="10"/>
  <c r="HZ11" i="10"/>
  <c r="HY11" i="10"/>
  <c r="IC5" i="10"/>
  <c r="IB5" i="10"/>
  <c r="IB4" i="10"/>
  <c r="IA5" i="10"/>
  <c r="HZ5" i="10"/>
  <c r="HY5" i="10"/>
  <c r="HY4" i="10"/>
  <c r="HX11" i="10"/>
  <c r="HW11" i="10"/>
  <c r="HX4" i="10"/>
  <c r="HW5" i="10"/>
  <c r="HW4" i="10"/>
  <c r="HW2" i="10"/>
  <c r="HU11" i="10"/>
  <c r="HU4" i="10"/>
  <c r="HU3" i="10"/>
  <c r="HS11" i="10"/>
  <c r="HS4" i="10"/>
  <c r="HR11" i="10"/>
  <c r="HQ11" i="10"/>
  <c r="HP11" i="10"/>
  <c r="HR4" i="10"/>
  <c r="HQ4" i="10"/>
  <c r="HP4" i="10"/>
  <c r="HP3" i="10"/>
  <c r="HO11" i="10"/>
  <c r="HN11" i="10"/>
  <c r="HM11" i="10"/>
  <c r="HL11" i="10"/>
  <c r="HO5" i="10"/>
  <c r="HN5" i="10"/>
  <c r="HN4" i="10"/>
  <c r="HM4" i="10"/>
  <c r="HL4" i="10"/>
  <c r="HL3" i="10"/>
  <c r="HK11" i="10"/>
  <c r="HJ11" i="10"/>
  <c r="HI11" i="10"/>
  <c r="HH11" i="10"/>
  <c r="HK4" i="10"/>
  <c r="HJ5" i="10"/>
  <c r="HJ4" i="10"/>
  <c r="HI5" i="10"/>
  <c r="HH5" i="10"/>
  <c r="HH4" i="10"/>
  <c r="HG11" i="10"/>
  <c r="HG4" i="10"/>
  <c r="HF11" i="10"/>
  <c r="HF4" i="10"/>
  <c r="HE11" i="10"/>
  <c r="HD11" i="10"/>
  <c r="HD5" i="10"/>
  <c r="HE5" i="10"/>
  <c r="HD4" i="10"/>
  <c r="HC11" i="10"/>
  <c r="HB11" i="10"/>
  <c r="HC4" i="10"/>
  <c r="HB4" i="10" l="1"/>
  <c r="HB2" i="10"/>
  <c r="GW11" i="10"/>
  <c r="GW4" i="10"/>
  <c r="GV3" i="10"/>
  <c r="GU11" i="10"/>
  <c r="GT11" i="10"/>
  <c r="GU4" i="10"/>
  <c r="GT4" i="10"/>
  <c r="GS11" i="10"/>
  <c r="GR11" i="10"/>
  <c r="GS4" i="10"/>
  <c r="GR4" i="10"/>
  <c r="GR3" i="10"/>
  <c r="GQ11" i="10"/>
  <c r="GP11" i="10"/>
  <c r="GQ4" i="10"/>
  <c r="GP4" i="10"/>
  <c r="GP3" i="10"/>
  <c r="GO3" i="10"/>
  <c r="GM11" i="10"/>
  <c r="GK11" i="10"/>
  <c r="GJ11" i="10"/>
  <c r="GN5" i="10"/>
  <c r="GN4" i="10"/>
  <c r="GN3" i="10"/>
  <c r="GM5" i="10"/>
  <c r="GL5" i="10"/>
  <c r="GK5" i="10"/>
  <c r="GK4" i="10"/>
  <c r="GJ4" i="10"/>
  <c r="GJ3" i="10"/>
  <c r="GJ2" i="10"/>
  <c r="FR11" i="10"/>
  <c r="FR4" i="10"/>
  <c r="FN11" i="10"/>
  <c r="FM11" i="10"/>
  <c r="FN5" i="10"/>
  <c r="FM5" i="10"/>
  <c r="FM4" i="10"/>
  <c r="FL11" i="10"/>
  <c r="FK11" i="10"/>
  <c r="FJ11" i="10"/>
  <c r="FI11" i="10"/>
  <c r="FL5" i="10"/>
  <c r="FK5" i="10"/>
  <c r="FJ5" i="10"/>
  <c r="FJ4" i="10"/>
  <c r="FI4" i="10"/>
  <c r="FE11" i="10"/>
  <c r="FD11" i="10"/>
  <c r="FC11" i="10"/>
  <c r="FH5" i="10"/>
  <c r="FG5" i="10"/>
  <c r="FF5" i="10"/>
  <c r="FF4" i="10"/>
  <c r="FE4" i="10"/>
  <c r="FD4" i="10"/>
  <c r="FC4" i="10"/>
  <c r="AS4" i="10"/>
  <c r="AP4" i="10"/>
  <c r="AO4" i="10"/>
  <c r="AM4" i="10"/>
  <c r="AL4" i="10"/>
  <c r="AK4" i="10"/>
  <c r="AJ4" i="10"/>
  <c r="AI4" i="10"/>
  <c r="AH4" i="10"/>
  <c r="AD4" i="10"/>
  <c r="Y4" i="10"/>
  <c r="X4" i="10"/>
  <c r="X3" i="10"/>
  <c r="W3" i="10"/>
  <c r="W4" i="10"/>
  <c r="V4" i="10"/>
  <c r="U4" i="10"/>
  <c r="T4" i="10"/>
  <c r="T3" i="10"/>
  <c r="S5" i="10"/>
  <c r="R5" i="10"/>
  <c r="Q5" i="10"/>
  <c r="P5" i="10"/>
  <c r="O5" i="10"/>
  <c r="N5" i="10"/>
  <c r="M5" i="10"/>
  <c r="L5" i="10"/>
  <c r="K5" i="10"/>
  <c r="J5" i="10"/>
  <c r="I5" i="10"/>
  <c r="H5" i="10"/>
  <c r="G5" i="10"/>
  <c r="G4" i="10"/>
  <c r="G3" i="10"/>
  <c r="G2" i="10"/>
  <c r="FB11" i="10"/>
  <c r="FA11" i="10"/>
  <c r="EZ11" i="10"/>
  <c r="EY11" i="10"/>
  <c r="FB5" i="10"/>
  <c r="FA5" i="10"/>
  <c r="EZ5" i="10"/>
  <c r="EY4" i="10"/>
  <c r="EX11" i="10"/>
  <c r="EW11" i="10"/>
  <c r="EV11" i="10"/>
  <c r="EU11" i="10"/>
  <c r="ET11" i="10"/>
  <c r="EX5" i="10"/>
  <c r="EV5" i="10"/>
  <c r="EW5" i="10"/>
  <c r="EV4" i="10"/>
  <c r="EU4" i="10"/>
  <c r="ET4" i="10"/>
  <c r="ES11" i="10"/>
  <c r="ER11" i="10"/>
  <c r="ES4" i="10"/>
  <c r="ER4" i="10"/>
  <c r="EQ11" i="10"/>
  <c r="EP11" i="10"/>
  <c r="EN11" i="10"/>
  <c r="EQ4" i="10"/>
  <c r="EP4" i="10"/>
  <c r="EO4" i="10"/>
  <c r="EN4" i="10"/>
  <c r="EM11" i="10"/>
  <c r="EL11" i="10"/>
  <c r="EK11" i="10"/>
  <c r="EM4" i="10"/>
  <c r="EK3" i="10"/>
  <c r="EF11" i="10"/>
  <c r="EE11" i="10"/>
  <c r="ED11" i="10"/>
  <c r="EC11" i="10"/>
  <c r="EB11" i="10"/>
  <c r="EA11" i="10"/>
  <c r="EF5" i="10"/>
  <c r="EE5" i="10"/>
  <c r="ED5" i="10"/>
  <c r="EC5" i="10"/>
  <c r="EC4" i="10"/>
  <c r="EB4" i="10"/>
  <c r="EA4" i="10"/>
  <c r="DY5" i="10" l="1"/>
  <c r="DY4" i="10"/>
  <c r="DY3" i="10"/>
  <c r="DX11" i="10"/>
  <c r="DW11" i="10"/>
  <c r="DV11" i="10"/>
  <c r="DU11" i="10"/>
  <c r="DT11" i="10"/>
  <c r="DX6" i="10"/>
  <c r="DW6" i="10"/>
  <c r="DV6" i="10"/>
  <c r="DU6" i="10"/>
  <c r="DT6" i="10"/>
  <c r="DT5" i="10"/>
  <c r="DS11" i="10"/>
  <c r="DR11" i="10"/>
  <c r="DQ11" i="10"/>
  <c r="DP11" i="10"/>
  <c r="DO11" i="10"/>
  <c r="DN11" i="10"/>
  <c r="DS7" i="10"/>
  <c r="DR6" i="10"/>
  <c r="DQ6" i="10"/>
  <c r="DP6" i="10"/>
  <c r="DO6" i="10"/>
  <c r="DN6" i="10"/>
  <c r="DM11" i="10"/>
  <c r="DL11" i="10"/>
  <c r="DM6" i="10"/>
  <c r="DL5" i="10"/>
  <c r="DL6" i="10"/>
  <c r="DK11" i="10"/>
  <c r="DJ11" i="10"/>
  <c r="DI11" i="10"/>
  <c r="DH11" i="10"/>
  <c r="DG11" i="10"/>
  <c r="DK6" i="10"/>
  <c r="DJ6" i="10"/>
  <c r="DI6" i="10"/>
  <c r="DH7" i="10"/>
  <c r="DG6" i="10"/>
  <c r="DG5" i="10"/>
  <c r="DF11" i="10"/>
  <c r="DG4" i="10"/>
  <c r="DF4" i="10"/>
  <c r="DF3" i="10"/>
  <c r="DF2" i="10"/>
  <c r="DB11" i="10"/>
  <c r="DD11" i="10"/>
  <c r="DC11" i="10"/>
  <c r="DD4" i="10"/>
  <c r="DC4" i="10"/>
  <c r="DB4" i="10"/>
  <c r="DB3" i="10"/>
  <c r="DA11" i="10"/>
  <c r="CZ11" i="10"/>
  <c r="DA5" i="10"/>
  <c r="DA4" i="10"/>
  <c r="CZ4" i="10"/>
  <c r="CZ3" i="10"/>
  <c r="CQ11" i="10"/>
  <c r="CU11" i="10"/>
  <c r="CT11" i="10"/>
  <c r="CS11" i="10"/>
  <c r="CR11" i="10"/>
  <c r="CP11" i="10"/>
  <c r="CO11" i="10"/>
  <c r="CM11" i="10"/>
  <c r="CJ11" i="10"/>
  <c r="CU5" i="10"/>
  <c r="CT5" i="10"/>
  <c r="CS5" i="10"/>
  <c r="CR5" i="10"/>
  <c r="CQ5" i="10"/>
  <c r="CP4" i="10"/>
  <c r="CO4" i="10"/>
  <c r="CM4" i="10"/>
  <c r="CJ4" i="10"/>
  <c r="CF11" i="10"/>
  <c r="CI11" i="10"/>
  <c r="CH11" i="10"/>
  <c r="CG11" i="10"/>
  <c r="CI4" i="10"/>
  <c r="CH4" i="10"/>
  <c r="CG4" i="10"/>
  <c r="CF4" i="10"/>
  <c r="CF3" i="10"/>
  <c r="CE11" i="10"/>
  <c r="CD11" i="10"/>
  <c r="CC11" i="10"/>
  <c r="CB11" i="10"/>
  <c r="CA11" i="10"/>
  <c r="BZ11" i="10"/>
  <c r="BY11" i="10"/>
  <c r="CE4" i="10"/>
  <c r="CD4" i="10"/>
  <c r="CC4" i="10"/>
  <c r="CB4" i="10"/>
  <c r="CA4" i="10"/>
  <c r="BZ4" i="10"/>
  <c r="BY4" i="10"/>
  <c r="BY3" i="10"/>
  <c r="Q10" i="2"/>
  <c r="ABC11" i="10" s="1"/>
  <c r="BX11" i="10" l="1"/>
  <c r="BV11" i="10"/>
  <c r="BU11" i="10"/>
  <c r="BT11" i="10"/>
  <c r="BX4" i="10"/>
  <c r="BV4" i="10"/>
  <c r="BU4" i="10"/>
  <c r="BT4" i="10"/>
  <c r="BT3" i="10"/>
  <c r="C15" i="2" l="1"/>
  <c r="ABD4" i="10" s="1"/>
  <c r="C6" i="8"/>
  <c r="YA2" i="10" s="1"/>
  <c r="C4" i="9"/>
  <c r="P20" i="2"/>
  <c r="ABK11" i="10" s="1"/>
  <c r="K19" i="2"/>
  <c r="ABG11" i="10" s="1"/>
  <c r="K18" i="2"/>
  <c r="ABE11" i="10" s="1"/>
  <c r="K22" i="2"/>
  <c r="ABO11" i="10" s="1"/>
  <c r="K21" i="2"/>
  <c r="ABM11" i="10" s="1"/>
  <c r="K26" i="9"/>
  <c r="K27" i="9"/>
  <c r="K25" i="9"/>
  <c r="K18" i="9"/>
  <c r="K19" i="9"/>
  <c r="K20" i="9"/>
  <c r="K21" i="9"/>
  <c r="K22" i="9"/>
  <c r="K23" i="9"/>
  <c r="K9" i="9"/>
  <c r="K10" i="9"/>
  <c r="K11" i="9"/>
  <c r="K12" i="9"/>
  <c r="K13" i="9"/>
  <c r="K14" i="9"/>
  <c r="K15" i="9"/>
  <c r="K16" i="9"/>
  <c r="K17" i="9"/>
  <c r="K8" i="9"/>
  <c r="C4" i="8"/>
  <c r="B4" i="7"/>
  <c r="C6" i="9"/>
  <c r="AAQ2" i="10" s="1"/>
  <c r="F18" i="8"/>
  <c r="ZX11" i="10" s="1"/>
  <c r="G18" i="8"/>
  <c r="ZY11" i="10" s="1"/>
  <c r="H18" i="8"/>
  <c r="ZZ11" i="10" s="1"/>
  <c r="I18" i="8"/>
  <c r="AAA11" i="10" s="1"/>
  <c r="J18" i="8"/>
  <c r="AAB11" i="10" s="1"/>
  <c r="E18" i="8"/>
  <c r="ZW11" i="10" s="1"/>
  <c r="O29" i="7"/>
  <c r="G9" i="7"/>
  <c r="I29" i="7"/>
  <c r="R36" i="7"/>
  <c r="XY11" i="10" s="1"/>
  <c r="O36" i="7"/>
  <c r="XS11" i="10" s="1"/>
  <c r="L36" i="7"/>
  <c r="XM11" i="10" s="1"/>
  <c r="I36" i="7"/>
  <c r="XG11" i="10" s="1"/>
  <c r="S13" i="7"/>
  <c r="WK11" i="10" s="1"/>
  <c r="S12" i="7"/>
  <c r="K13" i="7"/>
  <c r="VJ11" i="10" s="1"/>
  <c r="K12" i="7"/>
  <c r="K17" i="7" l="1"/>
  <c r="VC11" i="10"/>
  <c r="S17" i="7"/>
  <c r="WD11" i="10"/>
  <c r="UZ3" i="10"/>
  <c r="XB3" i="10"/>
  <c r="K24" i="9"/>
  <c r="AAQ11" i="10" s="1"/>
  <c r="K20" i="2"/>
  <c r="ABH11" i="10" s="1"/>
  <c r="K28" i="9"/>
  <c r="BS11" i="10"/>
  <c r="BR11" i="10"/>
  <c r="BQ11" i="10"/>
  <c r="BS4" i="10"/>
  <c r="BR4" i="10"/>
  <c r="BQ4" i="10"/>
  <c r="BP4" i="10"/>
  <c r="BO4" i="10"/>
  <c r="BN4" i="10"/>
  <c r="BM11" i="10"/>
  <c r="BM4" i="10"/>
  <c r="BL11" i="10"/>
  <c r="BL4" i="10"/>
  <c r="BK11" i="10"/>
  <c r="BK4" i="10"/>
  <c r="BJ11" i="10"/>
  <c r="BI11" i="10"/>
  <c r="BJ4" i="10"/>
  <c r="BI4" i="10"/>
  <c r="BI3" i="10"/>
  <c r="BE11" i="10"/>
  <c r="BD11" i="10"/>
  <c r="BE4" i="10"/>
  <c r="BD4" i="10"/>
  <c r="BD3" i="10"/>
  <c r="BC11" i="10"/>
  <c r="BC4" i="10"/>
  <c r="BB11" i="10"/>
  <c r="BA11" i="10"/>
  <c r="AY11" i="10"/>
  <c r="AX11" i="10"/>
  <c r="AZ11" i="10"/>
  <c r="AZ5" i="10"/>
  <c r="AW11" i="10"/>
  <c r="AW2" i="10"/>
  <c r="AW3" i="10"/>
  <c r="AW4" i="10"/>
  <c r="AW5" i="10"/>
  <c r="H84" i="1"/>
  <c r="AZ6" i="10" s="1"/>
  <c r="R84" i="1"/>
  <c r="BB6" i="10" s="1"/>
  <c r="M84" i="1"/>
  <c r="AX6" i="10" s="1"/>
  <c r="AS11" i="10"/>
  <c r="AR11" i="10"/>
  <c r="AQ11" i="10"/>
  <c r="AP11" i="10"/>
  <c r="AO11" i="10"/>
  <c r="AM11" i="10"/>
  <c r="AL11" i="10"/>
  <c r="AK11" i="10"/>
  <c r="AJ11" i="10"/>
  <c r="AI11" i="10"/>
  <c r="AH11" i="10"/>
  <c r="AD11" i="10"/>
  <c r="Y11" i="10"/>
  <c r="X11" i="10"/>
  <c r="AAR11" i="10" l="1"/>
  <c r="J39" i="9"/>
  <c r="AAU11" i="10" s="1"/>
  <c r="AW6" i="10"/>
  <c r="AY6" i="10"/>
  <c r="BA6" i="10"/>
  <c r="F11" i="10"/>
  <c r="W11" i="10" l="1"/>
  <c r="E11" i="10"/>
  <c r="D11" i="10"/>
  <c r="B11" i="10"/>
  <c r="V11" i="10"/>
  <c r="U11" i="10"/>
  <c r="T11" i="10"/>
  <c r="S11" i="10"/>
  <c r="R11" i="10"/>
  <c r="Q11" i="10"/>
  <c r="P11" i="10"/>
  <c r="O11" i="10"/>
  <c r="N11" i="10"/>
  <c r="M11" i="10"/>
  <c r="L11" i="10"/>
  <c r="K11" i="10"/>
  <c r="J11" i="10"/>
  <c r="I11" i="10"/>
  <c r="H11" i="10"/>
  <c r="G11" i="10"/>
  <c r="H789" i="1" l="1"/>
  <c r="UT11" i="10" s="1"/>
  <c r="P738" i="1"/>
  <c r="TN11" i="10" s="1"/>
  <c r="P709" i="1"/>
  <c r="SB11" i="10" s="1"/>
  <c r="P680" i="1"/>
  <c r="QP11" i="10" s="1"/>
  <c r="B487" i="1"/>
  <c r="NI4" i="10" s="1"/>
  <c r="AG652" i="1"/>
  <c r="PO11" i="10" s="1"/>
  <c r="H639" i="1"/>
  <c r="PH11" i="10" s="1"/>
  <c r="B19" i="5" l="1"/>
  <c r="A319" i="1"/>
  <c r="HB3" i="10" s="1"/>
  <c r="A362" i="1"/>
  <c r="HY3" i="10" s="1"/>
  <c r="IX3" i="10"/>
  <c r="AJ435" i="1"/>
  <c r="AH435" i="1"/>
  <c r="AF435" i="1"/>
  <c r="AD435" i="1"/>
  <c r="AB435" i="1"/>
  <c r="Z435" i="1"/>
  <c r="X435" i="1"/>
  <c r="V435" i="1"/>
  <c r="T435" i="1"/>
  <c r="R435" i="1"/>
  <c r="P435" i="1"/>
  <c r="N435" i="1"/>
  <c r="P423" i="1"/>
  <c r="R423" i="1"/>
  <c r="T423" i="1"/>
  <c r="V423" i="1"/>
  <c r="X423" i="1"/>
  <c r="Z423" i="1"/>
  <c r="AB423" i="1"/>
  <c r="AD423" i="1"/>
  <c r="AF423" i="1"/>
  <c r="AH423" i="1"/>
  <c r="AJ423" i="1"/>
  <c r="N423" i="1"/>
  <c r="A357" i="1"/>
  <c r="HW3" i="10" s="1"/>
  <c r="ER3" i="10"/>
  <c r="EL4" i="10"/>
  <c r="EK4" i="10"/>
  <c r="B168" i="1"/>
  <c r="CQ4" i="10" s="1"/>
  <c r="A146" i="1"/>
  <c r="CA3" i="10" s="1"/>
  <c r="E22" i="8" l="1"/>
  <c r="E25" i="8" s="1"/>
  <c r="P36" i="7"/>
  <c r="N36" i="7"/>
  <c r="R17" i="7"/>
  <c r="P17" i="7"/>
  <c r="N17" i="7"/>
  <c r="AAO11" i="10" l="1"/>
  <c r="AAM11" i="10"/>
  <c r="S23" i="7"/>
  <c r="XA11" i="10" s="1"/>
  <c r="WW11" i="10"/>
  <c r="K23" i="7"/>
  <c r="VZ11" i="10" s="1"/>
  <c r="VV11" i="10"/>
  <c r="E24" i="8"/>
  <c r="E26" i="8" s="1"/>
  <c r="AAP11" i="10" l="1"/>
  <c r="AAN11" i="10"/>
  <c r="AKY10" i="10"/>
  <c r="AYW10" i="10"/>
  <c r="ACA10" i="10"/>
  <c r="BQP10" i="10"/>
  <c r="MS10" i="10"/>
  <c r="AMI10" i="10"/>
  <c r="ARM10" i="10"/>
  <c r="IV10" i="10"/>
  <c r="AGJ10" i="10"/>
  <c r="AVE10" i="10"/>
  <c r="ANP10" i="10"/>
  <c r="MD10" i="10"/>
  <c r="BLF10" i="10"/>
  <c r="BQM10" i="10"/>
  <c r="JB10" i="10"/>
  <c r="APP10" i="10"/>
  <c r="AUO10" i="10"/>
  <c r="APR10" i="10"/>
  <c r="BAW10" i="10"/>
  <c r="VC10" i="10"/>
  <c r="BHS10" i="10"/>
  <c r="AQF10" i="10"/>
  <c r="E10" i="10"/>
  <c r="KM10" i="10"/>
  <c r="APU10" i="10"/>
  <c r="AJB10" i="10"/>
  <c r="APK10" i="10"/>
  <c r="AGA10" i="10"/>
  <c r="AR10" i="10"/>
  <c r="BCO10" i="10"/>
  <c r="ABR10" i="10"/>
  <c r="BRQ10" i="10"/>
  <c r="AMT10" i="10"/>
  <c r="BRK10" i="10"/>
  <c r="FI10" i="10"/>
  <c r="AYR10" i="10"/>
  <c r="CF10" i="10"/>
  <c r="BPJ10" i="10"/>
  <c r="BCZ10" i="10"/>
  <c r="AQC10" i="10"/>
  <c r="YK10" i="10"/>
  <c r="ASP10" i="10"/>
  <c r="ACJ10" i="10"/>
  <c r="BIP10" i="10"/>
  <c r="ZL10" i="10"/>
  <c r="AEJ10" i="10"/>
  <c r="BIA10" i="10"/>
  <c r="BNA10" i="10"/>
  <c r="IT10" i="10"/>
  <c r="BP10" i="10"/>
  <c r="ZV10" i="10"/>
  <c r="ABD10" i="10"/>
  <c r="BKY10" i="10"/>
  <c r="FR10" i="10"/>
  <c r="BGZ10" i="10"/>
  <c r="BES10" i="10"/>
  <c r="ASB10" i="10"/>
  <c r="AAX10" i="10"/>
  <c r="WX10" i="10"/>
  <c r="BDY10" i="10"/>
  <c r="BIK10" i="10"/>
  <c r="AAK10" i="10"/>
  <c r="BNG10" i="10"/>
  <c r="YR10" i="10"/>
  <c r="BJT10" i="10"/>
  <c r="BNC10" i="10"/>
  <c r="ADY10" i="10"/>
  <c r="BFC10" i="10"/>
  <c r="AZB10" i="10"/>
  <c r="RN10" i="10"/>
  <c r="AYJ10" i="10"/>
  <c r="VD10" i="10"/>
  <c r="ARC10" i="10"/>
  <c r="BLH10" i="10"/>
  <c r="ASG10" i="10"/>
  <c r="KG10" i="10"/>
  <c r="AHP10" i="10"/>
  <c r="AME10" i="10"/>
  <c r="AUI10" i="10"/>
  <c r="AAB10" i="10"/>
  <c r="AMU10" i="10"/>
  <c r="BE10" i="10"/>
  <c r="BMA10" i="10"/>
  <c r="BKQ10" i="10"/>
  <c r="ARD10" i="10"/>
  <c r="BIZ10" i="10"/>
  <c r="NW10" i="10"/>
  <c r="NZ10" i="10"/>
  <c r="BET10" i="10"/>
  <c r="BDQ10" i="10"/>
  <c r="RL10" i="10"/>
  <c r="AAO10" i="10"/>
  <c r="AEM10" i="10"/>
  <c r="CQ10" i="10"/>
  <c r="ARQ10" i="10"/>
  <c r="ACN10" i="10"/>
  <c r="AZH10" i="10"/>
  <c r="AIM10" i="10"/>
  <c r="BBO10" i="10"/>
  <c r="AJR10" i="10"/>
  <c r="AXY10" i="10"/>
  <c r="AO10" i="10"/>
  <c r="AKF10" i="10"/>
  <c r="AP10" i="10"/>
  <c r="MI10" i="10"/>
  <c r="BL10" i="10"/>
  <c r="CG10" i="10"/>
  <c r="BBT10" i="10"/>
  <c r="BIN10" i="10"/>
  <c r="BGY10" i="10"/>
  <c r="RY10" i="10"/>
  <c r="BIV10" i="10"/>
  <c r="ASV10" i="10"/>
  <c r="AMA10" i="10"/>
  <c r="BOJ10" i="10"/>
  <c r="HC10" i="10"/>
  <c r="AFQ10" i="10"/>
  <c r="HQ10" i="10"/>
  <c r="AHG10" i="10"/>
  <c r="BGK10" i="10"/>
  <c r="ATY10" i="10"/>
  <c r="VZ10" i="10"/>
  <c r="LN10" i="10"/>
  <c r="XH10" i="10"/>
  <c r="AVS10" i="10"/>
  <c r="BMF10" i="10"/>
  <c r="AGK10" i="10"/>
  <c r="UT10" i="10"/>
  <c r="TY10" i="10"/>
  <c r="AOZ10" i="10"/>
  <c r="BMI10" i="10"/>
  <c r="AZZ10" i="10"/>
  <c r="JD10" i="10"/>
  <c r="BAG10" i="10"/>
  <c r="BOX10" i="10"/>
  <c r="NK10" i="10"/>
  <c r="ADG10" i="10"/>
  <c r="UF10" i="10"/>
  <c r="BNV10" i="10"/>
  <c r="AGP10" i="10"/>
  <c r="BDA10" i="10"/>
  <c r="BIR10" i="10"/>
  <c r="ZG10" i="10"/>
  <c r="QZ10" i="10"/>
  <c r="BRM10" i="10"/>
  <c r="BPK10" i="10"/>
  <c r="ATV10" i="10"/>
  <c r="BEZ10" i="10"/>
  <c r="BRE10" i="10"/>
  <c r="BJM10" i="10"/>
  <c r="BGL10" i="10"/>
  <c r="GT10" i="10"/>
  <c r="P10" i="10"/>
  <c r="BDU10" i="10"/>
  <c r="LF10" i="10"/>
  <c r="BKF10" i="10"/>
  <c r="SX10" i="10"/>
  <c r="ZQ10" i="10"/>
  <c r="APW10" i="10"/>
  <c r="AZA10" i="10"/>
  <c r="RF10" i="10"/>
  <c r="GS10" i="10"/>
  <c r="TX10" i="10"/>
  <c r="BRS10" i="10"/>
  <c r="DH10" i="10"/>
  <c r="BCQ10" i="10"/>
  <c r="AYD10" i="10"/>
  <c r="ZC10" i="10"/>
  <c r="AVU10" i="10"/>
  <c r="BNU10" i="10"/>
  <c r="BQU10" i="10"/>
  <c r="VY10" i="10"/>
  <c r="BFU10" i="10"/>
  <c r="ALT10" i="10"/>
  <c r="AKP10" i="10"/>
  <c r="YX10" i="10"/>
  <c r="EE10" i="10"/>
  <c r="IU10" i="10"/>
  <c r="AL10" i="10"/>
  <c r="ANE10" i="10"/>
  <c r="BQS10" i="10"/>
  <c r="AKL10" i="10"/>
  <c r="BEX10" i="10"/>
  <c r="PJ10" i="10"/>
  <c r="BAC10" i="10"/>
  <c r="AGW10" i="10"/>
  <c r="AZM10" i="10"/>
  <c r="AXX10" i="10"/>
  <c r="BDN10" i="10"/>
  <c r="AYP10" i="10"/>
  <c r="EF10" i="10"/>
  <c r="AYO10" i="10"/>
  <c r="WB10" i="10"/>
  <c r="AUC10" i="10"/>
  <c r="ZK10" i="10"/>
  <c r="IZ10" i="10"/>
  <c r="ALK10" i="10"/>
  <c r="AIH10" i="10"/>
  <c r="AUT10" i="10"/>
  <c r="XG10" i="10"/>
  <c r="AXI10" i="10"/>
  <c r="EB10" i="10"/>
  <c r="CS10" i="10"/>
  <c r="AKT10" i="10"/>
  <c r="AVX10" i="10"/>
  <c r="ACZ10" i="10"/>
  <c r="XM10" i="10"/>
  <c r="ADV10" i="10"/>
  <c r="DM10" i="10"/>
  <c r="AXA10" i="10"/>
  <c r="BEP10" i="10"/>
  <c r="ATX10" i="10"/>
  <c r="AYZ10" i="10"/>
  <c r="ANN10" i="10"/>
  <c r="MO10" i="10"/>
  <c r="LG10" i="10"/>
  <c r="QK10" i="10"/>
  <c r="BMG10" i="10"/>
  <c r="CZ10" i="10"/>
  <c r="APG10" i="10"/>
  <c r="FE10" i="10"/>
  <c r="AYB10" i="10"/>
  <c r="WS10" i="10"/>
  <c r="AFW10" i="10"/>
  <c r="OB10" i="10"/>
  <c r="BFW10" i="10"/>
  <c r="AEY10" i="10"/>
  <c r="AOO10" i="10"/>
  <c r="ABQ10" i="10"/>
  <c r="WY10" i="10"/>
  <c r="AAI10" i="10"/>
  <c r="MN10" i="10"/>
  <c r="CR10" i="10"/>
  <c r="ADA10" i="10"/>
  <c r="AQH10" i="10"/>
  <c r="AMD10" i="10"/>
  <c r="GL10" i="10"/>
  <c r="RT10" i="10"/>
  <c r="AJN10" i="10"/>
  <c r="QW10" i="10"/>
  <c r="AZQ10" i="10"/>
  <c r="XR10" i="10"/>
  <c r="ZP10" i="10"/>
  <c r="SJ10" i="10"/>
  <c r="HX10" i="10"/>
  <c r="WK10" i="10"/>
  <c r="YD10" i="10"/>
  <c r="AQN10" i="10"/>
  <c r="ASK10" i="10"/>
  <c r="KV10" i="10"/>
  <c r="AFD10" i="10"/>
  <c r="U10" i="10"/>
  <c r="QA10" i="10"/>
  <c r="UN10" i="10"/>
  <c r="AHX10" i="10"/>
  <c r="WR10" i="10"/>
  <c r="RO10" i="10"/>
  <c r="HR10" i="10"/>
  <c r="ASJ10" i="10"/>
  <c r="BHT10" i="10"/>
  <c r="ALS10" i="10"/>
  <c r="KE10" i="10"/>
  <c r="AVB10" i="10"/>
  <c r="AUZ10" i="10"/>
  <c r="AEB10" i="10"/>
  <c r="YW10" i="10"/>
  <c r="ACD10" i="10"/>
  <c r="AIP10" i="10"/>
  <c r="ON10" i="10"/>
  <c r="KO10" i="10"/>
  <c r="BNX10" i="10"/>
  <c r="API10" i="10"/>
  <c r="ML10" i="10"/>
  <c r="AOY10" i="10"/>
  <c r="TN10" i="10"/>
  <c r="AJD10" i="10"/>
  <c r="BIQ10" i="10"/>
  <c r="US10" i="10"/>
  <c r="BEB10" i="10"/>
  <c r="BGS10" i="10"/>
  <c r="BJS10" i="10"/>
  <c r="DO10" i="10"/>
  <c r="AII10" i="10"/>
  <c r="AZU10" i="10"/>
  <c r="AAS10" i="10"/>
  <c r="QC10" i="10"/>
  <c r="BEN10" i="10"/>
  <c r="BEG10" i="10"/>
  <c r="APY10" i="10"/>
  <c r="FP10" i="10"/>
  <c r="JF10" i="10"/>
  <c r="QD10" i="10"/>
  <c r="AJT10" i="10"/>
  <c r="GO10" i="10"/>
  <c r="XO10" i="10"/>
  <c r="AZX10" i="10"/>
  <c r="AJM10" i="10"/>
  <c r="BOU10" i="10"/>
  <c r="BNE10" i="10"/>
  <c r="PX10" i="10"/>
  <c r="OY10" i="10"/>
  <c r="BDS10" i="10"/>
  <c r="PR10" i="10"/>
  <c r="MC10" i="10"/>
  <c r="BCC10" i="10"/>
  <c r="UI10" i="10"/>
  <c r="ADF10" i="10"/>
  <c r="ARH10" i="10"/>
  <c r="DT10" i="10"/>
  <c r="BJJ10" i="10"/>
  <c r="ASA10" i="10"/>
  <c r="NV10" i="10"/>
  <c r="HS10" i="10"/>
  <c r="AHT10" i="10"/>
  <c r="BOQ10" i="10"/>
  <c r="SK10" i="10"/>
  <c r="ABA10" i="10"/>
  <c r="ARU10" i="10"/>
  <c r="AKK10" i="10"/>
  <c r="UZ10" i="10"/>
  <c r="BOS10" i="10"/>
  <c r="FO10" i="10"/>
  <c r="KU10" i="10"/>
  <c r="BIB10" i="10"/>
  <c r="BEI10" i="10"/>
  <c r="AOF10" i="10"/>
  <c r="RE10" i="10"/>
  <c r="KA10" i="10"/>
  <c r="ACT10" i="10"/>
  <c r="BNY10" i="10"/>
  <c r="AKW10" i="10"/>
  <c r="ASM10" i="10"/>
  <c r="AWO10" i="10"/>
  <c r="VR10" i="10"/>
  <c r="BKM10" i="10"/>
  <c r="AIR10" i="10"/>
  <c r="BBK10" i="10"/>
  <c r="AHU10" i="10"/>
  <c r="BGD10" i="10"/>
  <c r="AIB10" i="10"/>
  <c r="ZF10" i="10"/>
  <c r="AJV10" i="10"/>
  <c r="LX10" i="10"/>
  <c r="VQ10" i="10"/>
  <c r="BCR10" i="10"/>
  <c r="BJO10" i="10"/>
  <c r="BEC10" i="10"/>
  <c r="LY10" i="10"/>
  <c r="AWY10" i="10"/>
  <c r="AOI10" i="10"/>
  <c r="EN10" i="10"/>
  <c r="BJV10" i="10"/>
  <c r="BIU10" i="10"/>
  <c r="UL10" i="10"/>
  <c r="ABY10" i="10"/>
  <c r="BLJ10" i="10"/>
  <c r="YO10" i="10"/>
  <c r="ART10" i="10"/>
  <c r="QU10" i="10"/>
  <c r="AXP10" i="10"/>
  <c r="AKO10" i="10"/>
  <c r="RP10" i="10"/>
  <c r="NO10" i="10"/>
  <c r="AAL10" i="10"/>
  <c r="ATN10" i="10"/>
  <c r="PN10" i="10"/>
  <c r="AEQ10" i="10"/>
  <c r="PF10" i="10"/>
  <c r="BBJ10" i="10"/>
  <c r="R10" i="10"/>
  <c r="ABG10" i="10"/>
  <c r="ALH10" i="10"/>
  <c r="AWG10" i="10"/>
  <c r="BQK10" i="10"/>
  <c r="AEU10" i="10"/>
  <c r="ANU10" i="10"/>
  <c r="BFF10" i="10"/>
  <c r="BLL10" i="10"/>
  <c r="PD10" i="10"/>
  <c r="ANV10" i="10"/>
  <c r="BFO10" i="10"/>
  <c r="APV10" i="10"/>
  <c r="BAQ10" i="10"/>
  <c r="BAP10" i="10"/>
  <c r="BRN10" i="10"/>
  <c r="SZ10" i="10"/>
  <c r="LR10" i="10"/>
  <c r="BJD10" i="10"/>
  <c r="AXR10" i="10"/>
  <c r="BDJ10" i="10"/>
  <c r="AVZ10" i="10"/>
  <c r="JY10" i="10"/>
  <c r="ADQ10" i="10"/>
  <c r="AZS10" i="10"/>
  <c r="QH10" i="10"/>
  <c r="OT10" i="10"/>
  <c r="ABE10" i="10"/>
  <c r="BDD10" i="10"/>
  <c r="AML10" i="10"/>
  <c r="LW10" i="10"/>
  <c r="VJ10" i="10"/>
  <c r="ANT10" i="10"/>
  <c r="ZJ10" i="10"/>
  <c r="BLB10" i="10"/>
  <c r="BCE10" i="10"/>
  <c r="AQU10" i="10"/>
  <c r="AEO10" i="10"/>
  <c r="BQZ10" i="10"/>
  <c r="BIW10" i="10"/>
  <c r="APA10" i="10"/>
  <c r="DL10" i="10"/>
  <c r="BLE10" i="10"/>
  <c r="BBW10" i="10"/>
  <c r="WP10" i="10"/>
  <c r="BBY10" i="10"/>
  <c r="UK10" i="10"/>
  <c r="AVQ10" i="10"/>
  <c r="BKJ10" i="10"/>
  <c r="RX10" i="10"/>
  <c r="AZF10" i="10"/>
  <c r="BKZ10" i="10"/>
  <c r="BS10" i="10"/>
  <c r="AGO10" i="10"/>
  <c r="BKL10" i="10"/>
  <c r="ANB10" i="10"/>
  <c r="IW10" i="10"/>
  <c r="ANJ10" i="10"/>
  <c r="AIC10" i="10"/>
  <c r="UY10" i="10"/>
  <c r="BLS10" i="10"/>
  <c r="BDM10" i="10"/>
  <c r="ABO10" i="10"/>
  <c r="ADM10" i="10"/>
  <c r="BNN10" i="10"/>
  <c r="SC10" i="10"/>
  <c r="AIE10" i="10"/>
  <c r="WW10" i="10"/>
  <c r="IC10" i="10"/>
  <c r="NQ10" i="10"/>
  <c r="ARK10" i="10"/>
  <c r="BQD10" i="10"/>
  <c r="AON10" i="10"/>
  <c r="BJX10" i="10"/>
  <c r="ADI10" i="10"/>
  <c r="M10" i="10"/>
  <c r="ST10" i="10"/>
  <c r="ASH10" i="10"/>
  <c r="ACL10" i="10"/>
  <c r="BGT10" i="10"/>
  <c r="BJF10" i="10"/>
  <c r="BCS10" i="10"/>
  <c r="OK10" i="10"/>
  <c r="IO10" i="10"/>
  <c r="AGS10" i="10"/>
  <c r="IB10" i="10"/>
  <c r="SQ10" i="10"/>
  <c r="KX10" i="10"/>
  <c r="BNM10" i="10"/>
  <c r="OD10" i="10"/>
  <c r="MB10" i="10"/>
  <c r="LC10" i="10"/>
  <c r="HD10" i="10"/>
  <c r="AUF10" i="10"/>
  <c r="HF10" i="10"/>
  <c r="BHK10" i="10"/>
  <c r="AGT10" i="10"/>
  <c r="AZP10" i="10"/>
  <c r="OW10" i="10"/>
  <c r="NX10" i="10"/>
  <c r="AAF10" i="10"/>
  <c r="ARX10" i="10"/>
  <c r="BRJ10" i="10"/>
  <c r="AAR10" i="10"/>
  <c r="AWU10" i="10"/>
  <c r="AZE10" i="10"/>
  <c r="ANQ10" i="10"/>
  <c r="LA10" i="10"/>
  <c r="AOL10" i="10"/>
  <c r="WJ10" i="10"/>
  <c r="BMY10" i="10"/>
  <c r="AQK10" i="10"/>
  <c r="Q10" i="10"/>
  <c r="JG10" i="10"/>
  <c r="AXK10" i="10"/>
  <c r="BGN10" i="10"/>
  <c r="BPC10" i="10"/>
  <c r="BAB10" i="10"/>
  <c r="QN10" i="10"/>
  <c r="ASC10" i="10"/>
  <c r="AHD10" i="10"/>
  <c r="ARE10" i="10"/>
  <c r="BIT10" i="10"/>
  <c r="AXO10" i="10"/>
  <c r="ER10" i="10"/>
  <c r="ATW10" i="10"/>
  <c r="FF10" i="10"/>
  <c r="ZE10" i="10"/>
  <c r="BKK10" i="10"/>
  <c r="BOB10" i="10"/>
  <c r="QS10" i="10"/>
  <c r="BPM10" i="10"/>
  <c r="EA10" i="10"/>
  <c r="ACH10" i="10"/>
  <c r="PW10" i="10"/>
  <c r="BPY10" i="10"/>
  <c r="BOG10" i="10"/>
  <c r="SU10" i="10"/>
  <c r="BMW10" i="10"/>
  <c r="BA10" i="10"/>
  <c r="AAG10" i="10"/>
  <c r="BQI10" i="10"/>
  <c r="ANA10" i="10"/>
  <c r="AJK10" i="10"/>
  <c r="BJL10" i="10"/>
  <c r="AYL10" i="10"/>
  <c r="YL10" i="10"/>
  <c r="YC10" i="10"/>
  <c r="BMR10" i="10"/>
  <c r="LZ10" i="10"/>
  <c r="AYG10" i="10"/>
  <c r="BHN10" i="10"/>
  <c r="FA10" i="10"/>
  <c r="ACW10" i="10"/>
  <c r="UD10" i="10"/>
  <c r="CM10" i="10"/>
  <c r="BFT10" i="10"/>
  <c r="BME10" i="10"/>
  <c r="BNO10" i="10"/>
  <c r="AYV10" i="10"/>
  <c r="BJG10" i="10"/>
  <c r="AYF10" i="10"/>
  <c r="BIL10" i="10"/>
  <c r="AIF10" i="10"/>
  <c r="AEA10" i="10"/>
  <c r="ME10" i="10"/>
  <c r="AJZ10" i="10"/>
  <c r="BPR10" i="10"/>
  <c r="H10" i="10"/>
  <c r="ABN10" i="10"/>
  <c r="AFU10" i="10"/>
  <c r="NA10" i="10"/>
  <c r="AUR10" i="10"/>
  <c r="BPQ10" i="10"/>
  <c r="AXE10" i="10"/>
  <c r="B10" i="10"/>
  <c r="AUE10" i="10"/>
  <c r="HE10" i="10"/>
  <c r="UC10" i="10"/>
  <c r="BHV10" i="10"/>
  <c r="BBN10" i="10"/>
  <c r="RK10" i="10"/>
  <c r="EZ10" i="10"/>
  <c r="LD10" i="10"/>
  <c r="AYT10" i="10"/>
  <c r="DU10" i="10"/>
  <c r="SD10" i="10"/>
  <c r="AWW10" i="10"/>
  <c r="RI10" i="10"/>
  <c r="TG10" i="10"/>
  <c r="AXB10" i="10"/>
  <c r="AMW10" i="10"/>
  <c r="BCU10" i="10"/>
  <c r="ADS10" i="10"/>
  <c r="ACQ10" i="10"/>
  <c r="ZB10" i="10"/>
  <c r="BRA10" i="10"/>
  <c r="AGL10" i="10"/>
  <c r="AZO10" i="10"/>
  <c r="AGH10" i="10"/>
  <c r="UO10" i="10"/>
  <c r="AWB10" i="10"/>
  <c r="AHS10" i="10"/>
  <c r="AWN10" i="10"/>
  <c r="AAZ10" i="10"/>
  <c r="D10" i="10"/>
  <c r="XP10" i="10"/>
  <c r="BBZ10" i="10"/>
  <c r="AJX10" i="10"/>
  <c r="ACI10" i="10"/>
  <c r="MM10" i="10"/>
  <c r="ALQ10" i="10"/>
  <c r="ADH10" i="10"/>
  <c r="QL10" i="10"/>
  <c r="ATG10" i="10"/>
  <c r="AVM10" i="10"/>
  <c r="BHG10" i="10"/>
  <c r="KZ10" i="10"/>
  <c r="XC10" i="10"/>
  <c r="PV10" i="10"/>
  <c r="ADB10" i="10"/>
  <c r="YB10" i="10"/>
  <c r="ARV10" i="10"/>
  <c r="APE10" i="10"/>
  <c r="BLA10" i="10"/>
  <c r="QB10" i="10"/>
  <c r="MK10" i="10"/>
  <c r="ATM10" i="10"/>
  <c r="ARN10" i="10"/>
  <c r="TQ10" i="10"/>
  <c r="BGU10" i="10"/>
  <c r="AMY10" i="10"/>
  <c r="FC10" i="10"/>
  <c r="BOY10" i="10"/>
  <c r="BT10" i="10"/>
  <c r="BOP10" i="10"/>
  <c r="TL10" i="10"/>
  <c r="AFX10" i="10"/>
  <c r="ZT10" i="10"/>
  <c r="QM10" i="10"/>
  <c r="HN10" i="10"/>
  <c r="JC10" i="10"/>
  <c r="AEE10" i="10"/>
  <c r="APM10" i="10"/>
  <c r="BHM10" i="10"/>
  <c r="AFI10" i="10"/>
  <c r="BFL10" i="10"/>
  <c r="BLU10" i="10"/>
  <c r="APC10" i="10"/>
  <c r="IG10" i="10"/>
  <c r="AVN10" i="10"/>
  <c r="AGE10" i="10"/>
  <c r="AIT10" i="10"/>
  <c r="OH10" i="10"/>
  <c r="RB10" i="10"/>
  <c r="BOO10" i="10"/>
  <c r="ATZ10" i="10"/>
  <c r="AVH10" i="10"/>
  <c r="PK10" i="10"/>
  <c r="NI10" i="10"/>
  <c r="AQR10" i="10"/>
  <c r="BRR10" i="10"/>
  <c r="AVD10" i="10"/>
  <c r="BR10" i="10"/>
  <c r="AFY10" i="10"/>
  <c r="ASN10" i="10"/>
  <c r="AQS10" i="10"/>
  <c r="BPX10" i="10"/>
  <c r="BBQ10" i="10"/>
  <c r="AVI10" i="10"/>
  <c r="BMU10" i="10"/>
  <c r="BKH10" i="10"/>
  <c r="BKO10" i="10"/>
  <c r="BAH10" i="10"/>
  <c r="XS10" i="10"/>
  <c r="XA10" i="10"/>
  <c r="AWF10" i="10"/>
  <c r="HI10" i="10"/>
  <c r="J10" i="10"/>
  <c r="ZU10" i="10"/>
  <c r="SH10" i="10"/>
  <c r="AAC10" i="10"/>
  <c r="JH10" i="10"/>
  <c r="FJ10" i="10"/>
  <c r="ABW10" i="10"/>
  <c r="BQC10" i="10"/>
  <c r="OA10" i="10"/>
  <c r="RM10" i="10"/>
  <c r="ABI10" i="10"/>
  <c r="BM10" i="10"/>
  <c r="ARG10" i="10"/>
  <c r="AQA10" i="10"/>
  <c r="UW10" i="10"/>
  <c r="SS10" i="10"/>
  <c r="DA10" i="10"/>
  <c r="AAE10" i="10"/>
  <c r="AIS10" i="10"/>
  <c r="AJH10" i="10"/>
  <c r="BQR10" i="10"/>
  <c r="ABK10" i="10"/>
  <c r="AGB10" i="10"/>
  <c r="BGV10" i="10"/>
  <c r="ABL10" i="10"/>
  <c r="ABB10" i="10"/>
  <c r="BAX10" i="10"/>
  <c r="AWJ10" i="10"/>
  <c r="BPP10" i="10"/>
  <c r="ATU10" i="10"/>
  <c r="AUX10" i="10"/>
  <c r="AEX10" i="10"/>
  <c r="BKN10" i="10"/>
  <c r="ALA10" i="10"/>
  <c r="BCW10" i="10"/>
  <c r="AHH10" i="10"/>
  <c r="BQT10" i="10"/>
  <c r="YM10" i="10"/>
  <c r="AD10" i="10"/>
  <c r="AKE10" i="10"/>
  <c r="BPW10" i="10"/>
  <c r="BPV10" i="10"/>
  <c r="AQZ10" i="10"/>
  <c r="QT10" i="10"/>
  <c r="BX10" i="10"/>
  <c r="AVR10" i="10"/>
  <c r="AVP10" i="10"/>
  <c r="BDB10" i="10"/>
  <c r="WT10" i="10"/>
  <c r="AET10" i="10"/>
  <c r="AAW10" i="10"/>
  <c r="BPH10" i="10"/>
  <c r="LE10" i="10"/>
  <c r="BFS10" i="10"/>
  <c r="ATF10" i="10"/>
  <c r="ADO10" i="10"/>
  <c r="MX10" i="10"/>
  <c r="AOJ10" i="10"/>
  <c r="BJQ10" i="10"/>
  <c r="ED10" i="10"/>
  <c r="LV10" i="10"/>
  <c r="I10" i="10"/>
  <c r="UE10" i="10"/>
  <c r="DC10" i="10"/>
  <c r="Y10" i="10"/>
  <c r="BGC10" i="10"/>
  <c r="WU10" i="10"/>
  <c r="BIX10" i="10"/>
  <c r="AYS10" i="10"/>
  <c r="ATO10" i="10"/>
  <c r="BEJ10" i="10"/>
  <c r="PS10" i="10"/>
  <c r="ALC10" i="10"/>
  <c r="AVV10" i="10"/>
  <c r="BKE10" i="10"/>
  <c r="ARB10" i="10"/>
  <c r="BOM10" i="10"/>
  <c r="AND10" i="10"/>
  <c r="SP10" i="10"/>
  <c r="APT10" i="10"/>
  <c r="PA10" i="10"/>
  <c r="QX10" i="10"/>
  <c r="EX10" i="10"/>
  <c r="AXU10" i="10"/>
  <c r="BDP10" i="10"/>
  <c r="BHC10" i="10"/>
  <c r="BBS10" i="10"/>
  <c r="VT10" i="10"/>
  <c r="BRV10" i="10"/>
  <c r="OU10" i="10"/>
  <c r="MG10" i="10"/>
  <c r="BQ10" i="10"/>
  <c r="AYI10" i="10"/>
  <c r="OS10" i="10"/>
  <c r="ES10" i="10"/>
  <c r="RZ10" i="10"/>
  <c r="BGW10" i="10"/>
  <c r="BAY10" i="10"/>
  <c r="AGU10" i="10"/>
  <c r="AI10" i="10"/>
  <c r="EW10" i="10"/>
  <c r="BRX10" i="10"/>
  <c r="NN10" i="10"/>
  <c r="BLD10" i="10"/>
  <c r="VW10" i="10"/>
  <c r="JL10" i="10"/>
  <c r="BMQ10" i="10"/>
  <c r="AMN10" i="10"/>
  <c r="AYQ10" i="10"/>
  <c r="IR10" i="10"/>
  <c r="JA10" i="10"/>
  <c r="BDF10" i="10"/>
  <c r="F10" i="10"/>
  <c r="YU10" i="10"/>
  <c r="AEL10" i="10"/>
  <c r="AJG10" i="10"/>
  <c r="EQ10" i="10"/>
  <c r="AFP10" i="10"/>
  <c r="AMO10" i="10"/>
  <c r="BCB10" i="10"/>
  <c r="AIJ10" i="10"/>
  <c r="NG10" i="10"/>
  <c r="BIC10" i="10"/>
  <c r="BBM10" i="10"/>
  <c r="ADR10" i="10"/>
  <c r="ALW10" i="10"/>
  <c r="AJP10" i="10"/>
  <c r="BIS10" i="10"/>
  <c r="EL10" i="10"/>
  <c r="JK10" i="10"/>
  <c r="RU10" i="10"/>
  <c r="AWS10" i="10"/>
  <c r="BK10" i="10"/>
  <c r="WI10" i="10"/>
  <c r="BKR10" i="10"/>
  <c r="ND10" i="10"/>
  <c r="BZ10" i="10"/>
  <c r="BER10" i="10"/>
  <c r="O10" i="10"/>
  <c r="AMQ10" i="10"/>
  <c r="ACC10" i="10"/>
  <c r="QV10" i="10"/>
  <c r="ATJ10" i="10"/>
  <c r="BEH10" i="10"/>
  <c r="ADT10" i="10"/>
  <c r="BHL10" i="10"/>
  <c r="AXC10" i="10"/>
  <c r="AYY10" i="10"/>
  <c r="BD10" i="10"/>
  <c r="BND10" i="10"/>
  <c r="APJ10" i="10"/>
  <c r="RA10" i="10"/>
  <c r="AVW10" i="10"/>
  <c r="AMM10" i="10"/>
  <c r="S10" i="10"/>
  <c r="BKD10" i="10"/>
  <c r="KI10" i="10"/>
  <c r="AKC10" i="10"/>
  <c r="ANZ10" i="10"/>
  <c r="AVK10" i="10"/>
  <c r="LM10" i="10"/>
  <c r="AJE10" i="10"/>
  <c r="AOX10" i="10"/>
  <c r="AAM10" i="10"/>
  <c r="AWR10" i="10"/>
  <c r="LU10" i="10"/>
  <c r="AOC10" i="10"/>
  <c r="ARJ10" i="10"/>
  <c r="BCG10" i="10"/>
  <c r="HW10" i="10"/>
  <c r="ZR10" i="10"/>
  <c r="AZD10" i="10"/>
  <c r="ZO10" i="10"/>
  <c r="AYC10" i="10"/>
  <c r="BPI10" i="10"/>
  <c r="BOC10" i="10"/>
  <c r="BAI10" i="10"/>
  <c r="JU10" i="10"/>
  <c r="OQ10" i="10"/>
  <c r="MW10" i="10"/>
  <c r="AQP10" i="10"/>
  <c r="BAA10" i="10"/>
  <c r="BCT10" i="10"/>
  <c r="AQY10" i="10"/>
  <c r="SN10" i="10"/>
  <c r="AGI10" i="10"/>
  <c r="XU10" i="10"/>
  <c r="BED10" i="10"/>
  <c r="JM10" i="10"/>
  <c r="AYH10" i="10"/>
  <c r="BMJ10" i="10"/>
  <c r="TR10" i="10"/>
  <c r="BJK10" i="10"/>
  <c r="BNI10" i="10"/>
  <c r="BQG10" i="10"/>
  <c r="QG10" i="10"/>
  <c r="BHO10" i="10"/>
  <c r="LJ10" i="10"/>
  <c r="BRI10" i="10"/>
  <c r="AJQ10" i="10"/>
  <c r="AMV10" i="10"/>
  <c r="BPT10" i="10"/>
  <c r="BBR10" i="10"/>
  <c r="AKZ10" i="10"/>
  <c r="BNB10" i="10"/>
  <c r="AMS10" i="10"/>
  <c r="AQE10" i="10"/>
  <c r="BPL10" i="10"/>
  <c r="AOR10" i="10"/>
  <c r="BIG10" i="10"/>
  <c r="DS10" i="10"/>
  <c r="NJ10" i="10"/>
  <c r="BPD10" i="10"/>
  <c r="BRW10" i="10"/>
  <c r="BDO10" i="10"/>
  <c r="MY10" i="10"/>
  <c r="BJH10" i="10"/>
  <c r="BLW10" i="10"/>
  <c r="PE10" i="10"/>
  <c r="VN10" i="10"/>
  <c r="AZW10" i="10"/>
  <c r="WL10" i="10"/>
  <c r="AZR10" i="10"/>
  <c r="LL10" i="10"/>
  <c r="AZG10" i="10"/>
  <c r="BMH10" i="10"/>
  <c r="IH10" i="10"/>
  <c r="ATT10" i="10"/>
  <c r="QE10" i="10"/>
  <c r="AFG10" i="10"/>
  <c r="AVY10" i="10"/>
  <c r="AWX10" i="10"/>
  <c r="BGM10" i="10"/>
  <c r="AFN10" i="10"/>
  <c r="AJL10" i="10"/>
  <c r="ASO10" i="10"/>
  <c r="DV10" i="10"/>
  <c r="AIX10" i="10"/>
  <c r="NT10" i="10"/>
  <c r="BKX10" i="10"/>
  <c r="FB10" i="10"/>
  <c r="AFT10" i="10"/>
  <c r="AAY10" i="10"/>
  <c r="PG10" i="10"/>
  <c r="AKQ10" i="10"/>
  <c r="NS10" i="10"/>
  <c r="AJY10" i="10"/>
  <c r="LQ10" i="10"/>
  <c r="ASF10" i="10"/>
  <c r="VF10" i="10"/>
  <c r="BLP10" i="10"/>
  <c r="HG10" i="10"/>
  <c r="HM10" i="10"/>
  <c r="AIL10" i="10"/>
  <c r="BEA10" i="10"/>
  <c r="BEE10" i="10"/>
  <c r="W10" i="10"/>
  <c r="II10" i="10"/>
  <c r="AXL10" i="10"/>
  <c r="ACB10" i="10"/>
  <c r="BLI10" i="10"/>
  <c r="AXJ10" i="10"/>
  <c r="AZT10" i="10"/>
  <c r="ATE10" i="10"/>
  <c r="RG10" i="10"/>
  <c r="ALJ10" i="10"/>
  <c r="VM10" i="10"/>
  <c r="KB10" i="10"/>
  <c r="BHH10" i="10"/>
  <c r="ADN10" i="10"/>
  <c r="HY10" i="10"/>
  <c r="LB10" i="10"/>
  <c r="BY10" i="10"/>
  <c r="AQQ10" i="10"/>
  <c r="BGQ10" i="10"/>
  <c r="BIF10" i="10"/>
  <c r="VB10" i="10"/>
  <c r="AY10" i="10"/>
  <c r="AFO10" i="10"/>
  <c r="ANO10" i="10"/>
  <c r="AMB10" i="10"/>
  <c r="BEY10" i="10"/>
  <c r="YN10" i="10"/>
  <c r="APQ10" i="10"/>
  <c r="BOL10" i="10"/>
  <c r="ZZ10" i="10"/>
  <c r="AFH10" i="10"/>
  <c r="APN10" i="10"/>
  <c r="BLM10" i="10"/>
  <c r="BEM10" i="10"/>
  <c r="YE10" i="10"/>
  <c r="ALL10" i="10"/>
  <c r="GR10" i="10"/>
  <c r="UP10" i="10"/>
  <c r="FN10" i="10"/>
  <c r="BHE10" i="10"/>
  <c r="AOU10" i="10"/>
  <c r="AK10" i="10"/>
  <c r="AJW10" i="10"/>
  <c r="WE10" i="10"/>
  <c r="BHA10" i="10"/>
  <c r="KC10" i="10"/>
  <c r="AOH10" i="10"/>
  <c r="OV10" i="10"/>
  <c r="XB10" i="10"/>
  <c r="AWQ10" i="10"/>
  <c r="AVJ10" i="10"/>
  <c r="BEV10" i="10"/>
  <c r="BNH10" i="10"/>
  <c r="KJ10" i="10"/>
  <c r="AAU10" i="10"/>
  <c r="DF10" i="10"/>
  <c r="OG10" i="10"/>
  <c r="AKG10" i="10"/>
  <c r="PM10" i="10"/>
  <c r="TU10" i="10"/>
  <c r="BKU10" i="10"/>
  <c r="AWH10" i="10"/>
  <c r="AWA10" i="10"/>
  <c r="ARF10" i="10"/>
  <c r="BCF10" i="10"/>
  <c r="LT10" i="10"/>
  <c r="AAP10" i="10"/>
  <c r="AZC10" i="10"/>
  <c r="BKS10" i="10"/>
  <c r="BAV10" i="10"/>
  <c r="OF10" i="10"/>
  <c r="BGI10" i="10"/>
  <c r="BEW10" i="10"/>
  <c r="BJA10" i="10"/>
  <c r="ACK10" i="10"/>
  <c r="OE10" i="10"/>
  <c r="N10" i="10"/>
  <c r="APH10" i="10"/>
  <c r="ARW10" i="10"/>
  <c r="BGF10" i="10"/>
  <c r="BBE10" i="10"/>
  <c r="ACV10" i="10"/>
  <c r="AUG10" i="10"/>
  <c r="BDX10" i="10"/>
  <c r="BEO10" i="10"/>
  <c r="BJZ10" i="10"/>
  <c r="AKR10" i="10"/>
  <c r="BBD10" i="10"/>
  <c r="BHW10" i="10"/>
  <c r="EK10" i="10"/>
  <c r="TP10" i="10"/>
  <c r="AJI10" i="10"/>
  <c r="ABF10" i="10"/>
  <c r="AWP10" i="10"/>
  <c r="UB10" i="10"/>
  <c r="HB10" i="10"/>
  <c r="ANX10" i="10"/>
  <c r="AAD10" i="10"/>
  <c r="ALP10" i="10"/>
  <c r="AJS10" i="10"/>
  <c r="BFE10" i="10"/>
  <c r="ATK10" i="10"/>
  <c r="BFK10" i="10"/>
  <c r="ATC10" i="10"/>
  <c r="SG10" i="10"/>
  <c r="BOR10" i="10"/>
  <c r="BIM10" i="10"/>
  <c r="ALN10" i="10"/>
  <c r="BCN10" i="10"/>
  <c r="BMS10" i="10"/>
  <c r="AGY10" i="10"/>
  <c r="HJ10" i="10"/>
  <c r="AAV10" i="10"/>
  <c r="YP10" i="10"/>
  <c r="BCY10" i="10"/>
  <c r="AW10" i="10"/>
  <c r="GJ10" i="10"/>
  <c r="BJN10" i="10"/>
  <c r="ARR10" i="10"/>
  <c r="XW10" i="10"/>
  <c r="BLO10" i="10"/>
  <c r="PU10" i="10"/>
  <c r="BRU10" i="10"/>
  <c r="AFK10" i="10"/>
  <c r="RV10" i="10"/>
  <c r="BII10" i="10"/>
  <c r="BRF10" i="10"/>
  <c r="BQY10" i="10"/>
  <c r="BLR10" i="10"/>
  <c r="AUV10" i="10"/>
  <c r="BMO10" i="10"/>
  <c r="DI10" i="10"/>
  <c r="QP10" i="10"/>
  <c r="BRB10" i="10"/>
  <c r="AHF10" i="10"/>
  <c r="MH10" i="10"/>
  <c r="UA10" i="10"/>
  <c r="ZI10" i="10"/>
  <c r="ADD10" i="10"/>
  <c r="NE10" i="10"/>
  <c r="ACS10" i="10"/>
  <c r="AIG10" i="10"/>
  <c r="VG10" i="10"/>
  <c r="ATP10" i="10"/>
  <c r="X10" i="10"/>
  <c r="EM10" i="10"/>
  <c r="AXW10" i="10"/>
  <c r="BGO10" i="10"/>
  <c r="SF10" i="10"/>
  <c r="ABS10" i="10"/>
  <c r="AGR10" i="10"/>
  <c r="QR10" i="10"/>
  <c r="AGD10" i="10"/>
  <c r="MF10" i="10"/>
  <c r="AKX10" i="10"/>
  <c r="TD10" i="10"/>
  <c r="VH10" i="10"/>
  <c r="BIY10" i="10"/>
  <c r="SA10" i="10"/>
  <c r="AHK10" i="10"/>
  <c r="FD10" i="10"/>
  <c r="YY10" i="10"/>
  <c r="AX10" i="10"/>
  <c r="BHF10" i="10"/>
  <c r="ALG10" i="10"/>
  <c r="PI10" i="10"/>
  <c r="PH10" i="10"/>
  <c r="ANR10" i="10"/>
  <c r="KW10" i="10"/>
  <c r="EP10" i="10"/>
  <c r="BAK10" i="10"/>
  <c r="AHM10" i="10"/>
  <c r="TB10" i="10"/>
  <c r="BBL10" i="10"/>
  <c r="BDT10" i="10"/>
  <c r="NU10" i="10"/>
  <c r="BFD10" i="10"/>
  <c r="TE10" i="10"/>
  <c r="AKV10" i="10"/>
  <c r="TT10" i="10"/>
  <c r="AXM10" i="10"/>
  <c r="ASD10" i="10"/>
  <c r="JN10" i="10"/>
  <c r="BC10" i="10"/>
  <c r="AQT10" i="10"/>
  <c r="ABH10" i="10"/>
  <c r="XY10" i="10"/>
  <c r="TV10" i="10"/>
  <c r="AHZ10" i="10"/>
  <c r="BPB10" i="10"/>
  <c r="CH10" i="10"/>
  <c r="AOT10" i="10"/>
  <c r="LS10" i="10"/>
  <c r="BGX10" i="10"/>
  <c r="AQW10" i="10"/>
  <c r="BMX10" i="10"/>
  <c r="AKM10" i="10"/>
  <c r="G10" i="10"/>
  <c r="BQW10" i="10"/>
  <c r="ID10" i="10"/>
  <c r="BHY10" i="10"/>
  <c r="AMZ10" i="10"/>
  <c r="QI10" i="10"/>
  <c r="ABP10" i="10"/>
  <c r="BRP10" i="10"/>
  <c r="BNR10" i="10"/>
  <c r="BV10" i="10"/>
  <c r="AKB10" i="10"/>
  <c r="AMX10" i="10"/>
  <c r="CI10" i="10"/>
  <c r="YJ10" i="10"/>
  <c r="FH10" i="10"/>
  <c r="BOA10" i="10"/>
  <c r="MZ10" i="10"/>
  <c r="ASZ10" i="10"/>
  <c r="APO10" i="10"/>
  <c r="AOG10" i="10"/>
  <c r="SW10" i="10"/>
  <c r="PL10" i="10"/>
  <c r="WV10" i="10"/>
  <c r="BQE10" i="10"/>
  <c r="BBA10" i="10"/>
  <c r="BQO10" i="10"/>
  <c r="AUN10" i="10"/>
  <c r="AJU10" i="10"/>
  <c r="IX10" i="10"/>
  <c r="BFJ10" i="10"/>
  <c r="BJE10" i="10"/>
  <c r="BFY10" i="10"/>
  <c r="APD10" i="10"/>
  <c r="WA10" i="10"/>
  <c r="AGX10" i="10"/>
  <c r="AUJ10" i="10"/>
  <c r="BCH10" i="10"/>
  <c r="OX10" i="10"/>
  <c r="ADC10" i="10"/>
  <c r="TI10" i="10"/>
  <c r="ADU10" i="10"/>
  <c r="AHQ10" i="10"/>
  <c r="AAT10" i="10"/>
  <c r="AWE10" i="10"/>
  <c r="AIN10" i="10"/>
  <c r="BIE10" i="10"/>
  <c r="VS10" i="10"/>
  <c r="OZ10" i="10"/>
  <c r="AOB10" i="10"/>
  <c r="AXH10" i="10"/>
  <c r="ATL10" i="10"/>
  <c r="AQD10" i="10"/>
  <c r="AMC10" i="10"/>
  <c r="OO10" i="10"/>
  <c r="ZD10" i="10"/>
  <c r="ANM10" i="10"/>
  <c r="BEU10" i="10"/>
  <c r="JT10" i="10"/>
  <c r="AEZ10" i="10"/>
  <c r="AWI10" i="10"/>
  <c r="TM10" i="10"/>
  <c r="AEH10" i="10"/>
  <c r="BHQ10" i="10"/>
  <c r="PY10" i="10"/>
  <c r="TW10" i="10"/>
  <c r="BBF10" i="10"/>
  <c r="ZW10" i="10"/>
  <c r="ASQ10" i="10"/>
  <c r="AIY10" i="10"/>
  <c r="AOV10" i="10"/>
  <c r="NF10" i="10"/>
  <c r="ALX10" i="10"/>
  <c r="YV10" i="10"/>
  <c r="BQQ10" i="10"/>
  <c r="AIK10" i="10"/>
  <c r="BI10" i="10"/>
  <c r="BPF10" i="10"/>
  <c r="AUD10" i="10"/>
  <c r="ZY10" i="10"/>
  <c r="BNP10" i="10"/>
  <c r="BBU10" i="10"/>
  <c r="LO10" i="10"/>
  <c r="DK10" i="10"/>
  <c r="AJO10" i="10"/>
  <c r="BFG10" i="10"/>
  <c r="BKA10" i="10"/>
  <c r="SM10" i="10"/>
  <c r="ARS10" i="10"/>
  <c r="AMF10" i="10"/>
  <c r="QQ10" i="10"/>
  <c r="AQO10" i="10"/>
  <c r="AUU10" i="10"/>
  <c r="AZI10" i="10"/>
  <c r="UV10" i="10"/>
  <c r="AOK10" i="10"/>
  <c r="AKS10" i="10"/>
  <c r="ADZ10" i="10"/>
  <c r="ARA10" i="10"/>
  <c r="TA10" i="10"/>
  <c r="BU10" i="10"/>
  <c r="AVO10" i="10"/>
  <c r="GW10" i="10"/>
  <c r="ANG10" i="10"/>
  <c r="ARY10" i="10"/>
  <c r="BLT10" i="10"/>
  <c r="KN10" i="10"/>
  <c r="AKD10" i="10"/>
  <c r="ADK10" i="10"/>
  <c r="AXD10" i="10"/>
  <c r="ZS10" i="10"/>
  <c r="AVT10" i="10"/>
  <c r="AWL10" i="10"/>
  <c r="AES10" i="10"/>
  <c r="AFM10" i="10"/>
  <c r="BFA10" i="10"/>
  <c r="BFZ10" i="10"/>
  <c r="DG10" i="10"/>
  <c r="ALI10" i="10"/>
  <c r="AVL10" i="10"/>
  <c r="AMH10" i="10"/>
  <c r="MQ10" i="10"/>
  <c r="SO10" i="10"/>
  <c r="OL10" i="10"/>
  <c r="BDL10" i="10"/>
  <c r="ATB10" i="10"/>
  <c r="OC10" i="10"/>
  <c r="BLV10" i="10"/>
  <c r="BHX10" i="10"/>
  <c r="AYN10" i="10"/>
  <c r="YF10" i="10"/>
  <c r="AHI10" i="10"/>
  <c r="AHY10" i="10"/>
  <c r="BPO10" i="10"/>
  <c r="BGA10" i="10"/>
  <c r="DP10" i="10"/>
  <c r="KQ10" i="10"/>
  <c r="BKI10" i="10"/>
  <c r="ABX10" i="10"/>
  <c r="EU10" i="10"/>
  <c r="AHE10" i="10"/>
  <c r="AXT10" i="10"/>
  <c r="BBP10" i="10"/>
  <c r="ZH10" i="10"/>
  <c r="BJC10" i="10"/>
  <c r="ASX10" i="10"/>
  <c r="ARI10" i="10"/>
  <c r="HL10" i="10"/>
  <c r="AID10" i="10"/>
  <c r="BQL10" i="10"/>
  <c r="ALU10" i="10"/>
  <c r="CP10" i="10"/>
  <c r="AZ10" i="10"/>
  <c r="ANI10" i="10"/>
  <c r="XE10" i="10"/>
  <c r="AST10" i="10"/>
  <c r="BOZ10" i="10"/>
  <c r="ADJ10" i="10"/>
  <c r="UQ10" i="10"/>
  <c r="YT10" i="10"/>
  <c r="AER10" i="10"/>
  <c r="AOP10" i="10"/>
  <c r="AWT10" i="10"/>
  <c r="BIO10" i="10"/>
  <c r="PC10" i="10"/>
  <c r="XT10" i="10"/>
  <c r="AZY10" i="10"/>
  <c r="ZA10" i="10"/>
  <c r="BPN10" i="10"/>
  <c r="BGP10" i="10"/>
  <c r="BFQ10" i="10"/>
  <c r="AHC10" i="10"/>
  <c r="JV10" i="10"/>
  <c r="AQG10" i="10"/>
  <c r="AHL10" i="10"/>
  <c r="UM10" i="10"/>
  <c r="ASL10" i="10"/>
  <c r="AZV10" i="10"/>
  <c r="AWC10" i="10"/>
  <c r="OP10" i="10"/>
  <c r="BGB10" i="10"/>
  <c r="AVA10" i="10"/>
  <c r="DD10" i="10"/>
  <c r="FM10" i="10"/>
  <c r="UH10" i="10"/>
  <c r="BQX10" i="10"/>
  <c r="BQB10" i="10"/>
  <c r="VU10" i="10"/>
  <c r="BOK10" i="10"/>
  <c r="AQI10" i="10"/>
  <c r="YZ10" i="10"/>
  <c r="IK10" i="10"/>
  <c r="BAZ10" i="10"/>
  <c r="BQH10" i="10"/>
  <c r="BNK10" i="10"/>
  <c r="JW10" i="10"/>
  <c r="AIA10" i="10"/>
  <c r="AZL10" i="10"/>
  <c r="BMD10" i="10"/>
  <c r="ADW10" i="10"/>
  <c r="RC10" i="10"/>
  <c r="GP10" i="10"/>
  <c r="MP10" i="10"/>
  <c r="ACY10" i="10"/>
  <c r="AOS10" i="10"/>
  <c r="AUW10" i="10"/>
  <c r="AWV10" i="10"/>
  <c r="WM10" i="10"/>
  <c r="BMC10" i="10"/>
  <c r="WD10" i="10"/>
  <c r="VE10" i="10"/>
  <c r="BHB10" i="10"/>
  <c r="AGZ10" i="10"/>
  <c r="TJ10" i="10"/>
  <c r="IS10" i="10"/>
  <c r="AFL10" i="10"/>
  <c r="BMN10" i="10"/>
  <c r="BID10" i="10"/>
  <c r="ABZ10" i="10"/>
  <c r="TS10" i="10"/>
  <c r="MA10" i="10"/>
  <c r="V10" i="10"/>
  <c r="AXQ10" i="10"/>
  <c r="BIJ10" i="10"/>
  <c r="AYK10" i="10"/>
  <c r="BBG10" i="10"/>
  <c r="BDI10" i="10"/>
  <c r="AFA10" i="10"/>
  <c r="KS10" i="10"/>
  <c r="BNW10" i="10"/>
  <c r="BLC10" i="10"/>
  <c r="AXN10" i="10"/>
  <c r="AJF10" i="10"/>
  <c r="AKJ10" i="10"/>
  <c r="BEK10" i="10"/>
  <c r="TK10" i="10"/>
  <c r="BFI10" i="10"/>
  <c r="BNZ10" i="10"/>
  <c r="ARP10" i="10"/>
  <c r="ANF10" i="10"/>
  <c r="BCV10" i="10"/>
  <c r="PP10" i="10"/>
  <c r="DB10" i="10"/>
  <c r="BGH10" i="10"/>
  <c r="ALD10" i="10"/>
  <c r="BLQ10" i="10"/>
  <c r="BOW10" i="10"/>
  <c r="L10" i="10"/>
  <c r="BEQ10" i="10"/>
  <c r="AH10" i="10"/>
  <c r="ARL10" i="10"/>
  <c r="AUM10" i="10"/>
  <c r="AVC10" i="10"/>
  <c r="ANY10" i="10"/>
  <c r="BAR10" i="10"/>
  <c r="BCM10" i="10"/>
  <c r="BLY10" i="10"/>
  <c r="AVF10" i="10"/>
  <c r="AZK10" i="10"/>
  <c r="BDV10" i="10"/>
  <c r="TF10" i="10"/>
  <c r="BPS10" i="10"/>
  <c r="LK10" i="10"/>
  <c r="BFX10" i="10"/>
  <c r="VV10" i="10"/>
  <c r="AOE10" i="10"/>
  <c r="NP10" i="10"/>
  <c r="AUP10" i="10"/>
  <c r="QO10" i="10"/>
  <c r="AWD10" i="10"/>
  <c r="BMP10" i="10"/>
  <c r="AEF10" i="10"/>
  <c r="APZ10" i="10"/>
  <c r="XV10" i="10"/>
  <c r="IY10" i="10"/>
  <c r="ABM10" i="10"/>
  <c r="NR10" i="10"/>
  <c r="AFR10" i="10"/>
  <c r="XK10" i="10"/>
  <c r="ATD10" i="10"/>
  <c r="WH10" i="10"/>
  <c r="BDH10" i="10"/>
  <c r="APS10" i="10"/>
  <c r="APL10" i="10"/>
  <c r="ABC10" i="10"/>
  <c r="AEG10" i="10"/>
  <c r="ANL10" i="10"/>
  <c r="DJ10" i="10"/>
  <c r="BJY10" i="10"/>
  <c r="AYX10" i="10"/>
  <c r="ADL10" i="10"/>
  <c r="YH10" i="10"/>
  <c r="IN10" i="10"/>
  <c r="AEC10" i="10"/>
  <c r="C10" i="10"/>
  <c r="BOV10" i="10"/>
  <c r="BN10" i="10"/>
  <c r="BOI10" i="10"/>
  <c r="BDR10" i="10"/>
  <c r="BGE10" i="10"/>
  <c r="AWK10" i="10"/>
  <c r="UJ10" i="10"/>
  <c r="CC10" i="10"/>
  <c r="BJI10" i="10"/>
  <c r="BLX10" i="10"/>
  <c r="AUL10" i="10"/>
  <c r="PB10" i="10"/>
  <c r="WO10" i="10"/>
  <c r="BKG10" i="10"/>
  <c r="AGV10" i="10"/>
  <c r="VX10" i="10"/>
  <c r="BNQ10" i="10"/>
  <c r="BKW10" i="10"/>
  <c r="HP10" i="10"/>
  <c r="BFN10" i="10"/>
  <c r="CA10" i="10"/>
  <c r="PQ10" i="10"/>
  <c r="GM10" i="10"/>
  <c r="BMZ10" i="10"/>
  <c r="BRG10" i="10"/>
  <c r="NL10" i="10"/>
  <c r="AXZ10" i="10"/>
  <c r="BCK10" i="10"/>
  <c r="BAM10" i="10"/>
  <c r="ACF10" i="10"/>
  <c r="BFM10" i="10"/>
  <c r="BFP10" i="10"/>
  <c r="YG10" i="10"/>
  <c r="RH10" i="10"/>
  <c r="WN10" i="10"/>
  <c r="AAN10" i="10"/>
  <c r="BOD10" i="10"/>
  <c r="BLZ10" i="10"/>
  <c r="QJ10" i="10"/>
  <c r="AKH10" i="10"/>
  <c r="AIQ10" i="10"/>
  <c r="BMV10" i="10"/>
  <c r="ALO10" i="10"/>
  <c r="BKB10" i="10"/>
  <c r="ALB10" i="10"/>
  <c r="EY10" i="10"/>
  <c r="WG10" i="10"/>
  <c r="JJ10" i="10"/>
  <c r="T10" i="10"/>
  <c r="IJ10" i="10"/>
  <c r="AIW10" i="10"/>
  <c r="BMM10" i="10"/>
  <c r="AXF10" i="10"/>
  <c r="BNT10" i="10"/>
  <c r="AEN10" i="10"/>
  <c r="BHU10" i="10"/>
  <c r="AXS10" i="10"/>
  <c r="MU10" i="10"/>
  <c r="BDW10" i="10"/>
  <c r="BRT10" i="10"/>
  <c r="SB10" i="10"/>
  <c r="SE10" i="10"/>
  <c r="AQX10" i="10"/>
  <c r="ACP10" i="10"/>
  <c r="AUQ10" i="10"/>
  <c r="AMG10" i="10"/>
  <c r="BQA10" i="10"/>
  <c r="BJB10" i="10"/>
  <c r="AQJ10" i="10"/>
  <c r="KL10" i="10"/>
  <c r="BGR10" i="10"/>
  <c r="YQ10" i="10"/>
  <c r="BIH10" i="10"/>
  <c r="ACO10" i="10"/>
  <c r="BRL10" i="10"/>
  <c r="AXV10" i="10"/>
  <c r="BKP10" i="10"/>
  <c r="BAL10" i="10"/>
  <c r="KP10" i="10"/>
  <c r="AHV10" i="10"/>
  <c r="FL10" i="10"/>
  <c r="ADE10" i="10"/>
  <c r="AYU10" i="10"/>
  <c r="LH10" i="10"/>
  <c r="AWZ10" i="10"/>
  <c r="ANS10" i="10"/>
  <c r="RW10" i="10"/>
  <c r="AUB10" i="10"/>
  <c r="AFJ10" i="10"/>
  <c r="TC10" i="10"/>
  <c r="BJP10" i="10"/>
  <c r="IF10" i="10"/>
  <c r="XX10" i="10"/>
  <c r="BHR10" i="10"/>
  <c r="BAS10" i="10"/>
  <c r="CE10" i="10"/>
  <c r="BRD10" i="10"/>
  <c r="DW10" i="10"/>
  <c r="GV10" i="10"/>
  <c r="BAE10" i="10"/>
  <c r="AUA10" i="10"/>
  <c r="BKV10" i="10"/>
  <c r="ATI10" i="10"/>
  <c r="BDC10" i="10"/>
  <c r="YA10" i="10"/>
  <c r="XF10" i="10"/>
  <c r="JX10" i="10"/>
  <c r="WZ10" i="10"/>
  <c r="AMR10" i="10"/>
  <c r="AOM10" i="10"/>
  <c r="AAA10" i="10"/>
  <c r="ALF10" i="10"/>
  <c r="BB10" i="10"/>
  <c r="BRC10" i="10"/>
  <c r="OM10" i="10"/>
  <c r="AJ10" i="10"/>
  <c r="RS10" i="10"/>
  <c r="WF10" i="10"/>
  <c r="OJ10" i="10"/>
  <c r="DQ10" i="10"/>
  <c r="ASW10" i="10"/>
  <c r="RR10" i="10"/>
  <c r="BBX10" i="10"/>
  <c r="BML10" i="10"/>
  <c r="BHI10" i="10"/>
  <c r="AHO10" i="10"/>
  <c r="AWM10" i="10"/>
  <c r="SR10" i="10"/>
  <c r="CB10" i="10"/>
  <c r="BMB10" i="10"/>
  <c r="HO10" i="10"/>
  <c r="BNJ10" i="10"/>
  <c r="ARO10" i="10"/>
  <c r="AXG10" i="10"/>
  <c r="ATR10" i="10"/>
  <c r="ANH10" i="10"/>
  <c r="KR10" i="10"/>
  <c r="AHW10" i="10"/>
  <c r="CT10" i="10"/>
  <c r="ALZ10" i="10"/>
  <c r="BAN10" i="10"/>
  <c r="BOF10" i="10"/>
  <c r="MR10" i="10"/>
  <c r="BCJ10" i="10"/>
  <c r="AUH10" i="10"/>
  <c r="BMK10" i="10"/>
  <c r="AAQ10" i="10"/>
  <c r="HH10" i="10"/>
  <c r="KT10" i="10"/>
  <c r="TH10" i="10"/>
  <c r="ATS10" i="10"/>
  <c r="AFE10" i="10"/>
  <c r="AOW10" i="10"/>
  <c r="XQ10" i="10"/>
  <c r="BBI10" i="10"/>
  <c r="ET10" i="10"/>
  <c r="AGQ10" i="10"/>
  <c r="AHB10" i="10"/>
  <c r="BKC10" i="10"/>
  <c r="AVG10" i="10"/>
  <c r="BPZ10" i="10"/>
  <c r="KK10" i="10"/>
  <c r="BNS10" i="10"/>
  <c r="HZ10" i="10"/>
  <c r="APB10" i="10"/>
  <c r="ALV10" i="10"/>
  <c r="FG10" i="10"/>
  <c r="AYE10" i="10"/>
  <c r="AOA10" i="10"/>
  <c r="BCD10" i="10"/>
  <c r="KD10" i="10"/>
  <c r="JI10" i="10"/>
  <c r="AEV10" i="10"/>
  <c r="ALY10" i="10"/>
  <c r="GQ10" i="10"/>
  <c r="AHJ10" i="10"/>
  <c r="AIV10" i="10"/>
  <c r="ABU10" i="10"/>
  <c r="JE10" i="10"/>
  <c r="BBC10" i="10"/>
  <c r="BCL10" i="10"/>
  <c r="OI10" i="10"/>
  <c r="JQ10" i="10"/>
  <c r="AS10" i="10"/>
  <c r="BFB10" i="10"/>
  <c r="VO10" i="10"/>
  <c r="SY10" i="10"/>
  <c r="VP10" i="10"/>
  <c r="BDE10" i="10"/>
  <c r="AFS10" i="10"/>
  <c r="PZ10" i="10"/>
  <c r="BGJ10" i="10"/>
  <c r="AMP10" i="10"/>
  <c r="AQV10" i="10"/>
  <c r="AED10" i="10"/>
  <c r="KH10" i="10"/>
  <c r="BDZ10" i="10"/>
  <c r="BOH10" i="10"/>
  <c r="DR10" i="10"/>
  <c r="CD10" i="10"/>
  <c r="BCA10" i="10"/>
  <c r="WQ10" i="10"/>
  <c r="ASE10" i="10"/>
  <c r="DN10" i="10"/>
  <c r="AGF10" i="10"/>
  <c r="AUY10" i="10"/>
  <c r="AFC10" i="10"/>
  <c r="BLK10" i="10"/>
  <c r="TO10" i="10"/>
  <c r="ADX10" i="10"/>
  <c r="JS10" i="10"/>
  <c r="AHR10" i="10"/>
  <c r="JZ10" i="10"/>
  <c r="ACE10" i="10"/>
  <c r="BPU10" i="10"/>
  <c r="ACG10" i="10"/>
  <c r="BRY10" i="10"/>
  <c r="AGN10" i="10"/>
  <c r="BCI10" i="10"/>
  <c r="BOT10" i="10"/>
  <c r="BAJ10" i="10"/>
  <c r="VL10" i="10"/>
  <c r="XL10" i="10"/>
  <c r="ATH10" i="10"/>
  <c r="BQJ10" i="10"/>
  <c r="AZN10" i="10"/>
  <c r="ACX10" i="10"/>
  <c r="UU10" i="10"/>
  <c r="ABV10" i="10"/>
  <c r="CJ10" i="10"/>
  <c r="BHZ10" i="10"/>
  <c r="BQN10" i="10"/>
  <c r="AEP10" i="10"/>
  <c r="ACU10" i="10"/>
  <c r="ALE10" i="10"/>
  <c r="AFV10" i="10"/>
  <c r="AGG10" i="10"/>
  <c r="AQL10" i="10"/>
  <c r="BAT10" i="10"/>
  <c r="JR10" i="10"/>
  <c r="AJC10" i="10"/>
  <c r="APF10" i="10"/>
  <c r="BCP10" i="10"/>
  <c r="AEI10" i="10"/>
  <c r="AJJ10" i="10"/>
  <c r="AFB10" i="10"/>
  <c r="ATQ10" i="10"/>
  <c r="AGM10" i="10"/>
  <c r="AOD10" i="10"/>
  <c r="AEW10" i="10"/>
  <c r="BBV10" i="10"/>
  <c r="AMJ10" i="10"/>
  <c r="ASI10" i="10"/>
  <c r="BHD10" i="10"/>
  <c r="VK10" i="10"/>
  <c r="AYA10" i="10"/>
  <c r="BQF10" i="10"/>
  <c r="LI10" i="10"/>
  <c r="BJU10" i="10"/>
  <c r="ALR10" i="10"/>
  <c r="AQB10" i="10"/>
  <c r="BHJ10" i="10"/>
  <c r="XI10" i="10"/>
  <c r="AIZ10" i="10"/>
  <c r="BMT10" i="10"/>
  <c r="FK10" i="10"/>
  <c r="CU10" i="10"/>
  <c r="ZX10" i="10"/>
  <c r="AGC10" i="10"/>
  <c r="AAH10" i="10"/>
  <c r="UX10" i="10"/>
  <c r="AFF10" i="10"/>
  <c r="QY10" i="10"/>
  <c r="SV10" i="10"/>
  <c r="JP10" i="10"/>
  <c r="AZJ10" i="10"/>
  <c r="MJ10" i="10"/>
  <c r="VI10" i="10"/>
  <c r="AHN10" i="10"/>
  <c r="CO10" i="10"/>
  <c r="LP10" i="10"/>
  <c r="BFR10" i="10"/>
  <c r="SI10" i="10"/>
  <c r="BAU10" i="10"/>
  <c r="AIO10" i="10"/>
  <c r="AIU10" i="10"/>
  <c r="IE10" i="10"/>
  <c r="EV10" i="10"/>
  <c r="AUK10" i="10"/>
  <c r="K10" i="10"/>
  <c r="BKT10" i="10"/>
  <c r="AKA10" i="10"/>
  <c r="TZ10" i="10"/>
  <c r="BDG10" i="10"/>
  <c r="BPA10" i="10"/>
  <c r="BJR10" i="10"/>
  <c r="ARZ10" i="10"/>
  <c r="HU10" i="10"/>
  <c r="AKI10" i="10"/>
  <c r="BDK10" i="10"/>
  <c r="VA10" i="10"/>
  <c r="UR10" i="10"/>
  <c r="BLG10" i="10"/>
  <c r="AKU10" i="10"/>
  <c r="ADP10" i="10"/>
  <c r="BJ10" i="10"/>
  <c r="ALM10" i="10"/>
  <c r="BAD10" i="10"/>
  <c r="ASS10" i="10"/>
  <c r="AEK10" i="10"/>
  <c r="AM10" i="10"/>
  <c r="YI10" i="10"/>
  <c r="IA10" i="10"/>
  <c r="GN10" i="10"/>
  <c r="ZM10" i="10"/>
  <c r="AMK10" i="10"/>
  <c r="ASR10" i="10"/>
  <c r="YS10" i="10"/>
  <c r="XJ10" i="10"/>
  <c r="BPG10" i="10"/>
  <c r="GU10" i="10"/>
  <c r="BRO10" i="10"/>
  <c r="ABT10" i="10"/>
  <c r="AFZ10" i="10"/>
  <c r="ASY10" i="10"/>
  <c r="BAO10" i="10"/>
  <c r="KF10" i="10"/>
  <c r="BPE10" i="10"/>
  <c r="AUS10" i="10"/>
  <c r="QF10" i="10"/>
  <c r="BNL10" i="10"/>
  <c r="BNF10" i="10"/>
  <c r="BRH10" i="10"/>
  <c r="ATA10" i="10"/>
  <c r="BOE10" i="10"/>
  <c r="ACR10" i="10"/>
  <c r="OR10" i="10"/>
  <c r="BQV10" i="10"/>
  <c r="EC10" i="10"/>
  <c r="BBH10" i="10"/>
  <c r="RD10" i="10"/>
  <c r="BCX10" i="10"/>
  <c r="RJ10" i="10"/>
  <c r="XN10" i="10"/>
  <c r="GK10" i="10"/>
  <c r="BON10" i="10"/>
  <c r="ANC10" i="10"/>
  <c r="JO10" i="10"/>
  <c r="AQM10" i="10"/>
  <c r="APX10" i="10"/>
  <c r="AAJ10" i="10"/>
  <c r="BEF10" i="10"/>
  <c r="AOQ10" i="10"/>
  <c r="BEL10" i="10"/>
  <c r="AKN10" i="10"/>
  <c r="DX10" i="10"/>
  <c r="SL10" i="10"/>
  <c r="HK10" i="10"/>
  <c r="BHP10" i="10"/>
  <c r="AYM10" i="10"/>
  <c r="ACM10" i="10"/>
  <c r="PT10" i="10"/>
  <c r="BO10" i="10"/>
  <c r="BFV10" i="10"/>
  <c r="BLN10" i="10"/>
  <c r="BAF10" i="10"/>
  <c r="ASU10" i="10"/>
  <c r="AHA10" i="10"/>
  <c r="BJW10" i="10"/>
  <c r="ANW10" i="10"/>
  <c r="ABJ10" i="10"/>
  <c r="UG10" i="10"/>
  <c r="PO10" i="10"/>
  <c r="WC10" i="10"/>
  <c r="XD10" i="10"/>
  <c r="AJA10" i="10"/>
  <c r="BGG10" i="10"/>
  <c r="ZN10" i="10"/>
  <c r="EO10" i="10"/>
  <c r="BBB10" i="10"/>
  <c r="BFH10" i="10"/>
  <c r="MT10" i="10"/>
  <c r="KY10" i="10"/>
  <c r="ANK10" i="10"/>
  <c r="RQ10" i="10"/>
</calcChain>
</file>

<file path=xl/sharedStrings.xml><?xml version="1.0" encoding="utf-8"?>
<sst xmlns="http://schemas.openxmlformats.org/spreadsheetml/2006/main" count="2995" uniqueCount="889">
  <si>
    <t>保育所等監査調書</t>
  </si>
  <si>
    <t>設置者名</t>
  </si>
  <si>
    <t>施設名</t>
  </si>
  <si>
    <t>施設長名</t>
  </si>
  <si>
    <t>電話番号</t>
    <phoneticPr fontId="1"/>
  </si>
  <si>
    <t>Ｆ Ａ Ｘ</t>
    <phoneticPr fontId="1"/>
  </si>
  <si>
    <t>記入者職名・氏名</t>
    <phoneticPr fontId="1"/>
  </si>
  <si>
    <t>年齢区分</t>
    <phoneticPr fontId="1"/>
  </si>
  <si>
    <t>人数(名)</t>
    <rPh sb="0" eb="2">
      <t>ニンズウ</t>
    </rPh>
    <rPh sb="3" eb="4">
      <t>メイ</t>
    </rPh>
    <phoneticPr fontId="1"/>
  </si>
  <si>
    <t>乳児室</t>
    <rPh sb="0" eb="2">
      <t>ニュウジ</t>
    </rPh>
    <rPh sb="2" eb="3">
      <t>シツ</t>
    </rPh>
    <phoneticPr fontId="1"/>
  </si>
  <si>
    <t>ほふく室</t>
    <rPh sb="3" eb="4">
      <t>シツ</t>
    </rPh>
    <phoneticPr fontId="1"/>
  </si>
  <si>
    <t>(2) 業務管理体制の整備</t>
  </si>
  <si>
    <t>(1) 運営規程</t>
  </si>
  <si>
    <t>(5) 旅費</t>
  </si>
  <si>
    <t>(6) 職員の健康診断</t>
  </si>
  <si>
    <t>(1) 利用定員</t>
    <phoneticPr fontId="1"/>
  </si>
  <si>
    <t>(2) 所長の設置状況</t>
  </si>
  <si>
    <t>(3) 職員の配置状況</t>
  </si>
  <si>
    <t>(4) 職員の充足状況</t>
  </si>
  <si>
    <t>(5) 職員研修の状況</t>
  </si>
  <si>
    <t>(6) 保育所組織</t>
  </si>
  <si>
    <t>(7) 休所等の状況</t>
  </si>
  <si>
    <t>(8) 苦情解決の仕組み</t>
  </si>
  <si>
    <t>(9) 一人ひとりの子どもを尊重する取組</t>
  </si>
  <si>
    <t>(10) 秘密の保持、個人情報の保護</t>
  </si>
  <si>
    <t>(11) 福祉サービスの質の向上のための措置等</t>
  </si>
  <si>
    <t>(1) 施設の面積基準の充足状況</t>
  </si>
  <si>
    <t>(2) 施設等の状況</t>
  </si>
  <si>
    <t>(3) 保育所内外の保安</t>
  </si>
  <si>
    <t>(1) 全体的な計画・指導計画の策定の状況</t>
  </si>
  <si>
    <t>(2) 記録の状況</t>
  </si>
  <si>
    <t>(3) 保護者との連携の状況</t>
  </si>
  <si>
    <t>(4) 利用者負担額の受領</t>
  </si>
  <si>
    <t>(5) 関係機関、地域社会等との連携状況</t>
  </si>
  <si>
    <t>(1) 児童の健康診断の実施状況</t>
  </si>
  <si>
    <t>(2) 児童の健康状態の把握</t>
  </si>
  <si>
    <t>(3) 児童の衛生管理</t>
    <phoneticPr fontId="1"/>
  </si>
  <si>
    <t>(4) 感染症の予防対策</t>
  </si>
  <si>
    <t>(5) 体調不良時の対応</t>
  </si>
  <si>
    <t>(1) 給食打合せ会議</t>
  </si>
  <si>
    <t>(2) 喫食状況</t>
  </si>
  <si>
    <t>(3) 給食関係帳簿</t>
  </si>
  <si>
    <t>(1) 流動資産</t>
  </si>
  <si>
    <t>(2) 固定資産</t>
  </si>
  <si>
    <t>(1) 私立保育所に係る委託費の弾力運用の前提条件</t>
  </si>
  <si>
    <t>(2) 費目間流用</t>
  </si>
  <si>
    <t>(3) 拠点（サービス）区分間繰入金収入、拠点（サービス）区分間繰入金支出</t>
  </si>
  <si>
    <t>(4) 積立資産支出</t>
  </si>
  <si>
    <t>(5) 積立資産取崩収入</t>
  </si>
  <si>
    <t>(6) 支払資金残高</t>
  </si>
  <si>
    <t>(7) 委託費対象外経費</t>
  </si>
  <si>
    <t>(1) 拠点（サービス）区分間繰入金収入、拠点（サービス）区分間繰入金支出</t>
  </si>
  <si>
    <t>(2) 積立資産支出</t>
  </si>
  <si>
    <t>(3) 積立資産取崩収入</t>
  </si>
  <si>
    <t>(4) 支払資金残高</t>
  </si>
  <si>
    <t>１　運営・管理状況</t>
  </si>
  <si>
    <t>◎法令遵守責任者を選任し、市町村長等(注)に届け出ているか　</t>
  </si>
  <si>
    <t>○事業計画書、予算書、事業報告書及び決算書が作成されているか</t>
  </si>
  <si>
    <t>○労働者名簿、賃金台帳が整備されているか</t>
  </si>
  <si>
    <t>○給与を口座振込にしている場合は、本人から同意を得ているか</t>
  </si>
  <si>
    <t>○年次有給休暇を取得しやすい職場環境の整備に努めているか</t>
    <phoneticPr fontId="1"/>
  </si>
  <si>
    <t>利用定員(人)</t>
    <rPh sb="5" eb="6">
      <t>ニン</t>
    </rPh>
    <phoneticPr fontId="1"/>
  </si>
  <si>
    <t>入所児童数(人)</t>
    <rPh sb="6" eb="7">
      <t>ニン</t>
    </rPh>
    <phoneticPr fontId="1"/>
  </si>
  <si>
    <t>○所長は専任で常時管理・運営業務に従事しているか</t>
  </si>
  <si>
    <t>○専任でない場合はその理由</t>
  </si>
  <si>
    <t>○保育士の勤務体制【監査前月現在の平均的配置】</t>
  </si>
  <si>
    <t>○児童が在所する全時間帯において保育士等が複数配置されているか</t>
  </si>
  <si>
    <t>○保育士等の配置において、次の特例１、２、３のいずれかを利用しているか</t>
  </si>
  <si>
    <t>◎職員及び保育所の課題を踏まえた研修が計画的に実施されているか</t>
  </si>
  <si>
    <t>○業務分担表（事務分掌）が作成され、各責任者が明らかにされているか</t>
  </si>
  <si>
    <t>○職員会議は定期的に開催され、保育内容、研修の復命等必要な事項が話し合われているか</t>
  </si>
  <si>
    <t>○苦情解決の仕組みに関する規程は整備されているか</t>
  </si>
  <si>
    <t>◎保護者等からの苦情を受け付ける窓口を設置し、担当者を決めて対応しているか</t>
  </si>
  <si>
    <t xml:space="preserve">◎苦情内容、改善への経過等を記録しているか </t>
  </si>
  <si>
    <t>具体的な内容</t>
  </si>
  <si>
    <t>◎個人情報の保護についてどのようなことに留意しているか</t>
    <phoneticPr fontId="1"/>
  </si>
  <si>
    <t>◎保育所として自らその提供する保育の質の評価を行い、常にその改善を図っているか</t>
  </si>
  <si>
    <t>□保護者等、関係者による評価を受けて、結果を公表しているか</t>
    <phoneticPr fontId="1"/>
  </si>
  <si>
    <t>３　安全管理の状況</t>
  </si>
  <si>
    <t>○消防設備の状況</t>
  </si>
  <si>
    <t xml:space="preserve"> 設 備 名</t>
  </si>
  <si>
    <t>消火設備</t>
  </si>
  <si>
    <t>避難設備</t>
  </si>
  <si>
    <t>・その他の具体的な対策　　　　　　　　　　　　　　　　　　</t>
    <phoneticPr fontId="1"/>
  </si>
  <si>
    <t>○来訪者用の入口・受付を明示し、外部からの人の出入りを確認しているか</t>
    <phoneticPr fontId="1"/>
  </si>
  <si>
    <t>○年に１回、消防署の指導を受けているか   　　　</t>
    <phoneticPr fontId="1"/>
  </si>
  <si>
    <t>○様々な状況設定のもとに訓練が実施されているか</t>
    <phoneticPr fontId="1"/>
  </si>
  <si>
    <t>○防火管理者、火気取締責任者が定められているか</t>
  </si>
  <si>
    <t>○消防用設備等の法定点検を実施し、その結果を消防署に報告しているか</t>
    <phoneticPr fontId="1"/>
  </si>
  <si>
    <t>４　保育の状況</t>
  </si>
  <si>
    <t>◎全体的な計画が策定されているか</t>
  </si>
  <si>
    <t>○市町村、児童相談所等の関係機関との連携がとられているか</t>
  </si>
  <si>
    <t>○児童に対し、犯罪や事故から身を守るための注意事項を職員が指導しているか</t>
  </si>
  <si>
    <t>５　健康管理の状況</t>
  </si>
  <si>
    <t>○乳幼児突然死症候群(SIDS)の予防</t>
  </si>
  <si>
    <t>○汚物処理容器は児童の手の届かないところに保管しているか</t>
    <phoneticPr fontId="1"/>
  </si>
  <si>
    <t>○感染症や食中毒が発生した場合の報告体制を整備しているか</t>
  </si>
  <si>
    <t>６　給食の状況</t>
  </si>
  <si>
    <t xml:space="preserve">○給食打合せ会議の開催状況 </t>
  </si>
  <si>
    <t>○献立作成の配慮事項</t>
  </si>
  <si>
    <t>離乳食についての配慮事項</t>
  </si>
  <si>
    <t>○離乳食やおやつも含め、児童と同じものが児童の喫食前に検食されているか</t>
  </si>
  <si>
    <t>○検食結果、嗜好調査、残食調査結果は日々記録され、献立作成に活用しているか</t>
  </si>
  <si>
    <t>○調理の外部委託を行っている場合、契約内容等は遵守されているか</t>
  </si>
  <si>
    <t>在籍職員数（パートを含む）</t>
  </si>
  <si>
    <t>調理従事者</t>
  </si>
  <si>
    <t>乳児担当者</t>
  </si>
  <si>
    <t>その他職員</t>
  </si>
  <si>
    <t>通常検便実施者数の計</t>
  </si>
  <si>
    <t xml:space="preserve"> ＊　記載例</t>
  </si>
  <si>
    <t>通常検便実施者数</t>
  </si>
  <si>
    <t>Ｏ157検査実施者数</t>
  </si>
  <si>
    <t>対象者数</t>
  </si>
  <si>
    <t>○原材料は特に洗浄・殺菌等を行わず購入した状態で保存しているか</t>
  </si>
  <si>
    <t>８　収入・支出手続</t>
  </si>
  <si>
    <t>○現金残高は現金出納帳と一致するか（3月31日現在）</t>
  </si>
  <si>
    <t>○預金残高は金融機関の残高証明書と一致するか（3月31日現在）</t>
  </si>
  <si>
    <t>○固定資産物品の現物は保育所に保管されているか</t>
  </si>
  <si>
    <t>①最低基準が遵守されていること</t>
  </si>
  <si>
    <t>②委託費に係る交付基準及びそれに関する局長通知等に示す職員の配置等の事項が遵守されていること</t>
  </si>
  <si>
    <t>⑦その他保育所運営以外の事業を含む当該保育所の設置者の運営について問題となる事由がないこと</t>
    <phoneticPr fontId="1"/>
  </si>
  <si>
    <t>①延長保育事業（国補助）及びこれと同様の事業と認められるもの</t>
  </si>
  <si>
    <t>③乳児を３人以上受け入れている等低年齢児童の積極的な受け入れ</t>
  </si>
  <si>
    <t>④地域子育て支援拠点事業（国補助）又はこれと同様の事業と認められるもの</t>
  </si>
  <si>
    <t>⑤特別児童扶養手当の支給対象障がい児の受入れ</t>
  </si>
  <si>
    <t>⑥家庭支援推進保育事業（国補助）又はこれと同様の事業と認められるもの</t>
  </si>
  <si>
    <t>⑦休日保育加算の対象施設</t>
  </si>
  <si>
    <t>⑧病児保育事業（国補助）又はこれと同様の事業と認められるもの</t>
  </si>
  <si>
    <t>②毎年度、次のいずれかを実施している場合</t>
  </si>
  <si>
    <t>・第三者評価加算の認定を受け、サービスの質の向上に努めること。</t>
  </si>
  <si>
    <t>③処遇改善等加算の賃金改善要件（キャリアパス要件を含む。）のいずれも満たしていること。</t>
  </si>
  <si>
    <t>○人件費の他費目への流用</t>
  </si>
  <si>
    <t>○管理費の他費目への流用</t>
  </si>
  <si>
    <t>○事業費の他費目への流用</t>
  </si>
  <si>
    <t>○他の拠点(サービス)区分等からの繰入金収入があるか</t>
  </si>
  <si>
    <t>（有の場合）</t>
  </si>
  <si>
    <t>繰入元</t>
  </si>
  <si>
    <t>○法人本部や他の保育所など、他の拠点（サービス）区分への繰入金支出があるか</t>
  </si>
  <si>
    <t>○人件費積立資産への積立支出があるか</t>
  </si>
  <si>
    <t>○修繕積立資産への積立支出があるか</t>
  </si>
  <si>
    <t>○備品等購入積立資産への積立支出があるか</t>
  </si>
  <si>
    <t>○保育所施設・設備整備積立資産への積立支出があるか</t>
  </si>
  <si>
    <t>取り崩した積立資産</t>
  </si>
  <si>
    <t>イ　積立資産の目的外取崩し</t>
  </si>
  <si>
    <t>【参考】積立資産の目的外使用の例、要件及び根拠通知</t>
  </si>
  <si>
    <t>取り崩す積立資産</t>
  </si>
  <si>
    <t>・人件費積立資産</t>
  </si>
  <si>
    <t>・修繕積立資産</t>
  </si>
  <si>
    <t>①当該保育所の運営・入所児童の処遇に必要な経費</t>
  </si>
  <si>
    <t>上記①②</t>
  </si>
  <si>
    <t>上記①②③</t>
  </si>
  <si>
    <t>※概要のみ記載しており、詳細については経理等通知等により確認のこと</t>
  </si>
  <si>
    <t>○土地取得に要する費用を取り崩す場合、施設整備が確実な場合に行っているか</t>
  </si>
  <si>
    <t>○前期末支払資金残高を取り崩したか</t>
  </si>
  <si>
    <t>【参考】前期末支払資金残高取崩しに係る使途の例、要件及び根拠通知</t>
  </si>
  <si>
    <t>使途（主なもの）</t>
  </si>
  <si>
    <t>額の制限</t>
  </si>
  <si>
    <t>要件</t>
  </si>
  <si>
    <t>○当期留保率</t>
  </si>
  <si>
    <t>×</t>
  </si>
  <si>
    <t xml:space="preserve"> ○当期留保率が５％を超える場合、その理由（具体的かつ詳細に記載すること）</t>
  </si>
  <si>
    <t>※当期留保率が５％を上回る場合は収支計算分析表（経理等通知別表６）を添付すること。</t>
  </si>
  <si>
    <t xml:space="preserve"> ○当期末支払資金残高は、当該年度の委託費収入の30％以下の保有となっているか</t>
  </si>
  <si>
    <t>当期末支払資金残高</t>
  </si>
  <si>
    <t>＝</t>
  </si>
  <si>
    <t>○委託費を委託費対象外経費への支出に充当していないか</t>
  </si>
  <si>
    <t>　※処遇改善等加算（基礎分）の額を上回る場合は、収支計算分析表（経理等通知別表６）を添付すること。</t>
  </si>
  <si>
    <t>※処遇改善等加算（基礎分）の額を上回る場合は、収支計算分析表（経理等通知別表６）を添付すること。</t>
  </si>
  <si>
    <t>※委託費の３カ月分相当額を上回る場合は、収支計算分析表（経理等通知別表６）を添付すること。</t>
  </si>
  <si>
    <t>○法人本部や他の保育所など、他の拠点(サービス)区分への繰入金支出があるか</t>
  </si>
  <si>
    <t>円</t>
    <rPh sb="0" eb="1">
      <t>エン</t>
    </rPh>
    <phoneticPr fontId="1"/>
  </si>
  <si>
    <t>○満年齢別の児童数を記入してください。</t>
  </si>
  <si>
    <t>児童年齢</t>
  </si>
  <si>
    <t>児童数</t>
  </si>
  <si>
    <t>0歳児</t>
  </si>
  <si>
    <t>5歳児</t>
  </si>
  <si>
    <t>合計</t>
  </si>
  <si>
    <t>２歳未満</t>
    <rPh sb="1" eb="2">
      <t>サイ</t>
    </rPh>
    <rPh sb="2" eb="4">
      <t>ミマン</t>
    </rPh>
    <phoneticPr fontId="1"/>
  </si>
  <si>
    <t>２歳以上</t>
  </si>
  <si>
    <t xml:space="preserve">保育室・遊戯室 </t>
  </si>
  <si>
    <t>屋外遊戯場</t>
  </si>
  <si>
    <t>【根拠】 最低基準第44条（入所児童の満年齢に応じた乳児室、ほふく室、保育室及び遊戯室、屋外遊戯場の面積）</t>
  </si>
  <si>
    <t>1歳児</t>
    <phoneticPr fontId="1"/>
  </si>
  <si>
    <t>3歳児</t>
    <phoneticPr fontId="1"/>
  </si>
  <si>
    <t>基準値
(㎡)</t>
    <rPh sb="0" eb="3">
      <t>キジュンチ</t>
    </rPh>
    <phoneticPr fontId="1"/>
  </si>
  <si>
    <t>面積基準による算定</t>
  </si>
  <si>
    <t>面積
（㎡）</t>
    <rPh sb="0" eb="2">
      <t>メンセキ</t>
    </rPh>
    <phoneticPr fontId="1"/>
  </si>
  <si>
    <t>　＊各勤務区分の時間帯を明記したもの（「早番：7:00～16:00」など）</t>
    <phoneticPr fontId="1"/>
  </si>
  <si>
    <t>◇業務分担表（事務分掌）</t>
    <phoneticPr fontId="1"/>
  </si>
  <si>
    <t>◇勤務ローテーション表（監査前月分）</t>
    <phoneticPr fontId="1"/>
  </si>
  <si>
    <t>◇保育所（園）要覧・しおり等</t>
    <phoneticPr fontId="1"/>
  </si>
  <si>
    <t>◇職員名簿（別紙様式による）　　　＊臨時・パート職員を含む</t>
    <phoneticPr fontId="1"/>
  </si>
  <si>
    <t>◇収支計算分析表（該当保育所等のみ。ただし、認定こども園を除く。）</t>
    <phoneticPr fontId="1"/>
  </si>
  <si>
    <t>◇調理の外部委託に係る契約書(該当保育所等のみ）</t>
    <phoneticPr fontId="1"/>
  </si>
  <si>
    <t>◇欠格事由に該当しない旨の誓約書</t>
    <phoneticPr fontId="1"/>
  </si>
  <si>
    <t>添付の有無</t>
    <rPh sb="0" eb="2">
      <t>テンプ</t>
    </rPh>
    <rPh sb="3" eb="5">
      <t>ウム</t>
    </rPh>
    <phoneticPr fontId="1"/>
  </si>
  <si>
    <t>（１）運営規程（重要事項に関する規程）</t>
    <phoneticPr fontId="1"/>
  </si>
  <si>
    <t>(１)施設の目的及び運営の方針</t>
    <phoneticPr fontId="1"/>
  </si>
  <si>
    <t>（２） 業務管理体制の整備</t>
    <phoneticPr fontId="1"/>
  </si>
  <si>
    <t>回</t>
    <rPh sb="0" eb="1">
      <t>カイ</t>
    </rPh>
    <phoneticPr fontId="1"/>
  </si>
  <si>
    <t>（２） 所長の設置状況　  ★確認資料：出勤簿、給与台帳</t>
    <phoneticPr fontId="1"/>
  </si>
  <si>
    <t>（３） 職員の配置状況</t>
    <phoneticPr fontId="1"/>
  </si>
  <si>
    <t>（５） 職員研修の状況</t>
    <phoneticPr fontId="1"/>
  </si>
  <si>
    <t>（６） 保育所組織      　　 ★確認資料：業務分担表、職員会議録</t>
    <phoneticPr fontId="1"/>
  </si>
  <si>
    <t>○運営規程に定める休所日以外に休所した日</t>
    <phoneticPr fontId="1"/>
  </si>
  <si>
    <t>（８） 苦情解決の仕組み     ★確認資料：苦情解決処理要領、苦情処理記録、掲示物、園だより等</t>
    <phoneticPr fontId="1"/>
  </si>
  <si>
    <t>（９） 一人ひとりの子どもを尊重する取組</t>
    <phoneticPr fontId="1"/>
  </si>
  <si>
    <t>（１０）秘密の保持、個人情報の保護</t>
    <phoneticPr fontId="1"/>
  </si>
  <si>
    <t>（１１） 福祉サービスの質の向上のための措置等</t>
    <phoneticPr fontId="1"/>
  </si>
  <si>
    <t>警報設備</t>
    <phoneticPr fontId="1"/>
  </si>
  <si>
    <t>（３） 保育所内外の保安</t>
    <phoneticPr fontId="1"/>
  </si>
  <si>
    <t>件</t>
    <rPh sb="0" eb="1">
      <t>ケン</t>
    </rPh>
    <phoneticPr fontId="1"/>
  </si>
  <si>
    <t>回実施</t>
  </si>
  <si>
    <t>○避難訓練：　　　 　　　  　　</t>
    <phoneticPr fontId="1"/>
  </si>
  <si>
    <t>年</t>
    <rPh sb="0" eb="1">
      <t>ネン</t>
    </rPh>
    <phoneticPr fontId="1"/>
  </si>
  <si>
    <t>日</t>
    <rPh sb="0" eb="1">
      <t>ニチ</t>
    </rPh>
    <phoneticPr fontId="1"/>
  </si>
  <si>
    <t>直近の届出年月日：</t>
    <rPh sb="3" eb="5">
      <t>トドケデ</t>
    </rPh>
    <phoneticPr fontId="1"/>
  </si>
  <si>
    <t>直近の指導年月日：</t>
    <phoneticPr fontId="1"/>
  </si>
  <si>
    <t>講習受講年月日：</t>
    <rPh sb="0" eb="2">
      <t>コウシュウ</t>
    </rPh>
    <rPh sb="2" eb="4">
      <t>ジュコウ</t>
    </rPh>
    <rPh sb="4" eb="7">
      <t>ネンガッピ</t>
    </rPh>
    <phoneticPr fontId="1"/>
  </si>
  <si>
    <t>（１）全体的な計画･指導計画の策定の状況      ★確認資料：各計画</t>
    <phoneticPr fontId="1"/>
  </si>
  <si>
    <t>（２） 記録の状況      ★確認資料：各諸帳簿</t>
    <phoneticPr fontId="1"/>
  </si>
  <si>
    <t xml:space="preserve">（３） 保護者との連携の状況   </t>
    <phoneticPr fontId="1"/>
  </si>
  <si>
    <t>（４） 利用者負担額の受領</t>
    <phoneticPr fontId="1"/>
  </si>
  <si>
    <t>（５） 関係機関、地域社会等との連携状況</t>
    <phoneticPr fontId="1"/>
  </si>
  <si>
    <t>　   連携の方法</t>
    <phoneticPr fontId="1"/>
  </si>
  <si>
    <t>年</t>
    <phoneticPr fontId="1"/>
  </si>
  <si>
    <t>回</t>
  </si>
  <si>
    <t>回</t>
    <phoneticPr fontId="1"/>
  </si>
  <si>
    <t>年</t>
    <phoneticPr fontId="1"/>
  </si>
  <si>
    <t>実施した月</t>
    <phoneticPr fontId="1"/>
  </si>
  <si>
    <t>（２） 児童の健康状態の把握</t>
    <phoneticPr fontId="1"/>
  </si>
  <si>
    <t>（３） 児童の衛生管理</t>
    <phoneticPr fontId="1"/>
  </si>
  <si>
    <t>（４） 感染症の予防対策</t>
    <phoneticPr fontId="1"/>
  </si>
  <si>
    <t>（５） 体調不良時の対応</t>
    <phoneticPr fontId="1"/>
  </si>
  <si>
    <t>◎保育中に体調不良となった児童への対応はどのようにしているか</t>
    <phoneticPr fontId="1"/>
  </si>
  <si>
    <t>昼食</t>
    <rPh sb="0" eb="2">
      <t>チュウショク</t>
    </rPh>
    <phoneticPr fontId="1"/>
  </si>
  <si>
    <t xml:space="preserve"> 午後のおやつ</t>
    <rPh sb="1" eb="3">
      <t>ゴゴ</t>
    </rPh>
    <phoneticPr fontId="1"/>
  </si>
  <si>
    <t>（３） 給食関係諸帳簿</t>
    <phoneticPr fontId="1"/>
  </si>
  <si>
    <t>食物アレルギーのある子への対応</t>
    <phoneticPr fontId="1"/>
  </si>
  <si>
    <t>３歳未満児に対する献立、調理についての配慮事項</t>
    <phoneticPr fontId="1"/>
  </si>
  <si>
    <t>内　　　　　　容</t>
    <rPh sb="0" eb="1">
      <t>ウチ</t>
    </rPh>
    <rPh sb="7" eb="8">
      <t>カタチ</t>
    </rPh>
    <phoneticPr fontId="1"/>
  </si>
  <si>
    <t>○給食材料の購入に当たって、品質、鮮度等に留意して検収を行っているか</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</si>
  <si>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</si>
  <si>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</si>
  <si>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</si>
  <si>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</si>
  <si>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</si>
  <si>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</si>
  <si>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</si>
  <si>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</si>
  <si>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</si>
  <si>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</si>
  <si>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</si>
  <si>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</si>
  <si>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消火訓練（模擬消火訓練でも可）：</t>
    <rPh sb="0" eb="2">
      <t>ショウカ</t>
    </rPh>
    <rPh sb="2" eb="4">
      <t>クンレン</t>
    </rPh>
    <rPh sb="5" eb="7">
      <t>モギ</t>
    </rPh>
    <rPh sb="7" eb="9">
      <t>ショウカ</t>
    </rPh>
    <rPh sb="9" eb="11">
      <t>クンレン</t>
    </rPh>
    <rPh sb="13" eb="14">
      <t>カ</t>
    </rPh>
    <phoneticPr fontId="1"/>
  </si>
  <si>
    <t>（１） 流動資産　 　★確認資料：現金出納帳、預金（貯金）出納帳、預金等の残高証明書、勘定票綴</t>
    <phoneticPr fontId="1"/>
  </si>
  <si>
    <t xml:space="preserve"> （２） 固定資産      ★確認資料：固定資産管理台帳</t>
    <phoneticPr fontId="1"/>
  </si>
  <si>
    <t>○固定資産管理台帳は整備されているか</t>
    <phoneticPr fontId="1"/>
  </si>
  <si>
    <r>
      <t>・</t>
    </r>
    <r>
      <rPr>
        <b/>
        <sz val="11"/>
        <color theme="1"/>
        <rFont val="游ゴシック"/>
        <family val="3"/>
        <charset val="128"/>
        <scheme val="minor"/>
      </rPr>
      <t>経理等通知</t>
    </r>
    <r>
      <rPr>
        <sz val="11"/>
        <color theme="1"/>
        <rFont val="游ゴシック"/>
        <family val="2"/>
        <charset val="128"/>
        <scheme val="minor"/>
      </rPr>
      <t>：平成27年9月3日府子本第254号・雇児発0903第6号【平成30年4月16日最終改正】</t>
    </r>
    <phoneticPr fontId="1"/>
  </si>
  <si>
    <r>
      <t>・</t>
    </r>
    <r>
      <rPr>
        <b/>
        <sz val="11"/>
        <color theme="1"/>
        <rFont val="游ゴシック"/>
        <family val="3"/>
        <charset val="128"/>
        <scheme val="minor"/>
      </rPr>
      <t>取扱通知</t>
    </r>
    <r>
      <rPr>
        <sz val="11"/>
        <color theme="1"/>
        <rFont val="游ゴシック"/>
        <family val="2"/>
        <charset val="128"/>
        <scheme val="minor"/>
      </rPr>
      <t>：平成27年9月3日府子本第255号・雇児保発0903第1号</t>
    </r>
    <phoneticPr fontId="1"/>
  </si>
  <si>
    <r>
      <t>・</t>
    </r>
    <r>
      <rPr>
        <b/>
        <sz val="11"/>
        <color theme="1"/>
        <rFont val="游ゴシック"/>
        <family val="3"/>
        <charset val="128"/>
        <scheme val="minor"/>
      </rPr>
      <t>運用通知</t>
    </r>
    <r>
      <rPr>
        <sz val="11"/>
        <color theme="1"/>
        <rFont val="游ゴシック"/>
        <family val="2"/>
        <charset val="128"/>
        <scheme val="minor"/>
      </rPr>
      <t>：平成27年9月3日府子本第256号・雇児保発0903第2号【平成29年4月6日最終改正】</t>
    </r>
    <phoneticPr fontId="1"/>
  </si>
  <si>
    <t>　　｢子ども・子育て支援法附則第６条の規定による私立保育所に対する委託費の経理等について｣　</t>
    <phoneticPr fontId="1"/>
  </si>
  <si>
    <t>　　｢子ども・子育て支援法附則第６条の規定による私立保育所に対する委託費の経理等について｣の取扱いについて</t>
    <phoneticPr fontId="1"/>
  </si>
  <si>
    <t>　　｢子ども・子育て支援法附則第６条の規定による私立保育所に対する委託費の経理等について｣の運用等について</t>
    <phoneticPr fontId="1"/>
  </si>
  <si>
    <t>（１） 私立保育所に係る委託費の弾力運用の前提条件</t>
    <phoneticPr fontId="1"/>
  </si>
  <si>
    <t>（３） 拠点(サービス)区分間繰入金収入、拠点(サービス)区分間繰入金支出</t>
    <phoneticPr fontId="1"/>
  </si>
  <si>
    <r>
      <t>○他の拠点(サービス)区分等からの</t>
    </r>
    <r>
      <rPr>
        <u/>
        <sz val="11"/>
        <color theme="1"/>
        <rFont val="游ゴシック"/>
        <family val="3"/>
        <charset val="128"/>
        <scheme val="minor"/>
      </rPr>
      <t>繰入金収入</t>
    </r>
    <r>
      <rPr>
        <sz val="11"/>
        <color theme="1"/>
        <rFont val="游ゴシック"/>
        <family val="2"/>
        <charset val="128"/>
        <scheme val="minor"/>
      </rPr>
      <t>があるか</t>
    </r>
    <phoneticPr fontId="1"/>
  </si>
  <si>
    <t>使途（具体的に記載）</t>
    <rPh sb="0" eb="1">
      <t>ツカ</t>
    </rPh>
    <rPh sb="3" eb="6">
      <t>グタイテキ</t>
    </rPh>
    <rPh sb="7" eb="9">
      <t>キサイ</t>
    </rPh>
    <phoneticPr fontId="1"/>
  </si>
  <si>
    <t>（４） 積立資産支出</t>
    <phoneticPr fontId="1"/>
  </si>
  <si>
    <t>（５） 積立資産取崩収入</t>
    <phoneticPr fontId="1"/>
  </si>
  <si>
    <r>
      <t>○積立資産を</t>
    </r>
    <r>
      <rPr>
        <u/>
        <sz val="11"/>
        <color theme="1"/>
        <rFont val="游ゴシック"/>
        <family val="3"/>
        <charset val="128"/>
        <scheme val="minor"/>
      </rPr>
      <t>目的に沿って</t>
    </r>
    <r>
      <rPr>
        <sz val="11"/>
        <color theme="1"/>
        <rFont val="游ゴシック"/>
        <family val="2"/>
        <charset val="128"/>
        <scheme val="minor"/>
      </rPr>
      <t>取り崩したか</t>
    </r>
    <phoneticPr fontId="1"/>
  </si>
  <si>
    <t>使途（具体的に記載）</t>
    <rPh sb="0" eb="1">
      <t>ツカ</t>
    </rPh>
    <rPh sb="3" eb="6">
      <t>グタイテキ</t>
    </rPh>
    <rPh sb="7" eb="9">
      <t>キサイ</t>
    </rPh>
    <phoneticPr fontId="1"/>
  </si>
  <si>
    <r>
      <t>○積立資産を</t>
    </r>
    <r>
      <rPr>
        <u/>
        <sz val="11"/>
        <color theme="1"/>
        <rFont val="游ゴシック"/>
        <family val="3"/>
        <charset val="128"/>
        <scheme val="minor"/>
      </rPr>
      <t>積立目的以外のために</t>
    </r>
    <r>
      <rPr>
        <sz val="11"/>
        <color theme="1"/>
        <rFont val="游ゴシック"/>
        <family val="2"/>
        <charset val="128"/>
        <scheme val="minor"/>
      </rPr>
      <t>取り崩したか</t>
    </r>
    <phoneticPr fontId="1"/>
  </si>
  <si>
    <t>・保育所施設・設備整
　備積立資産</t>
    <phoneticPr fontId="1"/>
  </si>
  <si>
    <t>目的外使用の例（主なもの）</t>
    <rPh sb="0" eb="3">
      <t>モクテキガイ</t>
    </rPh>
    <rPh sb="3" eb="5">
      <t>シヨウ</t>
    </rPh>
    <rPh sb="6" eb="7">
      <t>レイ</t>
    </rPh>
    <rPh sb="8" eb="9">
      <t>オモ</t>
    </rPh>
    <phoneticPr fontId="1"/>
  </si>
  <si>
    <t>要件</t>
    <rPh sb="0" eb="2">
      <t>ヨウケン</t>
    </rPh>
    <phoneticPr fontId="1"/>
  </si>
  <si>
    <t>根拠通知</t>
    <rPh sb="0" eb="2">
      <t>コンキョ</t>
    </rPh>
    <rPh sb="2" eb="4">
      <t>ツウチ</t>
    </rPh>
    <phoneticPr fontId="1"/>
  </si>
  <si>
    <t>②当該保育所の建物、設備の整備・修繕、環境の整備等</t>
    <phoneticPr fontId="1"/>
  </si>
  <si>
    <t>　（土地取得費は対象外）</t>
    <phoneticPr fontId="1"/>
  </si>
  <si>
    <t>（６） 支払資金残高</t>
    <phoneticPr fontId="1"/>
  </si>
  <si>
    <t>取り崩し時期</t>
    <rPh sb="0" eb="1">
      <t>ト</t>
    </rPh>
    <rPh sb="2" eb="3">
      <t>クズ</t>
    </rPh>
    <rPh sb="4" eb="6">
      <t>ジキ</t>
    </rPh>
    <phoneticPr fontId="1"/>
  </si>
  <si>
    <t>前期末支払資金残高の額</t>
    <phoneticPr fontId="1"/>
  </si>
  <si>
    <t>％</t>
    <phoneticPr fontId="1"/>
  </si>
  <si>
    <t>※当期留保率：当期留保額（資金収支計算書の当期資金収支差額と各種積立資産への積立支出の合計額）の収入</t>
    <phoneticPr fontId="1"/>
  </si>
  <si>
    <t>※以下、弾力運用の要件を示すにあたって、アを満たす場合は【Ⅰ基本の7要件】、ア・イを満たす場合は【Ⅱ7要件</t>
    <phoneticPr fontId="1"/>
  </si>
  <si>
    <t>　＋特別保育】 、ア・イ・ウを満たす場合は【Ⅲすべての要件】とする。</t>
    <phoneticPr fontId="1"/>
  </si>
  <si>
    <t>（７） 委託費対象外経費（委託費の使途範囲（保育所に係る人件費・管理費・事業費）外の経費）</t>
    <phoneticPr fontId="1"/>
  </si>
  <si>
    <t>支出額（円）</t>
    <rPh sb="0" eb="3">
      <t>シシュツガク</t>
    </rPh>
    <rPh sb="4" eb="5">
      <t>エン</t>
    </rPh>
    <phoneticPr fontId="1"/>
  </si>
  <si>
    <t>使途（具体的に記載）</t>
    <rPh sb="0" eb="1">
      <t>ツカ</t>
    </rPh>
    <rPh sb="3" eb="6">
      <t>グタイテキ</t>
    </rPh>
    <rPh sb="7" eb="9">
      <t>キサイ</t>
    </rPh>
    <phoneticPr fontId="1"/>
  </si>
  <si>
    <t>計</t>
    <rPh sb="0" eb="1">
      <t>ケイ</t>
    </rPh>
    <phoneticPr fontId="1"/>
  </si>
  <si>
    <t>②  土地または建物の賃借料</t>
    <phoneticPr fontId="1"/>
  </si>
  <si>
    <t>④  租税公課</t>
    <phoneticPr fontId="1"/>
  </si>
  <si>
    <t>④  租税公課</t>
    <phoneticPr fontId="1"/>
  </si>
  <si>
    <r>
      <rPr>
        <b/>
        <sz val="11"/>
        <color theme="1"/>
        <rFont val="游ゴシック"/>
        <family val="3"/>
        <charset val="128"/>
        <scheme val="minor"/>
      </rPr>
      <t>「社会福祉施設等」</t>
    </r>
    <r>
      <rPr>
        <sz val="11"/>
        <color theme="1"/>
        <rFont val="游ゴシック"/>
        <family val="2"/>
        <charset val="128"/>
        <scheme val="minor"/>
      </rPr>
      <t>に係る以下の経費</t>
    </r>
    <phoneticPr fontId="1"/>
  </si>
  <si>
    <t>②  土地又は建物の賃借料</t>
    <phoneticPr fontId="1"/>
  </si>
  <si>
    <t>②  土地又は建物の賃借料</t>
    <phoneticPr fontId="1"/>
  </si>
  <si>
    <t>④  租税公課</t>
    <phoneticPr fontId="1"/>
  </si>
  <si>
    <t>（１） 拠点(サービス)区分間繰入金収入、拠点(サービス)区分間繰入金支出</t>
    <phoneticPr fontId="1"/>
  </si>
  <si>
    <t>使途（具体的に記載）</t>
    <phoneticPr fontId="1"/>
  </si>
  <si>
    <t>（３） 積立資産取崩収入</t>
    <phoneticPr fontId="1"/>
  </si>
  <si>
    <t>（２） 積立資産支出</t>
    <phoneticPr fontId="1"/>
  </si>
  <si>
    <r>
      <t>○積立資産を</t>
    </r>
    <r>
      <rPr>
        <u/>
        <sz val="11"/>
        <color theme="1"/>
        <rFont val="游ゴシック"/>
        <family val="3"/>
        <charset val="128"/>
        <scheme val="minor"/>
      </rPr>
      <t>目的に沿って</t>
    </r>
    <r>
      <rPr>
        <sz val="11"/>
        <color theme="1"/>
        <rFont val="游ゴシック"/>
        <family val="2"/>
        <charset val="128"/>
        <scheme val="minor"/>
      </rPr>
      <t>取り崩したか</t>
    </r>
    <phoneticPr fontId="1"/>
  </si>
  <si>
    <t>取り崩した積立資産</t>
    <rPh sb="0" eb="1">
      <t>ト</t>
    </rPh>
    <rPh sb="2" eb="3">
      <t>クズ</t>
    </rPh>
    <rPh sb="5" eb="7">
      <t>ツミタテ</t>
    </rPh>
    <rPh sb="7" eb="9">
      <t>シサン</t>
    </rPh>
    <phoneticPr fontId="1"/>
  </si>
  <si>
    <r>
      <t>○積立資産を</t>
    </r>
    <r>
      <rPr>
        <u/>
        <sz val="11"/>
        <color theme="1"/>
        <rFont val="游ゴシック"/>
        <family val="3"/>
        <charset val="128"/>
        <scheme val="minor"/>
      </rPr>
      <t>積立目的以外のために</t>
    </r>
    <r>
      <rPr>
        <sz val="11"/>
        <color theme="1"/>
        <rFont val="游ゴシック"/>
        <family val="2"/>
        <charset val="128"/>
        <scheme val="minor"/>
      </rPr>
      <t>取り崩したか</t>
    </r>
    <phoneticPr fontId="1"/>
  </si>
  <si>
    <t>（４） 支払資金残高</t>
    <phoneticPr fontId="1"/>
  </si>
  <si>
    <t>取り崩し時期</t>
    <rPh sb="4" eb="6">
      <t>ジキ</t>
    </rPh>
    <phoneticPr fontId="1"/>
  </si>
  <si>
    <t>★確認資料：事務日誌、児童出席簿、職員名簿、職員出勤簿、</t>
  </si>
  <si>
    <t>　 勤務ローテーション表、給与台帳、保育士証</t>
    <phoneticPr fontId="1"/>
  </si>
  <si>
    <t xml:space="preserve"> ◎定　員 </t>
    <phoneticPr fontId="1"/>
  </si>
  <si>
    <r>
      <t xml:space="preserve"> ◎（表１）児童数と保育士定数（児童数は、</t>
    </r>
    <r>
      <rPr>
        <b/>
        <sz val="11"/>
        <color theme="1"/>
        <rFont val="游ゴシック"/>
        <family val="3"/>
        <charset val="128"/>
      </rPr>
      <t>年度当初における年齢</t>
    </r>
    <r>
      <rPr>
        <sz val="11"/>
        <color theme="1"/>
        <rFont val="游ゴシック"/>
        <family val="3"/>
        <charset val="128"/>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</si>
  <si>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t>児童数（人）</t>
  </si>
  <si>
    <t>保育士
（人）</t>
    <rPh sb="5" eb="6">
      <t>ニン</t>
    </rPh>
    <phoneticPr fontId="1"/>
  </si>
  <si>
    <t>定数</t>
    <rPh sb="0" eb="2">
      <t>テイスウ</t>
    </rPh>
    <phoneticPr fontId="1"/>
  </si>
  <si>
    <t>乳児</t>
  </si>
  <si>
    <t>３:１</t>
    <phoneticPr fontId="1"/>
  </si>
  <si>
    <t>１歳児</t>
  </si>
  <si>
    <t>６:１</t>
    <phoneticPr fontId="1"/>
  </si>
  <si>
    <t>２歳児</t>
  </si>
  <si>
    <t>30 :１</t>
    <phoneticPr fontId="1"/>
  </si>
  <si>
    <t>加配</t>
    <rPh sb="0" eb="2">
      <t>カハイ</t>
    </rPh>
    <phoneticPr fontId="1"/>
  </si>
  <si>
    <t>休憩保育士
【私立】の定員90名以下の場合は１人</t>
    <rPh sb="0" eb="2">
      <t>キュウケイ</t>
    </rPh>
    <rPh sb="2" eb="5">
      <t>ホイクシ</t>
    </rPh>
    <rPh sb="7" eb="9">
      <t>シリツ</t>
    </rPh>
    <rPh sb="11" eb="13">
      <t>テイイン</t>
    </rPh>
    <rPh sb="15" eb="16">
      <t>メイ</t>
    </rPh>
    <rPh sb="16" eb="18">
      <t>イカ</t>
    </rPh>
    <rPh sb="19" eb="21">
      <t>バアイ</t>
    </rPh>
    <rPh sb="23" eb="24">
      <t>ニン</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</si>
  <si>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</si>
  <si>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（注2）</t>
    <rPh sb="1" eb="2">
      <t>チュウ</t>
    </rPh>
    <phoneticPr fontId="1"/>
  </si>
  <si>
    <t>主任保育士専任加算による代替保育士
【私立】で主任保育士加算適用の場合は１人</t>
    <rPh sb="0" eb="2">
      <t>シュニン</t>
    </rPh>
    <rPh sb="2" eb="5">
      <t>ホイクシ</t>
    </rPh>
    <rPh sb="5" eb="7">
      <t>センニン</t>
    </rPh>
    <rPh sb="7" eb="9">
      <t>カサン</t>
    </rPh>
    <rPh sb="12" eb="14">
      <t>ダイタイ</t>
    </rPh>
    <rPh sb="14" eb="17">
      <t>ホイクシ</t>
    </rPh>
    <rPh sb="19" eb="21">
      <t>シリツ</t>
    </rPh>
    <rPh sb="23" eb="25">
      <t>シュニン</t>
    </rPh>
    <rPh sb="25" eb="28">
      <t>ホイクシ</t>
    </rPh>
    <rPh sb="28" eb="30">
      <t>カサン</t>
    </rPh>
    <rPh sb="30" eb="32">
      <t>テキヨウ</t>
    </rPh>
    <rPh sb="33" eb="35">
      <t>バアイ</t>
    </rPh>
    <rPh sb="37" eb="3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</si>
  <si>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</si>
  <si>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下記に該当する場合は保育士数等を計上</t>
    <phoneticPr fontId="1"/>
  </si>
  <si>
    <t>保育士</t>
    <rPh sb="0" eb="3">
      <t>ホイクシ</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</si>
  <si>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</si>
  <si>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</si>
  <si>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</si>
  <si>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</si>
  <si>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保育士配置の特例</t>
    <rPh sb="0" eb="3">
      <t>ホイクシ</t>
    </rPh>
    <rPh sb="3" eb="5">
      <t>ハイチ</t>
    </rPh>
    <rPh sb="6" eb="8">
      <t>トクレイ</t>
    </rPh>
    <phoneticPr fontId="1"/>
  </si>
  <si>
    <t>人</t>
    <rPh sb="0" eb="1">
      <t>ニン</t>
    </rPh>
    <phoneticPr fontId="1"/>
  </si>
  <si>
    <t>所長</t>
    <rPh sb="0" eb="2">
      <t>ショチョウ</t>
    </rPh>
    <phoneticPr fontId="1"/>
  </si>
  <si>
    <t xml:space="preserve"> 民設保育所で、所長設置加算適用の
 所長又は公設保育所で、職務に保育 
 の割り当てがない所長　  　    　 (A1）</t>
    <rPh sb="19" eb="20">
      <t>ショ</t>
    </rPh>
    <rPh sb="20" eb="21">
      <t>チョウ</t>
    </rPh>
    <rPh sb="21" eb="22">
      <t>マタ</t>
    </rPh>
    <rPh sb="23" eb="25">
      <t>コウセツ</t>
    </rPh>
    <rPh sb="25" eb="28">
      <t>ホイクショ</t>
    </rPh>
    <rPh sb="30" eb="32">
      <t>ショクム</t>
    </rPh>
    <rPh sb="33" eb="35">
      <t>ホイク</t>
    </rPh>
    <rPh sb="39" eb="40">
      <t>ワ</t>
    </rPh>
    <rPh sb="41" eb="42">
      <t>ア</t>
    </rPh>
    <rPh sb="46" eb="48">
      <t>ショチョウ</t>
    </rPh>
    <phoneticPr fontId="1"/>
  </si>
  <si>
    <t xml:space="preserve"> 上記以外の所長           　　　     （A2）</t>
    <rPh sb="1" eb="3">
      <t>ジョウキ</t>
    </rPh>
    <rPh sb="3" eb="5">
      <t>イガイ</t>
    </rPh>
    <rPh sb="6" eb="8">
      <t>ショチョウ</t>
    </rPh>
    <phoneticPr fontId="1"/>
  </si>
  <si>
    <t>各職種の総人数(所長(A1),(A2)を除く)
                               　　　　　　　　     (B)</t>
    <phoneticPr fontId="1"/>
  </si>
  <si>
    <t>(B)のうち病児保育事業担当者（職員配置の補助を受けている者）　　　           　 (C1)</t>
    <phoneticPr fontId="1"/>
  </si>
  <si>
    <t>(B)のうち一時預かり事業担当者（職員配置の補助を受けている者）      　　 　　 (C2)</t>
    <phoneticPr fontId="1"/>
  </si>
  <si>
    <t>(B)のうち地域子育て支援拠点事業担当者（職員配置の補助を受けている者)  　 (C3)</t>
    <phoneticPr fontId="1"/>
  </si>
  <si>
    <t>(B)のうち県単一時保育事業担当者　　　　　　　　　　　　   
                       　　　　　（注２）　 （C4）</t>
    <rPh sb="62" eb="63">
      <t>チュウ</t>
    </rPh>
    <phoneticPr fontId="1"/>
  </si>
  <si>
    <t>(B)のうち県単障がい児保育事業担当者
　　　　　　　　　　　　　　　     （C5）</t>
    <phoneticPr fontId="1"/>
  </si>
  <si>
    <t>(B)－(C1)－(C2)－(C3)－(C4)－(C5)
　　　　　　　　　　　　　　　     （D）</t>
    <phoneticPr fontId="1"/>
  </si>
  <si>
    <t>(D)のうち常勤（注３）の職員数 
　　　　　　　　　　　　　　　     （E）</t>
    <phoneticPr fontId="1"/>
  </si>
  <si>
    <t>非常勤職員</t>
    <rPh sb="0" eb="3">
      <t>ヒジョウキン</t>
    </rPh>
    <rPh sb="3" eb="5">
      <t>ショクイン</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</si>
  <si>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</si>
  <si>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 xml:space="preserve">（表３）の（N）から転記   </t>
    <phoneticPr fontId="1"/>
  </si>
  <si>
    <t xml:space="preserve">（表３）の（O）から転記    </t>
    <phoneticPr fontId="1"/>
  </si>
  <si>
    <t>（注２）　県単一時保育事業については、最低基準条例第46条第2項の規定に基づき、対象児童の年齢及び人数に応じて、本事業を担当する   
       　　 保育士を配置すること。ただし、年間の平均利用児童数が1名を下回る場合には、条例第46条第2項及びその他の補助金等の職員配
　　　    置基準を超えた保育士が配置されていれば、本事業を担当する保育士が配置されていなくても差し支えない。</t>
    <phoneticPr fontId="1"/>
  </si>
  <si>
    <t>（注３）　常勤は、常用労働者のことであり、正規、嘱託、臨時など雇用の形態は問わない。非常勤は、パートタイマー等短時間勤務の保育
    　       士や常勤の保育士以外の保育士のことをいう。</t>
    <phoneticPr fontId="1"/>
  </si>
  <si>
    <t>職種等
（①～④）</t>
    <phoneticPr fontId="1"/>
  </si>
  <si>
    <t xml:space="preserve">１日の勤務時間  </t>
    <phoneticPr fontId="1"/>
  </si>
  <si>
    <t>１ヶ月の勤務日数</t>
  </si>
  <si>
    <t xml:space="preserve">１ヶ月の
勤務時間数合計  </t>
    <rPh sb="2" eb="3">
      <t>ゲツ</t>
    </rPh>
    <rPh sb="9" eb="10">
      <t>スウ</t>
    </rPh>
    <rPh sb="10" eb="12">
      <t>ゴウケイ</t>
    </rPh>
    <phoneticPr fontId="1"/>
  </si>
  <si>
    <t>①保育士</t>
  </si>
  <si>
    <t>②看護師等</t>
  </si>
  <si>
    <t>③幼稚園
  教諭等</t>
    <rPh sb="7" eb="9">
      <t>キョウユ</t>
    </rPh>
    <rPh sb="9" eb="10">
      <t>トウ</t>
    </rPh>
    <phoneticPr fontId="1"/>
  </si>
  <si>
    <t>①～③小計</t>
  </si>
  <si>
    <t>(K)</t>
    <phoneticPr fontId="1"/>
  </si>
  <si>
    <t>④子育て
　  支援員等</t>
    <rPh sb="8" eb="11">
      <t>シエンイン</t>
    </rPh>
    <rPh sb="11" eb="12">
      <t>トウ</t>
    </rPh>
    <phoneticPr fontId="1"/>
  </si>
  <si>
    <t>①～④合計</t>
  </si>
  <si>
    <t>(L)</t>
    <phoneticPr fontId="1"/>
  </si>
  <si>
    <t>(M)</t>
  </si>
  <si>
    <t>（小数点以下切り捨て）</t>
    <rPh sb="1" eb="4">
      <t>ショウスウテン</t>
    </rPh>
    <rPh sb="4" eb="6">
      <t>イカ</t>
    </rPh>
    <rPh sb="6" eb="7">
      <t>キ</t>
    </rPh>
    <rPh sb="8" eb="9">
      <t>ス</t>
    </rPh>
    <phoneticPr fontId="1"/>
  </si>
  <si>
    <t>(N)【(表２)の(G)に転記】</t>
    <rPh sb="5" eb="6">
      <t>ヒョウ</t>
    </rPh>
    <rPh sb="13" eb="15">
      <t>テンキ</t>
    </rPh>
    <phoneticPr fontId="1"/>
  </si>
  <si>
    <t>(O)【(表２)の(H)に転記】</t>
    <rPh sb="5" eb="6">
      <t>ヒョウ</t>
    </rPh>
    <rPh sb="13" eb="15">
      <t>テンキ</t>
    </rPh>
    <phoneticPr fontId="1"/>
  </si>
  <si>
    <r>
      <t>◇保育所等台帳　</t>
    </r>
    <r>
      <rPr>
        <b/>
        <sz val="11"/>
        <color theme="1"/>
        <rFont val="游ゴシック"/>
        <family val="3"/>
        <charset val="128"/>
        <scheme val="minor"/>
      </rPr>
      <t>※前年度から内容に変更があった場合</t>
    </r>
    <phoneticPr fontId="1"/>
  </si>
  <si>
    <r>
      <t>◇建物の平面図　</t>
    </r>
    <r>
      <rPr>
        <b/>
        <sz val="11"/>
        <color theme="1"/>
        <rFont val="游ゴシック"/>
        <family val="3"/>
        <charset val="128"/>
        <scheme val="minor"/>
      </rPr>
      <t>※前年度から内容に変更があった場合</t>
    </r>
    <phoneticPr fontId="1"/>
  </si>
  <si>
    <t>　</t>
    <phoneticPr fontId="1"/>
  </si>
  <si>
    <t>　同一の設置者が運営する公益事業（子育て支援事業を除く）の運営、施設整備等に要する経費</t>
    <phoneticPr fontId="1"/>
  </si>
  <si>
    <t>ア　 積立資産の取崩し</t>
    <phoneticPr fontId="1"/>
  </si>
  <si>
    <t>イ　積立資産の目的外取崩し</t>
    <phoneticPr fontId="1"/>
  </si>
  <si>
    <t>ア　前期末支払資金残高の取り崩し</t>
    <phoneticPr fontId="1"/>
  </si>
  <si>
    <t xml:space="preserve">  経理等通知
  記３(１)</t>
    <phoneticPr fontId="1"/>
  </si>
  <si>
    <t xml:space="preserve">  経理等通知
  記3(2)</t>
    <phoneticPr fontId="1"/>
  </si>
  <si>
    <t>イ　 当期留保率</t>
    <phoneticPr fontId="1"/>
  </si>
  <si>
    <t>　経理等通知
　記１(3)</t>
    <phoneticPr fontId="1"/>
  </si>
  <si>
    <t xml:space="preserve">　経理等通知
　記１(4)
　別表２
</t>
    <phoneticPr fontId="1"/>
  </si>
  <si>
    <t xml:space="preserve">　経理等通知
　記１(6)
</t>
    <phoneticPr fontId="1"/>
  </si>
  <si>
    <t xml:space="preserve">  経理等通知
  記3(2)</t>
    <phoneticPr fontId="1"/>
  </si>
  <si>
    <t>年度</t>
    <rPh sb="0" eb="2">
      <t>ネンド</t>
    </rPh>
    <phoneticPr fontId="1"/>
  </si>
  <si>
    <t>令和</t>
    <phoneticPr fontId="1"/>
  </si>
  <si>
    <t>氏名</t>
    <rPh sb="0" eb="2">
      <t>シメイ</t>
    </rPh>
    <phoneticPr fontId="1"/>
  </si>
  <si>
    <t>法令遵守責任者　職名</t>
    <rPh sb="8" eb="10">
      <t>ショクメイ</t>
    </rPh>
    <phoneticPr fontId="1"/>
  </si>
  <si>
    <t>休所の有無</t>
    <rPh sb="0" eb="2">
      <t>キュウショ</t>
    </rPh>
    <rPh sb="3" eb="5">
      <t>ウム</t>
    </rPh>
    <phoneticPr fontId="1"/>
  </si>
  <si>
    <t>「有」の場合、休所した日</t>
    <rPh sb="1" eb="2">
      <t>ア</t>
    </rPh>
    <rPh sb="4" eb="6">
      <t>バアイ</t>
    </rPh>
    <rPh sb="7" eb="9">
      <t>キュウショ</t>
    </rPh>
    <rPh sb="11" eb="12">
      <t>ヒ</t>
    </rPh>
    <phoneticPr fontId="1"/>
  </si>
  <si>
    <t>「有」の場合、休所した理由</t>
    <rPh sb="1" eb="2">
      <t>ア</t>
    </rPh>
    <rPh sb="4" eb="6">
      <t>バアイ</t>
    </rPh>
    <rPh sb="7" eb="9">
      <t>キュウショ</t>
    </rPh>
    <rPh sb="11" eb="13">
      <t>リユウ</t>
    </rPh>
    <phoneticPr fontId="1"/>
  </si>
  <si>
    <t>「有」の場合、保護者への周知方法</t>
    <rPh sb="1" eb="2">
      <t>ア</t>
    </rPh>
    <rPh sb="4" eb="6">
      <t>バアイ</t>
    </rPh>
    <rPh sb="7" eb="10">
      <t>ホゴシャ</t>
    </rPh>
    <rPh sb="12" eb="14">
      <t>シュウチ</t>
    </rPh>
    <rPh sb="14" eb="16">
      <t>ホウホウ</t>
    </rPh>
    <phoneticPr fontId="1"/>
  </si>
  <si>
    <t>苦情解決責任者の職名</t>
    <phoneticPr fontId="1"/>
  </si>
  <si>
    <t>苦情受付担当者の職名</t>
    <phoneticPr fontId="1"/>
  </si>
  <si>
    <t>整備されている装置器具等</t>
    <phoneticPr fontId="1"/>
  </si>
  <si>
    <t>消火器</t>
    <rPh sb="0" eb="3">
      <t>ショウカキ</t>
    </rPh>
    <phoneticPr fontId="1"/>
  </si>
  <si>
    <t>個</t>
    <rPh sb="0" eb="1">
      <t>コ</t>
    </rPh>
    <phoneticPr fontId="1"/>
  </si>
  <si>
    <t>屋内消火栓</t>
    <phoneticPr fontId="1"/>
  </si>
  <si>
    <t>屋外消火栓</t>
    <phoneticPr fontId="1"/>
  </si>
  <si>
    <t>電気火災警報装置</t>
    <phoneticPr fontId="1"/>
  </si>
  <si>
    <t>警鐘</t>
    <phoneticPr fontId="1"/>
  </si>
  <si>
    <t>拡声器</t>
    <phoneticPr fontId="1"/>
  </si>
  <si>
    <t>サイレン</t>
    <phoneticPr fontId="1"/>
  </si>
  <si>
    <t>非常ベル</t>
    <rPh sb="0" eb="2">
      <t>ヒジョウ</t>
    </rPh>
    <phoneticPr fontId="1"/>
  </si>
  <si>
    <t>避難はしご</t>
    <phoneticPr fontId="1"/>
  </si>
  <si>
    <t>タラップ</t>
    <phoneticPr fontId="1"/>
  </si>
  <si>
    <t>滑り台</t>
    <rPh sb="0" eb="1">
      <t>スベ</t>
    </rPh>
    <rPh sb="2" eb="3">
      <t>ダイ</t>
    </rPh>
    <phoneticPr fontId="1"/>
  </si>
  <si>
    <t>非常口</t>
    <rPh sb="0" eb="3">
      <t>ヒジョウグチ</t>
    </rPh>
    <phoneticPr fontId="1"/>
  </si>
  <si>
    <t>誘導標識</t>
    <rPh sb="0" eb="2">
      <t>ユウドウ</t>
    </rPh>
    <rPh sb="2" eb="4">
      <t>ヒョウシキ</t>
    </rPh>
    <phoneticPr fontId="1"/>
  </si>
  <si>
    <t>□</t>
  </si>
  <si>
    <t>加入してない場合、その理由</t>
    <phoneticPr fontId="1"/>
  </si>
  <si>
    <t>月</t>
    <rPh sb="0" eb="1">
      <t>ゲツ</t>
    </rPh>
    <phoneticPr fontId="1"/>
  </si>
  <si>
    <t xml:space="preserve"> 午前のおやつ</t>
    <phoneticPr fontId="1"/>
  </si>
  <si>
    <t>有りの場合の金額</t>
    <rPh sb="0" eb="1">
      <t>ア</t>
    </rPh>
    <rPh sb="3" eb="5">
      <t>バアイ</t>
    </rPh>
    <rPh sb="6" eb="8">
      <t>キンガク</t>
    </rPh>
    <phoneticPr fontId="1"/>
  </si>
  <si>
    <t>取崩の有無</t>
    <rPh sb="0" eb="2">
      <t>トリクズシ</t>
    </rPh>
    <rPh sb="3" eb="5">
      <t>ウム</t>
    </rPh>
    <phoneticPr fontId="1"/>
  </si>
  <si>
    <t>円</t>
    <rPh sb="0" eb="1">
      <t>エン</t>
    </rPh>
    <phoneticPr fontId="1"/>
  </si>
  <si>
    <t>円 × 100</t>
    <rPh sb="0" eb="1">
      <t>エン</t>
    </rPh>
    <phoneticPr fontId="1"/>
  </si>
  <si>
    <t>（自動計算）</t>
    <rPh sb="1" eb="3">
      <t>ジドウ</t>
    </rPh>
    <rPh sb="3" eb="5">
      <t>ケイサン</t>
    </rPh>
    <phoneticPr fontId="1"/>
  </si>
  <si>
    <t>×　100　＝</t>
    <phoneticPr fontId="1"/>
  </si>
  <si>
    <t>③  ①②に係る借入金（利息部分を含む）の償還または積立のための支出</t>
    <phoneticPr fontId="1"/>
  </si>
  <si>
    <t>①  施設の建物、設備の整備・修繕、環境の改善及び土地の取得等に要する経費</t>
    <phoneticPr fontId="1"/>
  </si>
  <si>
    <t>②  ①の経費に係る借入金（利息含む）の償還または積立のための支出</t>
    <phoneticPr fontId="1"/>
  </si>
  <si>
    <t>③  ①②の経費に係る借入金 （利息含む）の償還または積立のための支出</t>
    <phoneticPr fontId="1"/>
  </si>
  <si>
    <r>
      <t xml:space="preserve">流用範囲
</t>
    </r>
    <r>
      <rPr>
        <b/>
        <sz val="11"/>
        <color theme="1"/>
        <rFont val="游ゴシック"/>
        <family val="3"/>
        <charset val="128"/>
        <scheme val="minor"/>
      </rPr>
      <t>「保育所等」</t>
    </r>
    <r>
      <rPr>
        <sz val="11"/>
        <color theme="1"/>
        <rFont val="游ゴシック"/>
        <family val="2"/>
        <charset val="128"/>
        <scheme val="minor"/>
      </rPr>
      <t>に係る以下の経費</t>
    </r>
    <phoneticPr fontId="1"/>
  </si>
  <si>
    <t>①  施設の建物、設備の整備・修繕、環境の改善及び土地の取得等に要する経費</t>
    <phoneticPr fontId="1"/>
  </si>
  <si>
    <t>③  ①②の経費に係る借入金 （利息含む）の償還</t>
    <phoneticPr fontId="1"/>
  </si>
  <si>
    <t>①  施設の建物、設備の整備・修繕、環境の改善及び土地の取得等に要する経費</t>
    <phoneticPr fontId="1"/>
  </si>
  <si>
    <t>②  ①の経費に係る借入金（利息含む）の償還または積立のための支出</t>
    <phoneticPr fontId="1"/>
  </si>
  <si>
    <r>
      <t xml:space="preserve">流用範囲
</t>
    </r>
    <r>
      <rPr>
        <b/>
        <sz val="11"/>
        <color theme="1"/>
        <rFont val="游ゴシック"/>
        <family val="3"/>
        <charset val="128"/>
        <scheme val="minor"/>
      </rPr>
      <t>「保育所等」</t>
    </r>
    <r>
      <rPr>
        <sz val="11"/>
        <color theme="1"/>
        <rFont val="游ゴシック"/>
        <family val="2"/>
        <charset val="128"/>
        <scheme val="minor"/>
      </rPr>
      <t>に係る以下の経費</t>
    </r>
    <phoneticPr fontId="1"/>
  </si>
  <si>
    <t>取り崩し金額（円）</t>
    <rPh sb="0" eb="1">
      <t>ト</t>
    </rPh>
    <rPh sb="2" eb="3">
      <t>クズ</t>
    </rPh>
    <rPh sb="4" eb="6">
      <t>キンガク</t>
    </rPh>
    <rPh sb="7" eb="8">
      <t>エン</t>
    </rPh>
    <phoneticPr fontId="1"/>
  </si>
  <si>
    <t>繰入額（円）</t>
    <rPh sb="4" eb="5">
      <t>エン</t>
    </rPh>
    <phoneticPr fontId="1"/>
  </si>
  <si>
    <t>繰入額（円）</t>
    <rPh sb="0" eb="2">
      <t>クリイレ</t>
    </rPh>
    <rPh sb="2" eb="3">
      <t>ガク</t>
    </rPh>
    <rPh sb="4" eb="5">
      <t>エン</t>
    </rPh>
    <phoneticPr fontId="1"/>
  </si>
  <si>
    <t>取り崩し金額（円）</t>
    <rPh sb="7" eb="8">
      <t>エン</t>
    </rPh>
    <phoneticPr fontId="1"/>
  </si>
  <si>
    <t>②当該保育所の建物、設備の整備・修繕、環境の整備等（土地取得費は対象外）</t>
    <phoneticPr fontId="1"/>
  </si>
  <si>
    <r>
      <t xml:space="preserve">流用範囲
</t>
    </r>
    <r>
      <rPr>
        <b/>
        <sz val="9"/>
        <color theme="1"/>
        <rFont val="游ゴシック"/>
        <family val="3"/>
        <charset val="128"/>
        <scheme val="minor"/>
      </rPr>
      <t>「子育て支援事業（地域子ども・子育て支援  事業及び企業主導型保育事業）」</t>
    </r>
    <r>
      <rPr>
        <sz val="9"/>
        <color theme="1"/>
        <rFont val="游ゴシック"/>
        <family val="3"/>
        <charset val="128"/>
        <scheme val="minor"/>
      </rPr>
      <t>に係る以下の経費</t>
    </r>
    <phoneticPr fontId="1"/>
  </si>
  <si>
    <r>
      <t xml:space="preserve">①  </t>
    </r>
    <r>
      <rPr>
        <sz val="10"/>
        <color theme="1"/>
        <rFont val="游ゴシック"/>
        <family val="3"/>
        <charset val="128"/>
        <scheme val="minor"/>
      </rPr>
      <t>施設の建物、設備の整備・修繕、環境の改善等に要する経費（土地取得費を除く）</t>
    </r>
    <phoneticPr fontId="1"/>
  </si>
  <si>
    <r>
      <rPr>
        <b/>
        <sz val="9"/>
        <color theme="1"/>
        <rFont val="游ゴシック"/>
        <family val="3"/>
        <charset val="128"/>
        <scheme val="minor"/>
      </rPr>
      <t>「子育て支援事業（地域子ども・子育て支援事業及び企業主導型保育事業）」</t>
    </r>
    <r>
      <rPr>
        <sz val="9"/>
        <color theme="1"/>
        <rFont val="游ゴシック"/>
        <family val="3"/>
        <charset val="128"/>
        <scheme val="minor"/>
      </rPr>
      <t>に係る以下の経費</t>
    </r>
    <phoneticPr fontId="1"/>
  </si>
  <si>
    <t>施設所在地</t>
    <rPh sb="0" eb="2">
      <t>シセツ</t>
    </rPh>
    <rPh sb="2" eb="5">
      <t>ショザイチ</t>
    </rPh>
    <phoneticPr fontId="1"/>
  </si>
  <si>
    <t>監査調書</t>
    <rPh sb="0" eb="2">
      <t>カンサ</t>
    </rPh>
    <rPh sb="2" eb="4">
      <t>チョウショ</t>
    </rPh>
    <phoneticPr fontId="1"/>
  </si>
  <si>
    <t>項目</t>
    <rPh sb="0" eb="2">
      <t>コウモク</t>
    </rPh>
    <phoneticPr fontId="1"/>
  </si>
  <si>
    <t>シート名</t>
    <rPh sb="3" eb="4">
      <t>メイ</t>
    </rPh>
    <phoneticPr fontId="1"/>
  </si>
  <si>
    <t>セル番地</t>
    <rPh sb="2" eb="4">
      <t>バンチ</t>
    </rPh>
    <phoneticPr fontId="1"/>
  </si>
  <si>
    <t>データ</t>
    <phoneticPr fontId="1"/>
  </si>
  <si>
    <t>表紙</t>
    <rPh sb="0" eb="2">
      <t>ヒョウシ</t>
    </rPh>
    <phoneticPr fontId="1"/>
  </si>
  <si>
    <t>メールアドレス</t>
    <phoneticPr fontId="1"/>
  </si>
  <si>
    <t>・備品等購入積立資産</t>
    <phoneticPr fontId="1"/>
  </si>
  <si>
    <t>③同一の設置者が設置する他の保育所等の建物、設備の整備・修繕、環境の整備等（土地取得費は対象外）</t>
    <phoneticPr fontId="1"/>
  </si>
  <si>
    <t>④同一の設置者の当該保育所以外の社会福祉施設等の新築又は増改築に係る経費等（土地取得費を含む）　※法人の経営上やむを得ない場合に限る</t>
    <phoneticPr fontId="1"/>
  </si>
  <si>
    <t>③法人本部の運営に要する経費（保育所の運営に関する経費に限る。）</t>
    <phoneticPr fontId="1"/>
  </si>
  <si>
    <t>④同一の設置者が設置する社会福祉事業(当該保育所含む)及び子育て支援事業の運営に要する経費並びに建物、設備の整備・修繕、環境の改善、土地取得費等に要する経費</t>
    <rPh sb="77" eb="78">
      <t>ヒ</t>
    </rPh>
    <phoneticPr fontId="1"/>
  </si>
  <si>
    <t xml:space="preserve">  【Ⅲすべての要件】
   ＋知事事前承認
  （社福法人等は理事会）</t>
    <phoneticPr fontId="1"/>
  </si>
  <si>
    <r>
      <t xml:space="preserve">  【Ⅲすべての要件】
</t>
    </r>
    <r>
      <rPr>
        <sz val="8"/>
        <color theme="1"/>
        <rFont val="游ゴシック"/>
        <family val="3"/>
        <charset val="128"/>
        <scheme val="minor"/>
      </rPr>
      <t xml:space="preserve">  ＋知事事前承認（社福法人等は理事会）</t>
    </r>
    <phoneticPr fontId="1"/>
  </si>
  <si>
    <t>（５） 旅費     ★確認資料：就業規則、旅費規程、旅行命令簿</t>
    <phoneticPr fontId="1"/>
  </si>
  <si>
    <t>（６） 職員の健康診断</t>
    <phoneticPr fontId="1"/>
  </si>
  <si>
    <t>２　保育所の体制</t>
    <phoneticPr fontId="1"/>
  </si>
  <si>
    <t>（１）利用定員</t>
    <phoneticPr fontId="1"/>
  </si>
  <si>
    <t>◎定員と入所児童数の推移</t>
    <phoneticPr fontId="1"/>
  </si>
  <si>
    <r>
      <t>１号</t>
    </r>
    <r>
      <rPr>
        <strike/>
        <sz val="11"/>
        <color rgb="FFFF0000"/>
        <rFont val="游ゴシック"/>
        <family val="3"/>
        <charset val="128"/>
      </rPr>
      <t/>
    </r>
    <rPh sb="1" eb="2">
      <t>ゴウ</t>
    </rPh>
    <phoneticPr fontId="1"/>
  </si>
  <si>
    <r>
      <t>病児保育事業
　病児対応型・病後児対応型
　　看護師等</t>
    </r>
    <r>
      <rPr>
        <sz val="10"/>
        <color theme="1"/>
        <rFont val="游ゴシック"/>
        <family val="3"/>
        <charset val="128"/>
      </rPr>
      <t>（利用児童おおむね10人につき１人）</t>
    </r>
    <r>
      <rPr>
        <sz val="11"/>
        <color theme="1"/>
        <rFont val="游ゴシック"/>
        <family val="3"/>
        <charset val="128"/>
      </rPr>
      <t xml:space="preserve">
　　保育士</t>
    </r>
    <r>
      <rPr>
        <sz val="10"/>
        <color theme="1"/>
        <rFont val="游ゴシック"/>
        <family val="3"/>
        <charset val="128"/>
      </rPr>
      <t>（利用児童おおむね３人につき１人）</t>
    </r>
    <r>
      <rPr>
        <sz val="11"/>
        <color theme="1"/>
        <rFont val="游ゴシック"/>
        <family val="3"/>
        <charset val="128"/>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</si>
  <si>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t>県単一時保育事業
　保育士１名以上</t>
    </r>
    <r>
      <rPr>
        <sz val="10"/>
        <color theme="1"/>
        <rFont val="游ゴシック"/>
        <family val="3"/>
        <charset val="128"/>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</si>
  <si>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t>配置基準</t>
    <rPh sb="0" eb="2">
      <t>ハイチ</t>
    </rPh>
    <rPh sb="2" eb="4">
      <t>キジュン</t>
    </rPh>
    <phoneticPr fontId="1"/>
  </si>
  <si>
    <t>区　分</t>
    <rPh sb="0" eb="1">
      <t>ク</t>
    </rPh>
    <rPh sb="2" eb="3">
      <t>ブン</t>
    </rPh>
    <phoneticPr fontId="1"/>
  </si>
  <si>
    <r>
      <t>小計</t>
    </r>
    <r>
      <rPr>
        <sz val="10"/>
        <color theme="1"/>
        <rFont val="游ゴシック"/>
        <family val="3"/>
        <charset val="128"/>
      </rPr>
      <t>(注１)</t>
    </r>
    <phoneticPr fontId="1"/>
  </si>
  <si>
    <t xml:space="preserve"> （注２）施設全体の利用定員に占める標準時間認定を受けた子どもの人数の割合が低い場合は非常勤の保育士として差し支えない。</t>
    <phoneticPr fontId="1"/>
  </si>
  <si>
    <t>名</t>
    <rPh sb="0" eb="1">
      <t>メイ</t>
    </rPh>
    <phoneticPr fontId="1"/>
  </si>
  <si>
    <t>【表１】</t>
    <rPh sb="1" eb="2">
      <t>ヒョウ</t>
    </rPh>
    <phoneticPr fontId="1"/>
  </si>
  <si>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phoneticPr fontId="1"/>
  </si>
  <si>
    <t>監査前月</t>
    <phoneticPr fontId="1"/>
  </si>
  <si>
    <t>月１日現在</t>
    <phoneticPr fontId="1"/>
  </si>
  <si>
    <t>【表２】</t>
    <rPh sb="1" eb="2">
      <t>ヒョウ</t>
    </rPh>
    <phoneticPr fontId="1"/>
  </si>
  <si>
    <t>【表３】</t>
    <rPh sb="1" eb="2">
      <t>ヒョウ</t>
    </rPh>
    <phoneticPr fontId="1"/>
  </si>
  <si>
    <t>（１）施設の面積基準の充足状況　★保育所台帳、建物の平面図</t>
    <phoneticPr fontId="1"/>
  </si>
  <si>
    <t>【表４】</t>
    <rPh sb="1" eb="2">
      <t>ヒョウ</t>
    </rPh>
    <phoneticPr fontId="1"/>
  </si>
  <si>
    <t>（注１）　保育士配置の特例の対象となる子育て支援員は、子育て支援員研修のうち地域保育コースの選択科目「地域型保育」又は「一時
　　　　預かり事業」の修了者である。　</t>
    <rPh sb="49" eb="50">
      <t>モク</t>
    </rPh>
    <phoneticPr fontId="1"/>
  </si>
  <si>
    <r>
      <t>④常勤２年相当の保育業務従事経験がある子育て支援員</t>
    </r>
    <r>
      <rPr>
        <sz val="10"/>
        <color theme="1"/>
        <rFont val="游ゴシック"/>
        <family val="3"/>
        <charset val="128"/>
      </rPr>
      <t>(注１)</t>
    </r>
    <r>
      <rPr>
        <sz val="11"/>
        <color theme="1"/>
        <rFont val="游ゴシック"/>
        <family val="3"/>
        <charset val="128"/>
      </rPr>
      <t>・家庭的保育者</t>
    </r>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</si>
  <si>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</si>
  <si>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</si>
  <si>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2歳児</t>
  </si>
  <si>
    <t>施設の面積(㎡)</t>
    <rPh sb="0" eb="2">
      <t>シセツ</t>
    </rPh>
    <rPh sb="3" eb="5">
      <t>メンセキ</t>
    </rPh>
    <phoneticPr fontId="1"/>
  </si>
  <si>
    <t>4歳児</t>
    <phoneticPr fontId="1"/>
  </si>
  <si>
    <t>6歳児</t>
    <phoneticPr fontId="1"/>
  </si>
  <si>
    <r>
      <t xml:space="preserve">  【Ⅰ基本の7要件】
</t>
    </r>
    <r>
      <rPr>
        <sz val="8"/>
        <color theme="1"/>
        <rFont val="游ゴシック"/>
        <family val="3"/>
        <charset val="128"/>
        <scheme val="minor"/>
      </rPr>
      <t>＋知事事前承認（自 然災害等の事由又は 事業活動収入の3%以下の場合は事前協議省略可）</t>
    </r>
    <phoneticPr fontId="1"/>
  </si>
  <si>
    <t xml:space="preserve"> 【Ⅰ基本の7要件】
＋知事事前承認</t>
    <phoneticPr fontId="1"/>
  </si>
  <si>
    <t>【Ⅱ7要件＋特別保育】　　
＋知事事前承認</t>
    <rPh sb="6" eb="8">
      <t>トクベツ</t>
    </rPh>
    <rPh sb="8" eb="9">
      <t>ホ</t>
    </rPh>
    <phoneticPr fontId="1"/>
  </si>
  <si>
    <t xml:space="preserve">  【Ⅲすべての要件】
＋知事事前承認
（社福法人等は理事会）
</t>
    <rPh sb="9" eb="10">
      <t>ケン</t>
    </rPh>
    <phoneticPr fontId="1"/>
  </si>
  <si>
    <r>
      <rPr>
        <sz val="9"/>
        <color theme="1"/>
        <rFont val="游ゴシック"/>
        <family val="3"/>
        <charset val="128"/>
      </rPr>
      <t>地域子育て支援拠点事業</t>
    </r>
    <r>
      <rPr>
        <sz val="7"/>
        <color theme="1"/>
        <rFont val="游ゴシック"/>
        <family val="3"/>
        <charset val="128"/>
      </rPr>
      <t>※保育士資格の有無及び常勤・非常勤は問わない</t>
    </r>
    <r>
      <rPr>
        <sz val="11"/>
        <color theme="1"/>
        <rFont val="游ゴシック"/>
        <family val="3"/>
        <charset val="128"/>
      </rPr>
      <t xml:space="preserve">
</t>
    </r>
    <r>
      <rPr>
        <sz val="10"/>
        <color theme="1"/>
        <rFont val="游ゴシック"/>
        <family val="3"/>
        <charset val="128"/>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</si>
  <si>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t xml:space="preserve">下記に該当する場合は保育士定数に加えて保育士数を計上  </t>
    <phoneticPr fontId="1"/>
  </si>
  <si>
    <t>目　次</t>
    <rPh sb="0" eb="1">
      <t>メ</t>
    </rPh>
    <rPh sb="2" eb="3">
      <t>ツギ</t>
    </rPh>
    <phoneticPr fontId="1"/>
  </si>
  <si>
    <t>○３歳未満児の喫食開始時間</t>
    <phoneticPr fontId="1"/>
  </si>
  <si>
    <t>○３歳以上児の喫食開始時間</t>
    <phoneticPr fontId="1"/>
  </si>
  <si>
    <t>○次の諸帳簿は整備されているか</t>
    <phoneticPr fontId="1"/>
  </si>
  <si>
    <t>○現金、預貯金通帳及び通帳印鑑について、各保管責任者の管理の下で施錠のできる別々の金庫等で適切に保管されているか</t>
    <phoneticPr fontId="1"/>
  </si>
  <si>
    <t>○現金、預貯金通帳及び通帳印鑑の各保管責任者について、その業務が事務分掌で明確にされているか</t>
    <phoneticPr fontId="1"/>
  </si>
  <si>
    <t>◎運営規程(注)には、施設の目的や運営方針など、最低基準条例（県条例）及び運営基準条例（市町村条例）で定められた以下の内容が記載されているか　</t>
    <phoneticPr fontId="1"/>
  </si>
  <si>
    <t>(２) 提供する保育の内容</t>
    <phoneticPr fontId="1"/>
  </si>
  <si>
    <t>(３) 職員の職種、員数及び職務の内容</t>
    <phoneticPr fontId="1"/>
  </si>
  <si>
    <t>(４) 保育の提供を行う日及び時間並びに提供を行わない日</t>
    <phoneticPr fontId="1"/>
  </si>
  <si>
    <t>(５) 保護者から受領する費用の種類、支払を求める理由及びその額</t>
    <phoneticPr fontId="1"/>
  </si>
  <si>
    <t>(６) 乳児、満１･２歳児及び満３歳以上児の区分ごとの利用定員</t>
    <phoneticPr fontId="1"/>
  </si>
  <si>
    <t>(７) 保育所の利用の開始及び終了に関する事項並びに利用に当たっての留意事項</t>
    <phoneticPr fontId="1"/>
  </si>
  <si>
    <t>(８) 緊急時等における対応方法</t>
    <phoneticPr fontId="1"/>
  </si>
  <si>
    <t>(９) 非常災害対策</t>
    <phoneticPr fontId="1"/>
  </si>
  <si>
    <t>(10) 虐待の防止のための措置に関する事項</t>
    <phoneticPr fontId="1"/>
  </si>
  <si>
    <t>(11) その他保育所の運営に関する重要事項</t>
    <phoneticPr fontId="1"/>
  </si>
  <si>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</si>
  <si>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□保育所の見やすい場所に、運営規程の概要、職員の勤務体制、利用者負担等、重要事項を掲示しているか。</t>
    <phoneticPr fontId="1"/>
  </si>
  <si>
    <t>担当業務</t>
  </si>
  <si>
    <t>資格名</t>
  </si>
  <si>
    <t>常勤・非常勤の別</t>
  </si>
  <si>
    <t>備　考</t>
  </si>
  <si>
    <t>職名</t>
    <phoneticPr fontId="1"/>
  </si>
  <si>
    <t>氏名</t>
    <phoneticPr fontId="1"/>
  </si>
  <si>
    <t>非常勤</t>
  </si>
  <si>
    <t>非常勤の場合の勤務時間数</t>
    <rPh sb="0" eb="3">
      <t>ヒジョウキン</t>
    </rPh>
    <rPh sb="4" eb="6">
      <t>バアイ</t>
    </rPh>
    <rPh sb="7" eb="9">
      <t>キンム</t>
    </rPh>
    <rPh sb="9" eb="11">
      <t>ジカン</t>
    </rPh>
    <rPh sb="11" eb="12">
      <t>スウ</t>
    </rPh>
    <phoneticPr fontId="1"/>
  </si>
  <si>
    <t>整理
番号</t>
    <rPh sb="3" eb="5">
      <t>バンゴウ</t>
    </rPh>
    <phoneticPr fontId="1"/>
  </si>
  <si>
    <t>イ　子ども・子育て支援事業等（特別保育）の実施</t>
    <phoneticPr fontId="1"/>
  </si>
  <si>
    <t>ウ　保育サービスの質の向上に関する要件</t>
    <phoneticPr fontId="1"/>
  </si>
  <si>
    <t xml:space="preserve"> 　</t>
    <phoneticPr fontId="1"/>
  </si>
  <si>
    <t>○人件費積立資産、修繕積立資産、備品等購入積立資産又は保育所施設・設備整備積立資産は、貸借対照表の「資産の部・その他の固定資産」の中に積立の目的を明示した積立資産の科目を設け、各積立資産の合計額を計上し、他の預金（資産）と区別して保管しているか</t>
    <phoneticPr fontId="1"/>
  </si>
  <si>
    <t>ウ　 当期末支払資金残高</t>
    <phoneticPr fontId="1"/>
  </si>
  <si>
    <t>※「いる」の場合、委託費対象外経費のうち経理等通知に定められる弾力運用で支出したものについて、(ⅰ)～(ⅲ)に記入すること。</t>
    <phoneticPr fontId="1"/>
  </si>
  <si>
    <r>
      <t>(ⅰ)委託費を、</t>
    </r>
    <r>
      <rPr>
        <b/>
        <sz val="11"/>
        <color theme="1"/>
        <rFont val="游ゴシック"/>
        <family val="3"/>
        <charset val="128"/>
        <scheme val="minor"/>
      </rPr>
      <t>処遇改善等加算（基礎分）相当額の範囲内</t>
    </r>
    <r>
      <rPr>
        <sz val="11"/>
        <color theme="1"/>
        <rFont val="游ゴシック"/>
        <family val="2"/>
        <charset val="128"/>
        <scheme val="minor"/>
      </rPr>
      <t>において、同一の設置者が設置する「</t>
    </r>
    <r>
      <rPr>
        <b/>
        <sz val="11"/>
        <color theme="1"/>
        <rFont val="游ゴシック"/>
        <family val="3"/>
        <charset val="128"/>
        <scheme val="minor"/>
      </rPr>
      <t>保育所等</t>
    </r>
    <r>
      <rPr>
        <sz val="11"/>
        <color theme="1"/>
        <rFont val="游ゴシック"/>
        <family val="2"/>
        <charset val="128"/>
        <scheme val="minor"/>
      </rPr>
      <t>」の経費に充当する【Ⅱ 7要件＋特別保育】</t>
    </r>
    <phoneticPr fontId="1"/>
  </si>
  <si>
    <r>
      <t>(ⅱ) 委託費を、</t>
    </r>
    <r>
      <rPr>
        <b/>
        <sz val="11"/>
        <color theme="1"/>
        <rFont val="游ゴシック"/>
        <family val="3"/>
        <charset val="128"/>
        <scheme val="minor"/>
      </rPr>
      <t>処遇改善等加算（基礎分）相当額の範囲内</t>
    </r>
    <r>
      <rPr>
        <sz val="11"/>
        <color theme="1"/>
        <rFont val="游ゴシック"/>
        <family val="2"/>
        <charset val="128"/>
        <scheme val="minor"/>
      </rPr>
      <t>において、同一の設置者が運営する「</t>
    </r>
    <r>
      <rPr>
        <b/>
        <sz val="11"/>
        <color theme="1"/>
        <rFont val="游ゴシック"/>
        <family val="3"/>
        <charset val="128"/>
        <scheme val="minor"/>
      </rPr>
      <t>子育て支援事業</t>
    </r>
    <r>
      <rPr>
        <sz val="11"/>
        <color theme="1"/>
        <rFont val="游ゴシック"/>
        <family val="2"/>
        <charset val="128"/>
        <scheme val="minor"/>
      </rPr>
      <t>」及び「社会福祉施設等」の経費に充当する【Ⅲ すべての要件】</t>
    </r>
    <phoneticPr fontId="1"/>
  </si>
  <si>
    <r>
      <t>(ⅲ) 委託費を、</t>
    </r>
    <r>
      <rPr>
        <b/>
        <sz val="11"/>
        <color theme="1"/>
        <rFont val="游ゴシック"/>
        <family val="3"/>
        <charset val="128"/>
        <scheme val="minor"/>
      </rPr>
      <t>委託費の３カ月分相当額の範囲内</t>
    </r>
    <r>
      <rPr>
        <sz val="11"/>
        <color theme="1"/>
        <rFont val="游ゴシック"/>
        <family val="2"/>
        <charset val="128"/>
        <scheme val="minor"/>
      </rPr>
      <t>において、同一の設置者が設置する「</t>
    </r>
    <r>
      <rPr>
        <b/>
        <sz val="11"/>
        <color theme="1"/>
        <rFont val="游ゴシック"/>
        <family val="3"/>
        <charset val="128"/>
        <scheme val="minor"/>
      </rPr>
      <t>保育所等</t>
    </r>
    <r>
      <rPr>
        <sz val="11"/>
        <color theme="1"/>
        <rFont val="游ゴシック"/>
        <family val="2"/>
        <charset val="128"/>
        <scheme val="minor"/>
      </rPr>
      <t>」及び「</t>
    </r>
    <r>
      <rPr>
        <b/>
        <sz val="11"/>
        <color theme="1"/>
        <rFont val="游ゴシック"/>
        <family val="3"/>
        <charset val="128"/>
        <scheme val="minor"/>
      </rPr>
      <t>子育て支援事業</t>
    </r>
    <r>
      <rPr>
        <sz val="11"/>
        <color theme="1"/>
        <rFont val="游ゴシック"/>
        <family val="2"/>
        <charset val="128"/>
        <scheme val="minor"/>
      </rPr>
      <t>」の経費に充当する【Ⅲ すべての要件】</t>
    </r>
    <phoneticPr fontId="1"/>
  </si>
  <si>
    <t>○上記(ⅰ)～(ⅲ)以外の委託費対象外経費(職員のみの食事代等）について、委託費以外のどの収入を充当したかを帳簿上整理されているか</t>
    <phoneticPr fontId="1"/>
  </si>
  <si>
    <t>○本部拠点区分(サービス区分)で支出すべき経費が保育所拠点区分(サービス区分)で支出されていないか</t>
    <phoneticPr fontId="1"/>
  </si>
  <si>
    <t>ア　積立資産の取崩し</t>
    <phoneticPr fontId="1"/>
  </si>
  <si>
    <t>ア　 前期末支払資金残高の取り崩し</t>
    <phoneticPr fontId="1"/>
  </si>
  <si>
    <t>※当期留保率：当期留保額（資金収支計算書の当期資金収支差額と各種積立資産への積立支出の合計額）の収入決算額（保育所拠点区分（サービス区分）の事業活動による収入計）に占める割合</t>
    <phoneticPr fontId="1"/>
  </si>
  <si>
    <t xml:space="preserve">(注)確認を受けている全ての教育・保育施設等が一の市町村区域に所在の場合は市町村長、2以上の都道府県に所在する場合は内閣総理大臣、その他の場合は知事あての届出　
　　  </t>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</si>
  <si>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phoneticPr fontId="1"/>
  </si>
  <si>
    <t>③特例３（保育所、認定こども園において常勤２年相当の保育業務従事経験がある子育て支援員(注)又は家庭的保育者を活用）の利用</t>
    <phoneticPr fontId="1"/>
  </si>
  <si>
    <t>保育士</t>
  </si>
  <si>
    <t>保育士</t>
    <rPh sb="0" eb="3">
      <t>ホイクシ</t>
    </rPh>
    <phoneticPr fontId="1"/>
  </si>
  <si>
    <t>子育て支援員</t>
  </si>
  <si>
    <r>
      <t xml:space="preserve">休業
</t>
    </r>
    <r>
      <rPr>
        <sz val="8"/>
        <color theme="1"/>
        <rFont val="游ゴシック"/>
        <family val="3"/>
        <charset val="128"/>
        <scheme val="minor"/>
      </rPr>
      <t>（産休・育休等）</t>
    </r>
    <rPh sb="0" eb="2">
      <t>キュウギョウ</t>
    </rPh>
    <rPh sb="4" eb="6">
      <t>サンキュウ</t>
    </rPh>
    <rPh sb="7" eb="9">
      <t>イクキュウ</t>
    </rPh>
    <rPh sb="9" eb="10">
      <t>トウ</t>
    </rPh>
    <phoneticPr fontId="1"/>
  </si>
  <si>
    <t>２年以上</t>
  </si>
  <si>
    <t>職　員　名　簿</t>
    <rPh sb="0" eb="1">
      <t>ショク</t>
    </rPh>
    <rPh sb="2" eb="3">
      <t>イン</t>
    </rPh>
    <rPh sb="4" eb="5">
      <t>メイ</t>
    </rPh>
    <rPh sb="6" eb="7">
      <t>ボ</t>
    </rPh>
    <phoneticPr fontId="1"/>
  </si>
  <si>
    <t>例</t>
    <rPh sb="0" eb="1">
      <t>レイ</t>
    </rPh>
    <phoneticPr fontId="1"/>
  </si>
  <si>
    <t>保育助手</t>
    <rPh sb="0" eb="2">
      <t>ホイク</t>
    </rPh>
    <rPh sb="2" eb="4">
      <t>ジョシュ</t>
    </rPh>
    <phoneticPr fontId="1"/>
  </si>
  <si>
    <t>1歳児</t>
  </si>
  <si>
    <t>常勤</t>
  </si>
  <si>
    <t>延長保育</t>
    <rPh sb="0" eb="2">
      <t>エンチョウ</t>
    </rPh>
    <rPh sb="2" eb="4">
      <t>ホイク</t>
    </rPh>
    <phoneticPr fontId="1"/>
  </si>
  <si>
    <t>職員番号・氏名(注)</t>
    <rPh sb="2" eb="4">
      <t>バンゴウ</t>
    </rPh>
    <rPh sb="5" eb="7">
      <t>シメイ</t>
    </rPh>
    <rPh sb="8" eb="9">
      <t>チュウ</t>
    </rPh>
    <phoneticPr fontId="1"/>
  </si>
  <si>
    <t>保育士A</t>
    <rPh sb="0" eb="3">
      <t>ホイクシ</t>
    </rPh>
    <phoneticPr fontId="1"/>
  </si>
  <si>
    <t>=（</t>
    <phoneticPr fontId="1"/>
  </si>
  <si>
    <t>当期資金収支差額</t>
    <phoneticPr fontId="1"/>
  </si>
  <si>
    <t>積立資産積立支出</t>
    <phoneticPr fontId="1"/>
  </si>
  <si>
    <t>円＋</t>
    <rPh sb="0" eb="1">
      <t>エン</t>
    </rPh>
    <phoneticPr fontId="1"/>
  </si>
  <si>
    <t>円）÷</t>
    <rPh sb="0" eb="1">
      <t>エン</t>
    </rPh>
    <phoneticPr fontId="1"/>
  </si>
  <si>
    <t>収入決算額</t>
    <phoneticPr fontId="1"/>
  </si>
  <si>
    <t>委託費収入</t>
    <phoneticPr fontId="1"/>
  </si>
  <si>
    <t>円　÷</t>
    <rPh sb="0" eb="1">
      <t>エン</t>
    </rPh>
    <phoneticPr fontId="1"/>
  </si>
  <si>
    <t>当期資金収支差額</t>
    <phoneticPr fontId="1"/>
  </si>
  <si>
    <t>＝（</t>
    <phoneticPr fontId="1"/>
  </si>
  <si>
    <t>積立資産積立支出</t>
    <phoneticPr fontId="1"/>
  </si>
  <si>
    <t>○土曜日の午後に、休所または保育時間の短縮をしている場合、保護者のニーズを把握したうえで行っているか</t>
    <phoneticPr fontId="1"/>
  </si>
  <si>
    <t>自動火災報知装置</t>
    <phoneticPr fontId="1"/>
  </si>
  <si>
    <t>（</t>
    <phoneticPr fontId="1"/>
  </si>
  <si>
    <t>スプリンクラー設備</t>
    <phoneticPr fontId="1"/>
  </si>
  <si>
    <t>）</t>
    <phoneticPr fontId="1"/>
  </si>
  <si>
    <t>（</t>
    <phoneticPr fontId="1"/>
  </si>
  <si>
    <t>防火管理者　職名：</t>
    <phoneticPr fontId="1"/>
  </si>
  <si>
    <t>□実費徴収について、領収書を交付しているか（集金袋への領収印や、口座引落しの通帳記載をもって領収書に代えることも可能）</t>
    <phoneticPr fontId="1"/>
  </si>
  <si>
    <t>○園外保育を行う際、危険な場所、設備等を把握するとともに、携帯電話等による連絡体制を確保しているか</t>
    <phoneticPr fontId="1"/>
  </si>
  <si>
    <t>○登降所時において、児童の健康状態や服装等の異常の有無等について十分観察しているか。
　また、顔色、機嫌、元気等について観察するとともに、食欲や排便の状況等について注意を払っているか</t>
    <phoneticPr fontId="1"/>
  </si>
  <si>
    <t>○不自然な傷などないか観察し、身体的虐待等の早期発見に努めているか。また、虐待が疑われる場合に、市町村又は児童相談所に通告し、適切な対応を図っているか</t>
    <phoneticPr fontId="1"/>
  </si>
  <si>
    <t>○排泄後、食事・おやつの前等の手洗いが徹底されているか。特に、低年齢児（３歳未満）について、保育士等が確認しているか</t>
    <phoneticPr fontId="1"/>
  </si>
  <si>
    <t>○給食打合せ会議は、関係職員で構成され、献立、喫食状況等必要な事項が話し合われているか。また、施設長が参加するか、あるいは結果を施設長に報告しているか</t>
    <phoneticPr fontId="1"/>
  </si>
  <si>
    <t>○食器類の衛生管理に努めているか</t>
    <phoneticPr fontId="1"/>
  </si>
  <si>
    <t>○食中毒が発生した場合に備えてマニュアルを作成するなど、対応策を定めているか</t>
    <phoneticPr fontId="1"/>
  </si>
  <si>
    <t>○調理員に対し、毎日健康状態を確認しているか</t>
    <phoneticPr fontId="1"/>
  </si>
  <si>
    <t>施設所在市町村</t>
    <rPh sb="0" eb="2">
      <t>シセツ</t>
    </rPh>
    <rPh sb="2" eb="4">
      <t>ショザイ</t>
    </rPh>
    <rPh sb="4" eb="7">
      <t>シチョウソン</t>
    </rPh>
    <phoneticPr fontId="1"/>
  </si>
  <si>
    <r>
      <t>子育て支援員・家庭的保育者の場合の保育業務経験</t>
    </r>
    <r>
      <rPr>
        <sz val="6"/>
        <color theme="1"/>
        <rFont val="游ゴシック"/>
        <family val="3"/>
        <charset val="128"/>
        <scheme val="minor"/>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</si>
  <si>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 xml:space="preserve">「その他」の場合の業務
</t>
    </r>
    <r>
      <rPr>
        <sz val="8"/>
        <color theme="1"/>
        <rFont val="游ゴシック"/>
        <family val="3"/>
        <charset val="128"/>
        <scheme val="minor"/>
      </rPr>
      <t>（具体的に）</t>
    </r>
    <rPh sb="3" eb="4">
      <t>タ</t>
    </rPh>
    <rPh sb="6" eb="8">
      <t>バアイ</t>
    </rPh>
    <rPh sb="9" eb="11">
      <t>ギョウム</t>
    </rPh>
    <rPh sb="13" eb="16">
      <t>グタイテキ</t>
    </rPh>
    <phoneticPr fontId="1"/>
  </si>
  <si>
    <t>表紙</t>
    <rPh sb="0" eb="2">
      <t>ヒョウシ</t>
    </rPh>
    <phoneticPr fontId="1"/>
  </si>
  <si>
    <t>監査調書</t>
    <rPh sb="0" eb="2">
      <t>カンサ</t>
    </rPh>
    <rPh sb="2" eb="4">
      <t>チョウショ</t>
    </rPh>
    <phoneticPr fontId="1"/>
  </si>
  <si>
    <t>表１</t>
    <rPh sb="0" eb="1">
      <t>ヒョウ</t>
    </rPh>
    <phoneticPr fontId="1"/>
  </si>
  <si>
    <t>表２</t>
    <rPh sb="0" eb="1">
      <t>ヒョウ</t>
    </rPh>
    <phoneticPr fontId="1"/>
  </si>
  <si>
    <t>標準時間
認定</t>
    <rPh sb="0" eb="3">
      <t>ヒョウジュンジ</t>
    </rPh>
    <phoneticPr fontId="1"/>
  </si>
  <si>
    <t>短時間
認定</t>
    <rPh sb="0" eb="3">
      <t>タンジカン</t>
    </rPh>
    <phoneticPr fontId="1"/>
  </si>
  <si>
    <t>標準時間
認定</t>
    <rPh sb="0" eb="2">
      <t>ヒョウジュン</t>
    </rPh>
    <rPh sb="2" eb="4">
      <t>ジカン</t>
    </rPh>
    <rPh sb="5" eb="7">
      <t>ニンテイ</t>
    </rPh>
    <phoneticPr fontId="1"/>
  </si>
  <si>
    <t>短時間
認定</t>
    <rPh sb="0" eb="3">
      <t>タンジカン</t>
    </rPh>
    <rPh sb="4" eb="6">
      <t>ニンテイ</t>
    </rPh>
    <phoneticPr fontId="1"/>
  </si>
  <si>
    <t>①保育士</t>
    <phoneticPr fontId="1"/>
  </si>
  <si>
    <t xml:space="preserve">保育士資格のない所長・その他職員      </t>
    <phoneticPr fontId="1"/>
  </si>
  <si>
    <t>調理員</t>
    <phoneticPr fontId="1"/>
  </si>
  <si>
    <r>
      <t>③幼稚園教諭・小学校教諭・養護教諭</t>
    </r>
    <r>
      <rPr>
        <sz val="10"/>
        <color theme="1"/>
        <rFont val="游ゴシック"/>
        <family val="3"/>
        <charset val="128"/>
      </rPr>
      <t>（特例により配置基準上の人数に充てる場合）</t>
    </r>
    <phoneticPr fontId="1"/>
  </si>
  <si>
    <t>表３</t>
    <rPh sb="0" eb="1">
      <t>ヒョウ</t>
    </rPh>
    <phoneticPr fontId="1"/>
  </si>
  <si>
    <t>表４</t>
    <rPh sb="0" eb="1">
      <t>ヒョウ</t>
    </rPh>
    <phoneticPr fontId="1"/>
  </si>
  <si>
    <t>（F)の職員の常勤換算後人数    （G）
【①保育士②看護師等③教諭の計】</t>
    <rPh sb="4" eb="6">
      <t>ショクイン</t>
    </rPh>
    <rPh sb="7" eb="9">
      <t>ジョウキン</t>
    </rPh>
    <rPh sb="9" eb="11">
      <t>カンサン</t>
    </rPh>
    <rPh sb="11" eb="12">
      <t>ゴ</t>
    </rPh>
    <rPh sb="12" eb="14">
      <t>ニンズウ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</si>
  <si>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</si>
  <si>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年齢区分ごとの面積基準及び施設の面積を記載してください。なお、2歳未満のうち、1.65㎡の人数は、｢ほふくに至ってない子｣の人数、3.3㎡の人数は｢ほふくしている子（歩いている子を含む）｣の人数を記入してください。</t>
    <phoneticPr fontId="1"/>
  </si>
  <si>
    <t>職員名簿</t>
    <rPh sb="0" eb="2">
      <t>ショクイン</t>
    </rPh>
    <rPh sb="2" eb="4">
      <t>メイボ</t>
    </rPh>
    <phoneticPr fontId="1"/>
  </si>
  <si>
    <t>20：1</t>
    <phoneticPr fontId="1"/>
  </si>
  <si>
    <t>７　会計経理  【以下公立保育所は記載不要】</t>
    <rPh sb="9" eb="11">
      <t>イカ</t>
    </rPh>
    <rPh sb="11" eb="13">
      <t>コウリツ</t>
    </rPh>
    <rPh sb="13" eb="16">
      <t>ホイクショ</t>
    </rPh>
    <rPh sb="17" eb="19">
      <t>キサイ</t>
    </rPh>
    <rPh sb="19" eb="21">
      <t>フヨウ</t>
    </rPh>
    <phoneticPr fontId="1"/>
  </si>
  <si>
    <r>
      <t>○「母性健康管理のための休暇等</t>
    </r>
    <r>
      <rPr>
        <sz val="11"/>
        <rFont val="游ゴシック"/>
        <family val="3"/>
        <charset val="128"/>
        <scheme val="minor"/>
      </rPr>
      <t>、育児・介護休業」について、定めているか</t>
    </r>
    <rPh sb="16" eb="18">
      <t>イクジ</t>
    </rPh>
    <rPh sb="19" eb="21">
      <t>カイゴ</t>
    </rPh>
    <rPh sb="21" eb="23">
      <t>キュウギョウ</t>
    </rPh>
    <phoneticPr fontId="1"/>
  </si>
  <si>
    <r>
      <t>◎保育所は、職員が職務上知り得た児童、保護者等の秘密について、在職中及び退職後も秘密を漏らすことがないよう、</t>
    </r>
    <r>
      <rPr>
        <sz val="11"/>
        <rFont val="游ゴシック"/>
        <family val="3"/>
        <charset val="128"/>
        <scheme val="minor"/>
      </rPr>
      <t>必要な措置（規程等の整備、雇用時の取り決め等）を講じているか</t>
    </r>
    <rPh sb="60" eb="62">
      <t>キテイ</t>
    </rPh>
    <rPh sb="62" eb="63">
      <t>トウ</t>
    </rPh>
    <rPh sb="64" eb="66">
      <t>セイビ</t>
    </rPh>
    <rPh sb="67" eb="70">
      <t>コヨウジ</t>
    </rPh>
    <rPh sb="71" eb="72">
      <t>ト</t>
    </rPh>
    <rPh sb="73" eb="74">
      <t>キ</t>
    </rPh>
    <rPh sb="75" eb="76">
      <t>トウ</t>
    </rPh>
    <phoneticPr fontId="1"/>
  </si>
  <si>
    <r>
      <t>◎福祉サービス第三者</t>
    </r>
    <r>
      <rPr>
        <sz val="11"/>
        <rFont val="游ゴシック"/>
        <family val="3"/>
        <charset val="128"/>
        <scheme val="minor"/>
      </rPr>
      <t xml:space="preserve">評価を受審し、評価結果を公表しているか   </t>
    </r>
    <rPh sb="1" eb="3">
      <t>フクシ</t>
    </rPh>
    <rPh sb="17" eb="19">
      <t>ヒョウカ</t>
    </rPh>
    <phoneticPr fontId="1"/>
  </si>
  <si>
    <r>
      <t>□実費徴収（文房具代、遠足代、</t>
    </r>
    <r>
      <rPr>
        <sz val="11"/>
        <rFont val="游ゴシック"/>
        <family val="3"/>
        <charset val="128"/>
        <scheme val="minor"/>
      </rPr>
      <t>食材料費等）について保護者に書面で説明しているか</t>
    </r>
    <rPh sb="15" eb="16">
      <t>ショク</t>
    </rPh>
    <rPh sb="16" eb="18">
      <t>ザイリョウ</t>
    </rPh>
    <rPh sb="18" eb="19">
      <t>ヒ</t>
    </rPh>
    <rPh sb="19" eb="20">
      <t>ナド</t>
    </rPh>
    <phoneticPr fontId="1"/>
  </si>
  <si>
    <r>
      <t>○給与から法令で定める税金や社会保険料以外の経費（給食費や親睦会費など）を控除する場合は、</t>
    </r>
    <r>
      <rPr>
        <sz val="11"/>
        <rFont val="游ゴシック"/>
        <family val="3"/>
        <charset val="128"/>
        <scheme val="minor"/>
      </rPr>
      <t>賃金控除協定</t>
    </r>
    <r>
      <rPr>
        <sz val="11"/>
        <rFont val="游ゴシック"/>
        <family val="3"/>
        <charset val="128"/>
        <scheme val="minor"/>
      </rPr>
      <t>を締結しているか</t>
    </r>
    <rPh sb="45" eb="47">
      <t>チンギン</t>
    </rPh>
    <rPh sb="47" eb="49">
      <t>コウジョ</t>
    </rPh>
    <rPh sb="52" eb="54">
      <t>テイケツ</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</si>
  <si>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</si>
  <si>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〇プール活動・水遊びを行う場合は、水の外での監視者とプール指導を行う人員を分けて配置しているか</t>
    <rPh sb="4" eb="6">
      <t>カツドウ</t>
    </rPh>
    <rPh sb="7" eb="9">
      <t>ミズアソ</t>
    </rPh>
    <rPh sb="11" eb="12">
      <t>オコナ</t>
    </rPh>
    <rPh sb="13" eb="15">
      <t>バアイ</t>
    </rPh>
    <rPh sb="17" eb="18">
      <t>ミズ</t>
    </rPh>
    <rPh sb="19" eb="20">
      <t>ソト</t>
    </rPh>
    <rPh sb="22" eb="24">
      <t>カンシ</t>
    </rPh>
    <rPh sb="24" eb="25">
      <t>シャ</t>
    </rPh>
    <rPh sb="29" eb="31">
      <t>シドウ</t>
    </rPh>
    <rPh sb="32" eb="33">
      <t>オコナ</t>
    </rPh>
    <rPh sb="34" eb="36">
      <t>ジンイン</t>
    </rPh>
    <rPh sb="37" eb="38">
      <t>ワ</t>
    </rPh>
    <rPh sb="40" eb="42">
      <t>ハイチ</t>
    </rPh>
    <phoneticPr fontId="1"/>
  </si>
  <si>
    <t>〇職員に対する事前教育や救急救命講習等の研修の機会を設けているか</t>
    <rPh sb="1" eb="3">
      <t>ショクイン</t>
    </rPh>
    <rPh sb="4" eb="5">
      <t>タイ</t>
    </rPh>
    <rPh sb="7" eb="9">
      <t>ジゼン</t>
    </rPh>
    <rPh sb="9" eb="11">
      <t>キョウイク</t>
    </rPh>
    <rPh sb="12" eb="14">
      <t>キュウキュウ</t>
    </rPh>
    <rPh sb="14" eb="16">
      <t>キュウメイ</t>
    </rPh>
    <rPh sb="16" eb="18">
      <t>コウシュウ</t>
    </rPh>
    <rPh sb="18" eb="19">
      <t>トウ</t>
    </rPh>
    <rPh sb="20" eb="22">
      <t>ケンシュウ</t>
    </rPh>
    <rPh sb="23" eb="25">
      <t>キカイ</t>
    </rPh>
    <rPh sb="26" eb="27">
      <t>モウ</t>
    </rPh>
    <phoneticPr fontId="1"/>
  </si>
  <si>
    <t>金融機関届出印</t>
    <rPh sb="0" eb="2">
      <t>キンユウ</t>
    </rPh>
    <rPh sb="2" eb="4">
      <t>キカン</t>
    </rPh>
    <rPh sb="4" eb="7">
      <t>トドケデイン</t>
    </rPh>
    <phoneticPr fontId="1"/>
  </si>
  <si>
    <t>○職員に対する健康診断（新規採用時を含む）を年１回以上行っているか</t>
    <rPh sb="1" eb="3">
      <t>ショクイン</t>
    </rPh>
    <rPh sb="4" eb="5">
      <t>タイ</t>
    </rPh>
    <rPh sb="7" eb="9">
      <t>ケンコウ</t>
    </rPh>
    <rPh sb="9" eb="11">
      <t>シンダン</t>
    </rPh>
    <rPh sb="12" eb="14">
      <t>シンキ</t>
    </rPh>
    <rPh sb="14" eb="16">
      <t>サイヨウ</t>
    </rPh>
    <rPh sb="16" eb="17">
      <t>ジ</t>
    </rPh>
    <rPh sb="18" eb="19">
      <t>フク</t>
    </rPh>
    <rPh sb="22" eb="23">
      <t>ネン</t>
    </rPh>
    <rPh sb="24" eb="25">
      <t>カイ</t>
    </rPh>
    <rPh sb="25" eb="27">
      <t>イジョウ</t>
    </rPh>
    <rPh sb="27" eb="28">
      <t>オコナ</t>
    </rPh>
    <phoneticPr fontId="1"/>
  </si>
  <si>
    <t>)</t>
    <phoneticPr fontId="1"/>
  </si>
  <si>
    <t>・熱感知</t>
    <phoneticPr fontId="1"/>
  </si>
  <si>
    <t>・煙感知</t>
    <phoneticPr fontId="1"/>
  </si>
  <si>
    <t xml:space="preserve">・非常電源付 </t>
    <phoneticPr fontId="1"/>
  </si>
  <si>
    <r>
      <t>○</t>
    </r>
    <r>
      <rPr>
        <sz val="11"/>
        <rFont val="游ゴシック"/>
        <family val="3"/>
        <charset val="128"/>
        <scheme val="minor"/>
      </rPr>
      <t>防犯対策を行っているか</t>
    </r>
    <rPh sb="1" eb="3">
      <t>ボウハン</t>
    </rPh>
    <phoneticPr fontId="1"/>
  </si>
  <si>
    <r>
      <t>・防犯設備(防犯カメラ、</t>
    </r>
    <r>
      <rPr>
        <sz val="11"/>
        <rFont val="游ゴシック"/>
        <family val="3"/>
        <charset val="128"/>
        <scheme val="minor"/>
      </rPr>
      <t>防犯ブザー、職員が携帯する防犯ベル等)対策</t>
    </r>
    <rPh sb="12" eb="14">
      <t>ボウハン</t>
    </rPh>
    <rPh sb="18" eb="20">
      <t>ショクイン</t>
    </rPh>
    <rPh sb="21" eb="23">
      <t>ケイタイ</t>
    </rPh>
    <rPh sb="25" eb="27">
      <t>ボウハン</t>
    </rPh>
    <rPh sb="29" eb="30">
      <t>トウ</t>
    </rPh>
    <rPh sb="31" eb="33">
      <t>タイサク</t>
    </rPh>
    <phoneticPr fontId="1"/>
  </si>
  <si>
    <r>
      <t>○消防計画を作成し、消防署へ届け出ているか</t>
    </r>
    <r>
      <rPr>
        <sz val="11"/>
        <rFont val="游ゴシック"/>
        <family val="3"/>
        <charset val="128"/>
        <scheme val="minor"/>
      </rPr>
      <t>（変更も含む）</t>
    </r>
    <rPh sb="22" eb="24">
      <t>ヘンコウ</t>
    </rPh>
    <rPh sb="25" eb="26">
      <t>フク</t>
    </rPh>
    <phoneticPr fontId="1"/>
  </si>
  <si>
    <r>
      <t>○施設内の見やすいところに避難経路図を掲示</t>
    </r>
    <r>
      <rPr>
        <sz val="11"/>
        <rFont val="游ゴシック"/>
        <family val="3"/>
        <charset val="128"/>
        <scheme val="minor"/>
      </rPr>
      <t>するとともに、消防計画、災害対応マニュアルの内容</t>
    </r>
    <rPh sb="28" eb="30">
      <t>ショウボウ</t>
    </rPh>
    <rPh sb="30" eb="32">
      <t>ケイカク</t>
    </rPh>
    <rPh sb="33" eb="35">
      <t>サイガイ</t>
    </rPh>
    <rPh sb="35" eb="37">
      <t>タイオウ</t>
    </rPh>
    <rPh sb="43" eb="45">
      <t>ナイヨウ</t>
    </rPh>
    <phoneticPr fontId="1"/>
  </si>
  <si>
    <t>（避難場所等)について職員や保護者に周知しているか</t>
    <phoneticPr fontId="1"/>
  </si>
  <si>
    <r>
      <t>○</t>
    </r>
    <r>
      <rPr>
        <sz val="11"/>
        <rFont val="游ゴシック"/>
        <family val="3"/>
        <charset val="128"/>
        <scheme val="minor"/>
      </rPr>
      <t>調理は献立表に従って行われているか</t>
    </r>
    <rPh sb="1" eb="3">
      <t>チョウリ</t>
    </rPh>
    <rPh sb="8" eb="9">
      <t>シタガ</t>
    </rPh>
    <rPh sb="11" eb="12">
      <t>オコナ</t>
    </rPh>
    <phoneticPr fontId="1"/>
  </si>
  <si>
    <r>
      <t>○</t>
    </r>
    <r>
      <rPr>
        <sz val="11"/>
        <rFont val="游ゴシック"/>
        <family val="3"/>
        <charset val="128"/>
        <scheme val="minor"/>
      </rPr>
      <t xml:space="preserve">保存した原材料及び食品は－20℃以下で保存しているか </t>
    </r>
    <rPh sb="1" eb="3">
      <t>ホゾン</t>
    </rPh>
    <rPh sb="5" eb="8">
      <t>ゲンザイリョウ</t>
    </rPh>
    <rPh sb="8" eb="9">
      <t>オヨ</t>
    </rPh>
    <rPh sb="10" eb="12">
      <t>ショクヒン</t>
    </rPh>
    <phoneticPr fontId="1"/>
  </si>
  <si>
    <t>職　名</t>
    <rPh sb="0" eb="1">
      <t>ショク</t>
    </rPh>
    <rPh sb="2" eb="3">
      <t>ナ</t>
    </rPh>
    <phoneticPr fontId="1"/>
  </si>
  <si>
    <t>氏　名</t>
    <rPh sb="0" eb="1">
      <t>シ</t>
    </rPh>
    <rPh sb="2" eb="3">
      <t>ナ</t>
    </rPh>
    <phoneticPr fontId="1"/>
  </si>
  <si>
    <t>保　管　場　所</t>
    <rPh sb="0" eb="1">
      <t>タモツ</t>
    </rPh>
    <rPh sb="2" eb="3">
      <t>カン</t>
    </rPh>
    <rPh sb="4" eb="5">
      <t>バ</t>
    </rPh>
    <rPh sb="6" eb="7">
      <t>ショ</t>
    </rPh>
    <phoneticPr fontId="1"/>
  </si>
  <si>
    <t>(表1)の保育士定数小計と比較する職員数
①②③に係る(A2)＋(E)＋(G)　　　  （I）</t>
    <rPh sb="10" eb="12">
      <t>ショウケイ</t>
    </rPh>
    <rPh sb="25" eb="26">
      <t>カカ</t>
    </rPh>
    <phoneticPr fontId="1"/>
  </si>
  <si>
    <t>(表1)の保育士定数計と比較する職員数
①②③④に係る(A2)＋(E)＋(H)　　    (J)</t>
    <rPh sb="10" eb="11">
      <t>ケイ</t>
    </rPh>
    <phoneticPr fontId="1"/>
  </si>
  <si>
    <t>○職員の勤務実態（出勤・退勤時刻）を把握し、適正に労働時間を管理しているか</t>
    <rPh sb="1" eb="3">
      <t>ショクイン</t>
    </rPh>
    <rPh sb="4" eb="6">
      <t>キンム</t>
    </rPh>
    <rPh sb="6" eb="8">
      <t>ジッタイ</t>
    </rPh>
    <rPh sb="9" eb="11">
      <t>シュッキン</t>
    </rPh>
    <rPh sb="12" eb="14">
      <t>タイキン</t>
    </rPh>
    <rPh sb="14" eb="16">
      <t>ジコク</t>
    </rPh>
    <rPh sb="18" eb="20">
      <t>ハアク</t>
    </rPh>
    <rPh sb="22" eb="24">
      <t>テキセイ</t>
    </rPh>
    <rPh sb="25" eb="27">
      <t>ロウドウ</t>
    </rPh>
    <rPh sb="27" eb="29">
      <t>ジカン</t>
    </rPh>
    <rPh sb="30" eb="32">
      <t>カンリ</t>
    </rPh>
    <phoneticPr fontId="1"/>
  </si>
  <si>
    <t xml:space="preserve"> （注１）小計の算出にあたり、年齢区分ごとの児童数を基準で割って１人未満の端数が生じるとき、年齢区分ごとにそれぞれ小数数点第１位まで計算し（小数点第２位切捨て）、合算した値の小数点第１位を四捨五入する。</t>
    <rPh sb="57" eb="59">
      <t>ショウスウ</t>
    </rPh>
    <rPh sb="70" eb="72">
      <t>ショウスウ</t>
    </rPh>
    <rPh sb="87" eb="89">
      <t>ショウスウ</t>
    </rPh>
    <phoneticPr fontId="1"/>
  </si>
  <si>
    <t>月</t>
    <rPh sb="0" eb="1">
      <t>ツキ</t>
    </rPh>
    <phoneticPr fontId="1"/>
  </si>
  <si>
    <t>年</t>
    <rPh sb="0" eb="1">
      <t>ネン</t>
    </rPh>
    <phoneticPr fontId="1"/>
  </si>
  <si>
    <t>日</t>
    <rPh sb="0" eb="1">
      <t>ヒ</t>
    </rPh>
    <phoneticPr fontId="1"/>
  </si>
  <si>
    <r>
      <t>○就業規則等を職員に周知</t>
    </r>
    <r>
      <rPr>
        <sz val="11"/>
        <color theme="1"/>
        <rFont val="游ゴシック"/>
        <family val="2"/>
        <charset val="128"/>
        <scheme val="minor"/>
      </rPr>
      <t>しているか</t>
    </r>
    <phoneticPr fontId="1"/>
  </si>
  <si>
    <t>届出日：</t>
    <rPh sb="0" eb="2">
      <t>トドケデ</t>
    </rPh>
    <rPh sb="2" eb="3">
      <t>ビ</t>
    </rPh>
    <phoneticPr fontId="1"/>
  </si>
  <si>
    <t>掲示</t>
    <rPh sb="0" eb="2">
      <t>ケイジ</t>
    </rPh>
    <phoneticPr fontId="1"/>
  </si>
  <si>
    <t>備え付け</t>
    <rPh sb="0" eb="1">
      <t>ソナ</t>
    </rPh>
    <rPh sb="2" eb="3">
      <t>ツ</t>
    </rPh>
    <phoneticPr fontId="1"/>
  </si>
  <si>
    <t>交付</t>
    <rPh sb="0" eb="2">
      <t>コウフ</t>
    </rPh>
    <phoneticPr fontId="1"/>
  </si>
  <si>
    <t>周知方法；</t>
    <rPh sb="0" eb="2">
      <t>シュウチ</t>
    </rPh>
    <rPh sb="2" eb="4">
      <t>ホウホウ</t>
    </rPh>
    <phoneticPr fontId="1"/>
  </si>
  <si>
    <t>受審していない場合、その理由</t>
    <rPh sb="0" eb="2">
      <t>ジュシン</t>
    </rPh>
    <rPh sb="7" eb="9">
      <t>バアイ</t>
    </rPh>
    <rPh sb="12" eb="14">
      <t>リユウ</t>
    </rPh>
    <phoneticPr fontId="1"/>
  </si>
  <si>
    <t xml:space="preserve">（２）施設等の管理状況    </t>
    <phoneticPr fontId="1"/>
  </si>
  <si>
    <t>　＊次の書類を必ず添付すること。</t>
    <phoneticPr fontId="1"/>
  </si>
  <si>
    <r>
      <t>　　①監査前月の</t>
    </r>
    <r>
      <rPr>
        <u/>
        <sz val="11"/>
        <color theme="1"/>
        <rFont val="游ゴシック"/>
        <family val="3"/>
        <charset val="128"/>
      </rPr>
      <t>勤務ローテーション表</t>
    </r>
    <r>
      <rPr>
        <sz val="11"/>
        <color theme="1"/>
        <rFont val="游ゴシック"/>
        <family val="3"/>
        <charset val="128"/>
      </rPr>
      <t>（勤務区分（早番、遅番など）ごとの始業、終業の時間を明記）</t>
    </r>
    <rPh sb="41" eb="43">
      <t>ジカン</t>
    </rPh>
    <phoneticPr fontId="1"/>
  </si>
  <si>
    <r>
      <t>　　②監査前月１日現在の</t>
    </r>
    <r>
      <rPr>
        <u/>
        <sz val="11"/>
        <color theme="1"/>
        <rFont val="游ゴシック"/>
        <family val="3"/>
        <charset val="128"/>
      </rPr>
      <t>職員名簿</t>
    </r>
    <r>
      <rPr>
        <sz val="11"/>
        <color theme="1"/>
        <rFont val="游ゴシック"/>
        <family val="3"/>
        <charset val="128"/>
      </rPr>
      <t>（別紙様式による）</t>
    </r>
    <phoneticPr fontId="1"/>
  </si>
  <si>
    <t>②特例２（幼稚園教諭、小学校教諭、養護教諭を活用）の利用</t>
    <phoneticPr fontId="1"/>
  </si>
  <si>
    <t>○嘱託医及び嘱託歯科医を置いているか</t>
    <phoneticPr fontId="1"/>
  </si>
  <si>
    <t>　・苦情の受付件数</t>
    <phoneticPr fontId="1"/>
  </si>
  <si>
    <t>　・第三者委員への苦情受付の報告件数</t>
    <phoneticPr fontId="1"/>
  </si>
  <si>
    <t>　・第三者委員への苦情解決結果の報告件数</t>
    <phoneticPr fontId="1"/>
  </si>
  <si>
    <t>　・苦情解決結果の公表件数</t>
    <phoneticPr fontId="1"/>
  </si>
  <si>
    <t>　・公表の方法及び時期</t>
    <phoneticPr fontId="1"/>
  </si>
  <si>
    <t>　直近の報告年月日：</t>
    <rPh sb="4" eb="6">
      <t>ホウコク</t>
    </rPh>
    <rPh sb="6" eb="9">
      <t>ネンガッピ</t>
    </rPh>
    <phoneticPr fontId="1"/>
  </si>
  <si>
    <t>　・地震</t>
    <phoneticPr fontId="1"/>
  </si>
  <si>
    <t>　・風水害</t>
    <phoneticPr fontId="1"/>
  </si>
  <si>
    <t xml:space="preserve">　・原子力災害　※出雲市･安来市･雲南市に所在する保育所 </t>
    <phoneticPr fontId="1"/>
  </si>
  <si>
    <t>　・健康診断</t>
    <phoneticPr fontId="1"/>
  </si>
  <si>
    <t xml:space="preserve">   ・健康診断当日に欠席した児童への対応方法</t>
    <phoneticPr fontId="1"/>
  </si>
  <si>
    <t>　・歯科検診</t>
    <phoneticPr fontId="1"/>
  </si>
  <si>
    <t>　・体位測定</t>
    <phoneticPr fontId="1"/>
  </si>
  <si>
    <t>　・寝返りのできない乳児は仰向けに寝かしているか</t>
    <phoneticPr fontId="1"/>
  </si>
  <si>
    <t>　・睡眠中の子どもの顔色、呼吸状態をきめ細かく観察しているか</t>
    <phoneticPr fontId="1"/>
  </si>
  <si>
    <t>　・給食予定･実施献立表及び給食日誌</t>
    <phoneticPr fontId="1"/>
  </si>
  <si>
    <t xml:space="preserve">　・栄養出納表 </t>
    <phoneticPr fontId="1"/>
  </si>
  <si>
    <t>　・調味料による食塩摂取状況</t>
    <phoneticPr fontId="1"/>
  </si>
  <si>
    <t>　　※ただし、栄養出納表で食塩摂取状況が確認できる場合は省略できる</t>
    <phoneticPr fontId="1"/>
  </si>
  <si>
    <t>　・給食用スキムミルク受払台帳（注）</t>
    <phoneticPr fontId="1"/>
  </si>
  <si>
    <t>　（注）関税暫定措置法により軽減税率等が適用されているスキムミルクを使用している場合</t>
    <phoneticPr fontId="1"/>
  </si>
  <si>
    <t>　※行っている場合、契約書の写しを添付すること</t>
    <phoneticPr fontId="1"/>
  </si>
  <si>
    <t>　通帳等保管・管理状況</t>
    <rPh sb="1" eb="3">
      <t>ツウチョウ</t>
    </rPh>
    <rPh sb="3" eb="4">
      <t>トウ</t>
    </rPh>
    <rPh sb="4" eb="6">
      <t>ホカン</t>
    </rPh>
    <rPh sb="7" eb="9">
      <t>カンリ</t>
    </rPh>
    <rPh sb="9" eb="11">
      <t>ジョウキョウ</t>
    </rPh>
    <phoneticPr fontId="1"/>
  </si>
  <si>
    <t>　【当座預金については銀行勘定調整表を作成し、伝票残高と証明書残高の差異の内容を明らかにしておくこと】</t>
    <phoneticPr fontId="1"/>
  </si>
  <si>
    <t>③給与に関する規程が整備され、その規程により適正な給与水準が維持されている等人件費の運用が適正に</t>
    <phoneticPr fontId="1"/>
  </si>
  <si>
    <t>　行われていること</t>
    <phoneticPr fontId="1"/>
  </si>
  <si>
    <t>④給食について必要な栄養量が確保され、嗜好を生かした調理がなされているとともに、日常生活について</t>
    <phoneticPr fontId="1"/>
  </si>
  <si>
    <t>　必要な諸経費が適正に確保されていること</t>
    <phoneticPr fontId="1"/>
  </si>
  <si>
    <t>⑤入所児童に係る保育が保育所保育指針を踏まえているとともに、処遇上必要な設備が整備されているなど、</t>
    <phoneticPr fontId="1"/>
  </si>
  <si>
    <t>　児童の処遇が適正であること</t>
    <phoneticPr fontId="1"/>
  </si>
  <si>
    <t>⑥運営・経営の責任者である理事長等の役員、施設長及び職員が国等の行う研修会に積極的に参加するなど</t>
    <phoneticPr fontId="1"/>
  </si>
  <si>
    <t>　役職員の資質の向上に努めていること</t>
    <phoneticPr fontId="1"/>
  </si>
  <si>
    <t>　促進事業の要件を満たしていると認められ、実施しているものも含む</t>
    <phoneticPr fontId="1"/>
  </si>
  <si>
    <t>①「社会福祉法人会計基準」（平成28年厚生労働省令第79条）に基づく資金収支計算書、事業区分資金収</t>
    <phoneticPr fontId="1"/>
  </si>
  <si>
    <t>　支内訳表、拠点区分資金収支計算書及び拠点区分資金収支明細書、又は学校法人会計基準に基づく資金</t>
    <phoneticPr fontId="1"/>
  </si>
  <si>
    <t>　収支計算書及び資金収支内訳表もしくは、企業会計による損益計算書及び「保育所の設置認可等について」</t>
    <phoneticPr fontId="1"/>
  </si>
  <si>
    <t>　（H12.3.30日児発第295号）に定める貸借対照表、他の会計基準により会計処理を行っている場合は、これ</t>
    <phoneticPr fontId="1"/>
  </si>
  <si>
    <t>　らに相当する財務諸表を保育所に備え付け、閲覧に供すること。</t>
    <phoneticPr fontId="1"/>
  </si>
  <si>
    <t>・「社会福祉事業の経営者による福祉サービスに関する苦情解決の仕組みの指針について」に基づき、入所</t>
    <phoneticPr fontId="1"/>
  </si>
  <si>
    <t>　者等に対して苦情解決の仕組みが周知されており、第三者委員を設置して適切な対応を行っているとともに、</t>
    <phoneticPr fontId="1"/>
  </si>
  <si>
    <t>　入所者等からのサービスに係る苦情内容及び解決結果の定期的な公表を行うなど利用者の保護に努めること。</t>
    <phoneticPr fontId="1"/>
  </si>
  <si>
    <t>　※有の場合、その内容や原資は何か（該当する場合は○を選択）</t>
    <rPh sb="22" eb="24">
      <t>バアイ</t>
    </rPh>
    <rPh sb="27" eb="29">
      <t>センタク</t>
    </rPh>
    <phoneticPr fontId="1"/>
  </si>
  <si>
    <t>　○前期末支払資金残高を取り崩したか</t>
    <phoneticPr fontId="1"/>
  </si>
  <si>
    <t>　（有の場合）</t>
    <phoneticPr fontId="1"/>
  </si>
  <si>
    <t>取り崩し金額（円）</t>
  </si>
  <si>
    <t>　○前期末支払資金残高を取り崩す場合あらかじめ予算に計上しているか</t>
    <phoneticPr fontId="1"/>
  </si>
  <si>
    <r>
      <t>○</t>
    </r>
    <r>
      <rPr>
        <sz val="11"/>
        <rFont val="游ゴシック"/>
        <family val="3"/>
        <charset val="128"/>
        <scheme val="minor"/>
      </rPr>
      <t>時間外又は休日に労働をさせる場合は、３６協定を締結し、事前に労働基準監督署へ届けているか</t>
    </r>
    <rPh sb="1" eb="3">
      <t>ジカン</t>
    </rPh>
    <rPh sb="3" eb="4">
      <t>ガイ</t>
    </rPh>
    <rPh sb="4" eb="5">
      <t>マタ</t>
    </rPh>
    <rPh sb="24" eb="26">
      <t>テイケツ</t>
    </rPh>
    <rPh sb="28" eb="30">
      <t>ジゼン</t>
    </rPh>
    <phoneticPr fontId="1"/>
  </si>
  <si>
    <r>
      <t>○業務省力化の推進のための</t>
    </r>
    <r>
      <rPr>
        <sz val="11"/>
        <rFont val="游ゴシック"/>
        <family val="3"/>
        <charset val="128"/>
        <scheme val="minor"/>
      </rPr>
      <t>具体的な取組内容</t>
    </r>
    <rPh sb="13" eb="16">
      <t>グタイテキ</t>
    </rPh>
    <rPh sb="17" eb="19">
      <t>トリクミ</t>
    </rPh>
    <rPh sb="19" eb="21">
      <t>ナイヨウ</t>
    </rPh>
    <phoneticPr fontId="1"/>
  </si>
  <si>
    <t>◎年度当初から定員を大きく超過している場合若しくは定員の下限２０人を下回っている場合、定員見直しの予定・考え方</t>
    <rPh sb="21" eb="22">
      <t>モ</t>
    </rPh>
    <rPh sb="25" eb="27">
      <t>テイイン</t>
    </rPh>
    <rPh sb="28" eb="30">
      <t>カゲン</t>
    </rPh>
    <rPh sb="32" eb="33">
      <t>ニン</t>
    </rPh>
    <rPh sb="34" eb="36">
      <t>シタマワ</t>
    </rPh>
    <rPh sb="40" eb="42">
      <t>バアイ</t>
    </rPh>
    <phoneticPr fontId="1"/>
  </si>
  <si>
    <t>（４）職員の充足状況（別添表１・２・３にご記入ください。）</t>
    <rPh sb="3" eb="5">
      <t>ショクイン</t>
    </rPh>
    <rPh sb="6" eb="8">
      <t>ジュウソク</t>
    </rPh>
    <rPh sb="8" eb="10">
      <t>ジョウキョウ</t>
    </rPh>
    <rPh sb="11" eb="13">
      <t>ベッテン</t>
    </rPh>
    <rPh sb="13" eb="14">
      <t>ヒョウ</t>
    </rPh>
    <rPh sb="21" eb="23">
      <t>キニュウ</t>
    </rPh>
    <phoneticPr fontId="1"/>
  </si>
  <si>
    <t>◎採用時の研修を実施しているか</t>
    <phoneticPr fontId="1"/>
  </si>
  <si>
    <t>（１）施設の面積基準の充足状況（別添表４にご記入ください。)</t>
    <rPh sb="3" eb="5">
      <t>シセツ</t>
    </rPh>
    <rPh sb="6" eb="8">
      <t>メンセキ</t>
    </rPh>
    <rPh sb="8" eb="10">
      <t>キジュン</t>
    </rPh>
    <rPh sb="11" eb="13">
      <t>ジュウソク</t>
    </rPh>
    <rPh sb="13" eb="15">
      <t>ジョウキョウ</t>
    </rPh>
    <rPh sb="16" eb="18">
      <t>ベッテン</t>
    </rPh>
    <rPh sb="18" eb="19">
      <t>ヒョウ</t>
    </rPh>
    <rPh sb="22" eb="24">
      <t>キニュウ</t>
    </rPh>
    <phoneticPr fontId="1"/>
  </si>
  <si>
    <t>〇入所時の健康診断は実施されているか</t>
    <phoneticPr fontId="1"/>
  </si>
  <si>
    <t>〇児童の健康診断は年月齢に応じた検査項目が実施されているか</t>
    <phoneticPr fontId="1"/>
  </si>
  <si>
    <t>〇風しん、麻しんの予防接種について、勧奨あるいは情報提供をしているか</t>
    <phoneticPr fontId="1"/>
  </si>
  <si>
    <t>預貯金通帳</t>
    <rPh sb="0" eb="3">
      <t>ヨチョキン</t>
    </rPh>
    <rPh sb="3" eb="5">
      <t>ツウチョウ</t>
    </rPh>
    <phoneticPr fontId="1"/>
  </si>
  <si>
    <t>現　　金</t>
    <rPh sb="0" eb="1">
      <t>ゲン</t>
    </rPh>
    <rPh sb="3" eb="4">
      <t>キン</t>
    </rPh>
    <phoneticPr fontId="1"/>
  </si>
  <si>
    <t>〇下記の①～⑦の前提条件をすべて満たしているか</t>
    <phoneticPr fontId="1"/>
  </si>
  <si>
    <t>〇下記の事業等のうち、いずれかを実施しているか</t>
    <phoneticPr fontId="1"/>
  </si>
  <si>
    <t>〇下記の①から③の要件を満たしているか</t>
    <phoneticPr fontId="1"/>
  </si>
  <si>
    <r>
      <t>（４）労働</t>
    </r>
    <r>
      <rPr>
        <sz val="11"/>
        <rFont val="游ゴシック"/>
        <family val="3"/>
        <charset val="128"/>
        <scheme val="minor"/>
      </rPr>
      <t>環境</t>
    </r>
    <rPh sb="5" eb="7">
      <t>カンキョウ</t>
    </rPh>
    <phoneticPr fontId="1"/>
  </si>
  <si>
    <t>※「いない」場合は、以下の回答は不要</t>
    <phoneticPr fontId="1"/>
  </si>
  <si>
    <t>〇「有」の場合、子育て支援員等の要件を満たす者を配置しているか</t>
    <phoneticPr fontId="1"/>
  </si>
  <si>
    <t>★確認資料：教員免許状、免許更新を証する書類</t>
    <phoneticPr fontId="1"/>
  </si>
  <si>
    <t>〇「有」の場合、２／３保育士要件は満たしているか</t>
    <phoneticPr fontId="1"/>
  </si>
  <si>
    <t>★確認資料：子育て支援員研修修了証書、家庭的保育者認定証、保育業務従事経験が分かる書類</t>
    <phoneticPr fontId="1"/>
  </si>
  <si>
    <t xml:space="preserve">   〇「有」の場合、２／３保育士要件（児童が在所するすべての時間帯において、保育士必要         数の３分の２以上は保育士資格を有した職員とすること。以下同じ）を満たしているか</t>
    <phoneticPr fontId="1"/>
  </si>
  <si>
    <t>（注）子育て支援員研修のうち地域保育コースの選択科目「地域型保育」または「一時預かり事業」の修了者　　</t>
    <phoneticPr fontId="1"/>
  </si>
  <si>
    <t>★確認資料：子育て支援員研修修了証書、家庭的保育者認定証、保育業務従事経験・研修受</t>
    <phoneticPr fontId="1"/>
  </si>
  <si>
    <t>講が分かる書類</t>
    <rPh sb="0" eb="1">
      <t>コウ</t>
    </rPh>
    <phoneticPr fontId="1"/>
  </si>
  <si>
    <t>○年次有給休暇は適切に付与されているか（年１０日以上付与者には５日間取得させているか）</t>
    <rPh sb="20" eb="21">
      <t>ネン</t>
    </rPh>
    <rPh sb="23" eb="24">
      <t>ヒ</t>
    </rPh>
    <rPh sb="24" eb="26">
      <t>イジョウ</t>
    </rPh>
    <rPh sb="26" eb="28">
      <t>フヨ</t>
    </rPh>
    <rPh sb="28" eb="29">
      <t>シャ</t>
    </rPh>
    <rPh sb="32" eb="33">
      <t>ヒ</t>
    </rPh>
    <rPh sb="33" eb="34">
      <t>カン</t>
    </rPh>
    <rPh sb="34" eb="36">
      <t>シュトク</t>
    </rPh>
    <phoneticPr fontId="1"/>
  </si>
  <si>
    <t>(4) 労働環境</t>
    <rPh sb="6" eb="8">
      <t>カンキョウ</t>
    </rPh>
    <phoneticPr fontId="1"/>
  </si>
  <si>
    <r>
      <t>□保護者に対して入所時に、運営規程の概要、職員の勤務体制、利用者負担等、重要事項を記した文書を交付して説明を行い</t>
    </r>
    <r>
      <rPr>
        <sz val="11"/>
        <rFont val="游ゴシック"/>
        <family val="3"/>
        <charset val="128"/>
        <scheme val="minor"/>
      </rPr>
      <t>、保護者の同意を</t>
    </r>
    <r>
      <rPr>
        <sz val="11"/>
        <rFont val="游ゴシック"/>
        <family val="3"/>
        <charset val="128"/>
        <scheme val="minor"/>
      </rPr>
      <t>得ているか。</t>
    </r>
    <rPh sb="57" eb="60">
      <t>ホゴシャ</t>
    </rPh>
    <rPh sb="61" eb="63">
      <t>ドウイ</t>
    </rPh>
    <rPh sb="64" eb="65">
      <t>エ</t>
    </rPh>
    <phoneticPr fontId="1"/>
  </si>
  <si>
    <t>○施設内外の設備等（遊具を含む。）について、毎月１回程度チェックリストによる安全点検を実地に</t>
    <rPh sb="22" eb="24">
      <t>マイツキ</t>
    </rPh>
    <rPh sb="25" eb="26">
      <t>カイ</t>
    </rPh>
    <rPh sb="26" eb="28">
      <t>テイド</t>
    </rPh>
    <rPh sb="43" eb="45">
      <t>ジッチ</t>
    </rPh>
    <phoneticPr fontId="1"/>
  </si>
  <si>
    <t>○消防計画又は災害対応マニュアル（避難確保計画）に次の災害への対応が定められているか。</t>
    <phoneticPr fontId="1"/>
  </si>
  <si>
    <t>※１本部拠点区分と保育所拠点区分が存在する場合</t>
    <rPh sb="2" eb="4">
      <t>ホンブ</t>
    </rPh>
    <rPh sb="4" eb="6">
      <t>キョテン</t>
    </rPh>
    <rPh sb="6" eb="8">
      <t>クブン</t>
    </rPh>
    <rPh sb="9" eb="12">
      <t>ホイクショ</t>
    </rPh>
    <rPh sb="12" eb="14">
      <t>キョテン</t>
    </rPh>
    <rPh sb="14" eb="16">
      <t>クブン</t>
    </rPh>
    <rPh sb="17" eb="19">
      <t>ソンザイ</t>
    </rPh>
    <rPh sb="21" eb="23">
      <t>バアイ</t>
    </rPh>
    <phoneticPr fontId="1"/>
  </si>
  <si>
    <t>○門、フェンス、外灯、出入口、鍵等の状況を毎日点検しているか　　</t>
    <rPh sb="21" eb="23">
      <t>マイニチ</t>
    </rPh>
    <phoneticPr fontId="1"/>
  </si>
  <si>
    <t>○保育室等の清掃、衛生管理、保温、換気、採光及び照明は適切になされているか。</t>
    <phoneticPr fontId="1"/>
  </si>
  <si>
    <t>行い記録しているか　　　　　</t>
    <rPh sb="0" eb="1">
      <t>オコナ</t>
    </rPh>
    <rPh sb="2" eb="4">
      <t>キロク</t>
    </rPh>
    <phoneticPr fontId="1"/>
  </si>
  <si>
    <t>○「島根県運営適正化委員会」の行う調査依頼があった場合に、調査に協力しているか</t>
    <rPh sb="19" eb="21">
      <t>イライ</t>
    </rPh>
    <rPh sb="25" eb="27">
      <t>バアイ</t>
    </rPh>
    <rPh sb="29" eb="31">
      <t>チョウサ</t>
    </rPh>
    <phoneticPr fontId="1"/>
  </si>
  <si>
    <t>ア　基本の７要件　</t>
    <phoneticPr fontId="1"/>
  </si>
  <si>
    <t>◎指導計画が策定されているか</t>
    <phoneticPr fontId="1"/>
  </si>
  <si>
    <t>◎指導計画の評価、反省はされているか</t>
    <phoneticPr fontId="1"/>
  </si>
  <si>
    <t>〇冬季(10月～3月)において、ノロウイルスの検便を行っているか　</t>
    <phoneticPr fontId="1"/>
  </si>
  <si>
    <t>要録等）は記録されているか</t>
    <phoneticPr fontId="1"/>
  </si>
  <si>
    <t>（８）自動車を運行する場合の所在確認</t>
    <rPh sb="3" eb="6">
      <t>ジドウシャ</t>
    </rPh>
    <rPh sb="7" eb="9">
      <t>ウンコウ</t>
    </rPh>
    <rPh sb="11" eb="13">
      <t>バアイ</t>
    </rPh>
    <rPh sb="14" eb="16">
      <t>ショザイ</t>
    </rPh>
    <rPh sb="16" eb="18">
      <t>カクニン</t>
    </rPh>
    <phoneticPr fontId="1"/>
  </si>
  <si>
    <t>（７）安全計画の策定</t>
    <rPh sb="3" eb="5">
      <t>アンゼン</t>
    </rPh>
    <rPh sb="5" eb="7">
      <t>ケイカク</t>
    </rPh>
    <rPh sb="8" eb="10">
      <t>サクテイ</t>
    </rPh>
    <phoneticPr fontId="1"/>
  </si>
  <si>
    <t>〇通常の支払は口座振込で行われているか</t>
    <rPh sb="1" eb="3">
      <t>ツウジョウ</t>
    </rPh>
    <rPh sb="4" eb="6">
      <t>シハライ</t>
    </rPh>
    <rPh sb="7" eb="9">
      <t>コウザ</t>
    </rPh>
    <rPh sb="9" eb="11">
      <t>フリコミ</t>
    </rPh>
    <rPh sb="12" eb="13">
      <t>オコナ</t>
    </rPh>
    <phoneticPr fontId="1"/>
  </si>
  <si>
    <t>〇預金からの引落額と小口現金出納帳の記載金額は一致しているか</t>
    <rPh sb="1" eb="3">
      <t>ヨキン</t>
    </rPh>
    <rPh sb="6" eb="8">
      <t>ヒキオトシ</t>
    </rPh>
    <rPh sb="8" eb="9">
      <t>ガク</t>
    </rPh>
    <rPh sb="10" eb="12">
      <t>コグチ</t>
    </rPh>
    <rPh sb="12" eb="14">
      <t>ゲンキン</t>
    </rPh>
    <rPh sb="14" eb="17">
      <t>スイトウチョウ</t>
    </rPh>
    <rPh sb="18" eb="20">
      <t>キサイ</t>
    </rPh>
    <rPh sb="20" eb="22">
      <t>キンガク</t>
    </rPh>
    <rPh sb="23" eb="25">
      <t>イッチ</t>
    </rPh>
    <phoneticPr fontId="1"/>
  </si>
  <si>
    <t>〇その他の積立金を計上する場合は、同額の積立資産を積み立てているか</t>
    <rPh sb="3" eb="4">
      <t>タ</t>
    </rPh>
    <rPh sb="5" eb="8">
      <t>ツミタテキン</t>
    </rPh>
    <rPh sb="9" eb="11">
      <t>ケイジョウ</t>
    </rPh>
    <rPh sb="13" eb="15">
      <t>バアイ</t>
    </rPh>
    <rPh sb="17" eb="19">
      <t>ドウガク</t>
    </rPh>
    <rPh sb="20" eb="22">
      <t>ツミタテ</t>
    </rPh>
    <rPh sb="22" eb="24">
      <t>シサン</t>
    </rPh>
    <rPh sb="25" eb="26">
      <t>ツ</t>
    </rPh>
    <rPh sb="27" eb="28">
      <t>タ</t>
    </rPh>
    <phoneticPr fontId="1"/>
  </si>
  <si>
    <t>〇私用車を業務に使用する場合の規程が整備されているか</t>
    <rPh sb="1" eb="4">
      <t>シヨウシャ</t>
    </rPh>
    <rPh sb="3" eb="4">
      <t>シャ</t>
    </rPh>
    <rPh sb="5" eb="7">
      <t>ギョウム</t>
    </rPh>
    <rPh sb="8" eb="10">
      <t>シヨウ</t>
    </rPh>
    <rPh sb="12" eb="14">
      <t>バアイ</t>
    </rPh>
    <rPh sb="15" eb="17">
      <t>キテイ</t>
    </rPh>
    <rPh sb="18" eb="20">
      <t>セイビ</t>
    </rPh>
    <phoneticPr fontId="1"/>
  </si>
  <si>
    <t>※当期末支払資金残高が、当該年度の委託費収入の３０％を超えている場合は、将来発生が見込まれる経費を積立預金として積み立てるなど、長期的に安定した経営が確保できるような計画を作ること。</t>
    <rPh sb="1" eb="10">
      <t>トウキマツシハライシキンザンダカ</t>
    </rPh>
    <rPh sb="12" eb="14">
      <t>トウガイ</t>
    </rPh>
    <rPh sb="14" eb="16">
      <t>ネンド</t>
    </rPh>
    <rPh sb="17" eb="20">
      <t>イタクヒ</t>
    </rPh>
    <rPh sb="20" eb="22">
      <t>シュウニュウ</t>
    </rPh>
    <rPh sb="27" eb="28">
      <t>コ</t>
    </rPh>
    <rPh sb="32" eb="34">
      <t>バアイ</t>
    </rPh>
    <rPh sb="36" eb="38">
      <t>ショウライ</t>
    </rPh>
    <rPh sb="38" eb="40">
      <t>ハッセイ</t>
    </rPh>
    <rPh sb="41" eb="43">
      <t>ミコ</t>
    </rPh>
    <rPh sb="46" eb="48">
      <t>ケイヒ</t>
    </rPh>
    <rPh sb="49" eb="51">
      <t>ツミタテ</t>
    </rPh>
    <rPh sb="51" eb="53">
      <t>ヨキン</t>
    </rPh>
    <rPh sb="56" eb="57">
      <t>ツ</t>
    </rPh>
    <rPh sb="58" eb="59">
      <t>タ</t>
    </rPh>
    <rPh sb="64" eb="67">
      <t>チョウキテキ</t>
    </rPh>
    <rPh sb="68" eb="70">
      <t>アンテイ</t>
    </rPh>
    <rPh sb="72" eb="74">
      <t>ケイエイ</t>
    </rPh>
    <rPh sb="75" eb="77">
      <t>カクホ</t>
    </rPh>
    <rPh sb="83" eb="85">
      <t>ケイカク</t>
    </rPh>
    <rPh sb="86" eb="87">
      <t>ツク</t>
    </rPh>
    <phoneticPr fontId="1"/>
  </si>
  <si>
    <r>
      <t>（３） 事業計画</t>
    </r>
    <r>
      <rPr>
        <sz val="11"/>
        <rFont val="游ゴシック"/>
        <family val="3"/>
        <charset val="128"/>
        <scheme val="minor"/>
      </rPr>
      <t>書等の状況</t>
    </r>
    <rPh sb="8" eb="9">
      <t>ショ</t>
    </rPh>
    <rPh sb="9" eb="10">
      <t>トウ</t>
    </rPh>
    <rPh sb="11" eb="13">
      <t>ジョウキョウ</t>
    </rPh>
    <phoneticPr fontId="1"/>
  </si>
  <si>
    <t>◎人権・同和問題に関する研修を行っているか　</t>
    <phoneticPr fontId="1"/>
  </si>
  <si>
    <t>◎外部研修の成果を組織内で活用している場合、研修報告の方法　</t>
    <rPh sb="19" eb="21">
      <t>バアイ</t>
    </rPh>
    <phoneticPr fontId="1"/>
  </si>
  <si>
    <r>
      <t>（</t>
    </r>
    <r>
      <rPr>
        <sz val="11"/>
        <rFont val="游ゴシック"/>
        <family val="3"/>
        <charset val="128"/>
        <scheme val="minor"/>
      </rPr>
      <t>４） 危険防止　　</t>
    </r>
    <phoneticPr fontId="1"/>
  </si>
  <si>
    <r>
      <t>（５）</t>
    </r>
    <r>
      <rPr>
        <sz val="11"/>
        <rFont val="游ゴシック"/>
        <family val="3"/>
        <charset val="128"/>
        <scheme val="minor"/>
      </rPr>
      <t xml:space="preserve"> 事故防止   ★確認資料：緊急連絡網、安全管理（緊急時・事故対応等）に関するマニュアル</t>
    </r>
    <rPh sb="4" eb="6">
      <t>ジコ</t>
    </rPh>
    <rPh sb="6" eb="8">
      <t>ボウシ</t>
    </rPh>
    <phoneticPr fontId="1"/>
  </si>
  <si>
    <r>
      <t>〇災害発生時等の事業継続計画（ＢＣＰ）</t>
    </r>
    <r>
      <rPr>
        <sz val="11"/>
        <rFont val="游ゴシック"/>
        <family val="3"/>
        <charset val="128"/>
        <scheme val="minor"/>
      </rPr>
      <t>を策定しているか</t>
    </r>
    <rPh sb="1" eb="3">
      <t>サイガイ</t>
    </rPh>
    <rPh sb="3" eb="6">
      <t>ハッセイジ</t>
    </rPh>
    <rPh sb="6" eb="7">
      <t>トウ</t>
    </rPh>
    <rPh sb="8" eb="10">
      <t>ジギョウ</t>
    </rPh>
    <rPh sb="10" eb="12">
      <t>ケイゾク</t>
    </rPh>
    <rPh sb="12" eb="14">
      <t>ケイカク</t>
    </rPh>
    <phoneticPr fontId="1"/>
  </si>
  <si>
    <r>
      <t>　※長期的</t>
    </r>
    <r>
      <rPr>
        <sz val="11"/>
        <rFont val="游ゴシック"/>
        <family val="3"/>
        <charset val="128"/>
        <scheme val="minor"/>
      </rPr>
      <t>及び短期的な指導計画</t>
    </r>
    <rPh sb="4" eb="5">
      <t>テキ</t>
    </rPh>
    <rPh sb="5" eb="6">
      <t>オヨ</t>
    </rPh>
    <rPh sb="7" eb="9">
      <t>タンキ</t>
    </rPh>
    <phoneticPr fontId="1"/>
  </si>
  <si>
    <r>
      <t>　※個別的な指導計画</t>
    </r>
    <r>
      <rPr>
        <sz val="11"/>
        <rFont val="游ゴシック"/>
        <family val="3"/>
        <charset val="128"/>
        <scheme val="minor"/>
      </rPr>
      <t>（３歳未満児、障がいのある子ども）</t>
    </r>
    <rPh sb="12" eb="13">
      <t>サイ</t>
    </rPh>
    <rPh sb="13" eb="15">
      <t>ミマン</t>
    </rPh>
    <rPh sb="15" eb="16">
      <t>ジ</t>
    </rPh>
    <rPh sb="17" eb="18">
      <t>ショウ</t>
    </rPh>
    <rPh sb="23" eb="24">
      <t>コ</t>
    </rPh>
    <phoneticPr fontId="1"/>
  </si>
  <si>
    <r>
      <t>◎</t>
    </r>
    <r>
      <rPr>
        <sz val="11"/>
        <rFont val="游ゴシック"/>
        <family val="3"/>
        <charset val="128"/>
        <scheme val="minor"/>
      </rPr>
      <t>児童の処遇の状況を明らかにする諸帳簿（児童簿、指導日誌、経過記録簿、保育所児童保育</t>
    </r>
    <rPh sb="1" eb="3">
      <t>ジドウ</t>
    </rPh>
    <rPh sb="4" eb="6">
      <t>ショグウ</t>
    </rPh>
    <rPh sb="7" eb="9">
      <t>ジョウキョウ</t>
    </rPh>
    <rPh sb="10" eb="11">
      <t>アキ</t>
    </rPh>
    <rPh sb="20" eb="22">
      <t>ジドウ</t>
    </rPh>
    <rPh sb="22" eb="23">
      <t>ボ</t>
    </rPh>
    <rPh sb="24" eb="26">
      <t>シドウ</t>
    </rPh>
    <rPh sb="26" eb="28">
      <t>ニッシ</t>
    </rPh>
    <rPh sb="29" eb="31">
      <t>ケイカ</t>
    </rPh>
    <rPh sb="31" eb="33">
      <t>キロク</t>
    </rPh>
    <rPh sb="33" eb="34">
      <t>ボ</t>
    </rPh>
    <rPh sb="35" eb="38">
      <t>ホイクショ</t>
    </rPh>
    <rPh sb="38" eb="40">
      <t>ジドウ</t>
    </rPh>
    <rPh sb="40" eb="42">
      <t>ホイク</t>
    </rPh>
    <phoneticPr fontId="1"/>
  </si>
  <si>
    <r>
      <t>○保護者との連携</t>
    </r>
    <r>
      <rPr>
        <sz val="11"/>
        <rFont val="游ゴシック"/>
        <family val="3"/>
        <charset val="128"/>
        <scheme val="minor"/>
      </rPr>
      <t>（連絡帳、保育所だより、保育参観等）により理解協力を得るよう努めているか</t>
    </r>
    <rPh sb="1" eb="4">
      <t>ホゴシャ</t>
    </rPh>
    <rPh sb="6" eb="8">
      <t>レンケイ</t>
    </rPh>
    <rPh sb="29" eb="31">
      <t>リカイ</t>
    </rPh>
    <rPh sb="31" eb="33">
      <t>キョウリョク</t>
    </rPh>
    <rPh sb="34" eb="35">
      <t>エ</t>
    </rPh>
    <rPh sb="38" eb="39">
      <t>ツト</t>
    </rPh>
    <phoneticPr fontId="1"/>
  </si>
  <si>
    <t>〇年度中途に入所した場合の健康診断の実施</t>
    <phoneticPr fontId="1"/>
  </si>
  <si>
    <t>〇食育計画に従って、食育に取り組んでいるか　　</t>
    <phoneticPr fontId="1"/>
  </si>
  <si>
    <r>
      <t>○原材料及び調理済み食品を食品ごとに50ｇ程度ずつを清潔な保存食容器（ビニール袋等）に入れて</t>
    </r>
    <r>
      <rPr>
        <sz val="11"/>
        <rFont val="游ゴシック"/>
        <family val="3"/>
        <charset val="128"/>
        <scheme val="minor"/>
      </rPr>
      <t xml:space="preserve">食事提供後２週間以上保存しているか </t>
    </r>
    <rPh sb="46" eb="48">
      <t>ショクジ</t>
    </rPh>
    <phoneticPr fontId="1"/>
  </si>
  <si>
    <r>
      <t>（１）</t>
    </r>
    <r>
      <rPr>
        <sz val="11"/>
        <color theme="1"/>
        <rFont val="游ゴシック"/>
        <family val="2"/>
        <charset val="128"/>
        <scheme val="minor"/>
      </rPr>
      <t xml:space="preserve"> 管理体制の確立</t>
    </r>
    <phoneticPr fontId="1"/>
  </si>
  <si>
    <r>
      <t xml:space="preserve">（１） </t>
    </r>
    <r>
      <rPr>
        <sz val="11"/>
        <rFont val="游ゴシック"/>
        <family val="3"/>
        <charset val="128"/>
        <scheme val="minor"/>
      </rPr>
      <t>出納       ★確認資料：経理規程、収入伺綴、収入証憑綴</t>
    </r>
    <rPh sb="4" eb="6">
      <t>スイトウ</t>
    </rPh>
    <phoneticPr fontId="1"/>
  </si>
  <si>
    <r>
      <t>○収入</t>
    </r>
    <r>
      <rPr>
        <sz val="11"/>
        <rFont val="游ゴシック"/>
        <family val="3"/>
        <charset val="128"/>
        <scheme val="minor"/>
      </rPr>
      <t>・支出決議（伺）がなされているか</t>
    </r>
    <rPh sb="4" eb="6">
      <t>シシュツ</t>
    </rPh>
    <phoneticPr fontId="1"/>
  </si>
  <si>
    <r>
      <t>○会計伝票、収入証憑</t>
    </r>
    <r>
      <rPr>
        <sz val="11"/>
        <rFont val="游ゴシック"/>
        <family val="3"/>
        <charset val="128"/>
        <scheme val="minor"/>
      </rPr>
      <t>類、補助簿等を１０年間保管しているか</t>
    </r>
    <rPh sb="1" eb="3">
      <t>カイケイ</t>
    </rPh>
    <rPh sb="3" eb="5">
      <t>デンピョウ</t>
    </rPh>
    <rPh sb="10" eb="11">
      <t>ルイ</t>
    </rPh>
    <rPh sb="12" eb="15">
      <t>ホジョボ</t>
    </rPh>
    <rPh sb="15" eb="16">
      <t>トウ</t>
    </rPh>
    <rPh sb="19" eb="20">
      <t>ネン</t>
    </rPh>
    <rPh sb="20" eb="21">
      <t>カン</t>
    </rPh>
    <phoneticPr fontId="1"/>
  </si>
  <si>
    <r>
      <t>（２）</t>
    </r>
    <r>
      <rPr>
        <sz val="11"/>
        <rFont val="游ゴシック"/>
        <family val="3"/>
        <charset val="128"/>
        <scheme val="minor"/>
      </rPr>
      <t>現金</t>
    </r>
    <r>
      <rPr>
        <sz val="11"/>
        <rFont val="游ゴシック"/>
        <family val="2"/>
        <charset val="128"/>
        <scheme val="minor"/>
      </rPr>
      <t/>
    </r>
    <rPh sb="3" eb="5">
      <t>ゲンキン</t>
    </rPh>
    <phoneticPr fontId="1"/>
  </si>
  <si>
    <r>
      <t>○職員</t>
    </r>
    <r>
      <rPr>
        <sz val="11"/>
        <rFont val="游ゴシック"/>
        <family val="3"/>
        <charset val="128"/>
        <scheme val="minor"/>
      </rPr>
      <t>による立て替え払いを行っていないか</t>
    </r>
    <rPh sb="1" eb="3">
      <t>ショクイン</t>
    </rPh>
    <rPh sb="6" eb="7">
      <t>タ</t>
    </rPh>
    <rPh sb="8" eb="9">
      <t>カ</t>
    </rPh>
    <rPh sb="10" eb="11">
      <t>ハラ</t>
    </rPh>
    <rPh sb="13" eb="14">
      <t>オコナ</t>
    </rPh>
    <phoneticPr fontId="1"/>
  </si>
  <si>
    <t>９　貸借対照表</t>
    <phoneticPr fontId="1"/>
  </si>
  <si>
    <t>（２） 費目間流用【Ⅰ基本の７要件を満たした場合は記載不要】</t>
    <rPh sb="18" eb="19">
      <t>ミ</t>
    </rPh>
    <rPh sb="22" eb="24">
      <t>バアイ</t>
    </rPh>
    <rPh sb="25" eb="27">
      <t>キサイ</t>
    </rPh>
    <rPh sb="27" eb="29">
      <t>フヨウ</t>
    </rPh>
    <phoneticPr fontId="1"/>
  </si>
  <si>
    <r>
      <t>　決算額（</t>
    </r>
    <r>
      <rPr>
        <sz val="11"/>
        <rFont val="游ゴシック"/>
        <family val="3"/>
        <charset val="128"/>
        <scheme val="minor"/>
      </rPr>
      <t>※１保育所拠点区分（※２サービス区分）の事業活動による収入計）に占める割合</t>
    </r>
    <phoneticPr fontId="1"/>
  </si>
  <si>
    <t>※２保育所拠点区分の中に、本部サービス区分と保育所サービス区分が存在する場合　</t>
    <rPh sb="2" eb="5">
      <t>ホイクショ</t>
    </rPh>
    <rPh sb="5" eb="7">
      <t>キョテン</t>
    </rPh>
    <rPh sb="7" eb="9">
      <t>クブン</t>
    </rPh>
    <rPh sb="10" eb="11">
      <t>ナカ</t>
    </rPh>
    <rPh sb="13" eb="15">
      <t>ホンブ</t>
    </rPh>
    <rPh sb="19" eb="21">
      <t>クブン</t>
    </rPh>
    <rPh sb="22" eb="25">
      <t>ホイクショ</t>
    </rPh>
    <rPh sb="29" eb="31">
      <t>クブン</t>
    </rPh>
    <rPh sb="32" eb="34">
      <t>ソンザイ</t>
    </rPh>
    <rPh sb="36" eb="38">
      <t>バアイ</t>
    </rPh>
    <phoneticPr fontId="1"/>
  </si>
  <si>
    <r>
      <t>○委託費等の管理・運用については、</t>
    </r>
    <r>
      <rPr>
        <sz val="11"/>
        <rFont val="游ゴシック"/>
        <family val="3"/>
        <charset val="128"/>
        <scheme val="minor"/>
      </rPr>
      <t>銀行、郵便局等への預貯金等安全確実でかつ換金性の高い方法で</t>
    </r>
    <rPh sb="17" eb="19">
      <t>ギンコウ</t>
    </rPh>
    <rPh sb="20" eb="23">
      <t>ユウビンキョク</t>
    </rPh>
    <rPh sb="23" eb="24">
      <t>トウ</t>
    </rPh>
    <rPh sb="26" eb="29">
      <t>ヨチョキン</t>
    </rPh>
    <rPh sb="29" eb="30">
      <t>トウ</t>
    </rPh>
    <phoneticPr fontId="1"/>
  </si>
  <si>
    <t>行われているか</t>
    <rPh sb="0" eb="1">
      <t>オコナ</t>
    </rPh>
    <phoneticPr fontId="1"/>
  </si>
  <si>
    <r>
      <t>　　※２</t>
    </r>
    <r>
      <rPr>
        <u/>
        <sz val="11"/>
        <color theme="1"/>
        <rFont val="游ゴシック"/>
        <family val="3"/>
        <charset val="128"/>
        <scheme val="minor"/>
      </rPr>
      <t>，３，４に該当する場合は、それぞれ(5)イ、(6)ア、(7)にその内容等を記載すること。</t>
    </r>
    <phoneticPr fontId="1"/>
  </si>
  <si>
    <t>〇職員に対し、予防及びまん延防止のための研修及び訓練を定期的に実施しているか</t>
    <rPh sb="1" eb="3">
      <t>ショクイン</t>
    </rPh>
    <rPh sb="4" eb="5">
      <t>タイ</t>
    </rPh>
    <rPh sb="7" eb="9">
      <t>ヨボウ</t>
    </rPh>
    <rPh sb="9" eb="10">
      <t>オヨ</t>
    </rPh>
    <rPh sb="13" eb="14">
      <t>エン</t>
    </rPh>
    <rPh sb="14" eb="16">
      <t>ボウシ</t>
    </rPh>
    <rPh sb="20" eb="22">
      <t>ケンシュウ</t>
    </rPh>
    <rPh sb="22" eb="23">
      <t>オヨ</t>
    </rPh>
    <rPh sb="24" eb="26">
      <t>クンレン</t>
    </rPh>
    <rPh sb="27" eb="30">
      <t>テイキテキ</t>
    </rPh>
    <rPh sb="31" eb="33">
      <t>ジッシ</t>
    </rPh>
    <phoneticPr fontId="1"/>
  </si>
  <si>
    <r>
      <t>○</t>
    </r>
    <r>
      <rPr>
        <sz val="11"/>
        <rFont val="游ゴシック"/>
        <family val="3"/>
        <charset val="128"/>
        <scheme val="minor"/>
      </rPr>
      <t>金銭収入は経理規程で定める期限内に必ず金融機関に預け入れしているか</t>
    </r>
    <rPh sb="1" eb="3">
      <t>キンセン</t>
    </rPh>
    <rPh sb="6" eb="8">
      <t>ケイリ</t>
    </rPh>
    <rPh sb="8" eb="10">
      <t>キテイ</t>
    </rPh>
    <rPh sb="11" eb="12">
      <t>サダ</t>
    </rPh>
    <rPh sb="14" eb="17">
      <t>キゲンナイ</t>
    </rPh>
    <phoneticPr fontId="1"/>
  </si>
  <si>
    <r>
      <t>（</t>
    </r>
    <r>
      <rPr>
        <sz val="11"/>
        <rFont val="游ゴシック"/>
        <family val="3"/>
        <charset val="128"/>
        <scheme val="minor"/>
      </rPr>
      <t>理事長又は園長の変更があったが、変更届が未提出の施設）</t>
    </r>
    <rPh sb="1" eb="4">
      <t>リジチョウ</t>
    </rPh>
    <rPh sb="4" eb="5">
      <t>マタ</t>
    </rPh>
    <rPh sb="6" eb="8">
      <t>エンチョウ</t>
    </rPh>
    <rPh sb="17" eb="20">
      <t>ヘンコウトドケ</t>
    </rPh>
    <rPh sb="21" eb="24">
      <t>ミテイシュツ</t>
    </rPh>
    <rPh sb="25" eb="27">
      <t>シセツ</t>
    </rPh>
    <phoneticPr fontId="1"/>
  </si>
  <si>
    <t>(3) 事業計画書等の状況</t>
    <rPh sb="8" eb="9">
      <t>ショ</t>
    </rPh>
    <rPh sb="9" eb="10">
      <t>トウ</t>
    </rPh>
    <phoneticPr fontId="1"/>
  </si>
  <si>
    <t>(4) 危険防止</t>
    <rPh sb="4" eb="8">
      <t>キケンボウシ</t>
    </rPh>
    <phoneticPr fontId="1"/>
  </si>
  <si>
    <t>(5) 事故防止</t>
    <rPh sb="4" eb="6">
      <t>ジコ</t>
    </rPh>
    <rPh sb="6" eb="8">
      <t>ボウシ</t>
    </rPh>
    <phoneticPr fontId="1"/>
  </si>
  <si>
    <t>(6) 防災対策</t>
    <rPh sb="4" eb="8">
      <t>ボウサイタイサク</t>
    </rPh>
    <phoneticPr fontId="1"/>
  </si>
  <si>
    <t>(7) 安全計画の策定</t>
    <rPh sb="4" eb="6">
      <t>アンゼン</t>
    </rPh>
    <rPh sb="6" eb="8">
      <t>ケイカク</t>
    </rPh>
    <rPh sb="9" eb="11">
      <t>サクテイ</t>
    </rPh>
    <phoneticPr fontId="1"/>
  </si>
  <si>
    <t>(6) 医薬品等</t>
    <rPh sb="4" eb="7">
      <t>イヤクヒン</t>
    </rPh>
    <rPh sb="7" eb="8">
      <t>トウ</t>
    </rPh>
    <phoneticPr fontId="1"/>
  </si>
  <si>
    <t>(4) 献立・食育</t>
    <rPh sb="4" eb="6">
      <t>コンダテ</t>
    </rPh>
    <phoneticPr fontId="1"/>
  </si>
  <si>
    <t>(5) 検食</t>
    <phoneticPr fontId="1"/>
  </si>
  <si>
    <t>(6) 塩分</t>
    <phoneticPr fontId="1"/>
  </si>
  <si>
    <t>(7) 調理委託</t>
    <phoneticPr fontId="1"/>
  </si>
  <si>
    <t>(8) 衛生管理体制</t>
    <phoneticPr fontId="1"/>
  </si>
  <si>
    <t>(9) 検便の実施状況</t>
    <phoneticPr fontId="1"/>
  </si>
  <si>
    <t>(1) 管理体制の確立</t>
    <phoneticPr fontId="1"/>
  </si>
  <si>
    <t>(1) 出納</t>
    <rPh sb="4" eb="6">
      <t>スイトウ</t>
    </rPh>
    <phoneticPr fontId="1"/>
  </si>
  <si>
    <t>(2) 現金</t>
    <rPh sb="4" eb="6">
      <t>ゲンキン</t>
    </rPh>
    <phoneticPr fontId="1"/>
  </si>
  <si>
    <r>
      <t>（４） 献立</t>
    </r>
    <r>
      <rPr>
        <sz val="11"/>
        <rFont val="游ゴシック"/>
        <family val="3"/>
        <charset val="128"/>
        <scheme val="minor"/>
      </rPr>
      <t>・食育         ★確認資料：給食予定・実施献立表及び給食日誌（給食関係帳簿・様式１、２）</t>
    </r>
    <rPh sb="7" eb="9">
      <t>ショクイク</t>
    </rPh>
    <phoneticPr fontId="1"/>
  </si>
  <si>
    <t>（５） 検食         ★確認資料：給食予定・実施献立表及び給食日誌（給食関係帳簿・様式１）</t>
    <phoneticPr fontId="1"/>
  </si>
  <si>
    <t>（６） 塩分   ★確認資料：栄養出納表（給食関係帳簿様式４）、調味料による食塩摂取状況（同様式５）</t>
    <phoneticPr fontId="1"/>
  </si>
  <si>
    <t>（７） 調理委託      ★確認資料：契約書</t>
    <phoneticPr fontId="1"/>
  </si>
  <si>
    <t>（８） 衛生管理体制</t>
    <phoneticPr fontId="1"/>
  </si>
  <si>
    <t>（１０）保存食</t>
    <phoneticPr fontId="1"/>
  </si>
  <si>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</si>
  <si>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〇児童への安全指導について年間スケジュールを策定しているか</t>
    <rPh sb="1" eb="3">
      <t>ジドウ</t>
    </rPh>
    <rPh sb="5" eb="7">
      <t>アンゼン</t>
    </rPh>
    <rPh sb="7" eb="9">
      <t>シドウ</t>
    </rPh>
    <rPh sb="13" eb="15">
      <t>ネンカン</t>
    </rPh>
    <rPh sb="22" eb="24">
      <t>サクテイ</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</si>
  <si>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</si>
  <si>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</si>
  <si>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</si>
  <si>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</si>
  <si>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〇当該計画を定期的に見直し、必要に応じて変更を行っているか</t>
    <rPh sb="1" eb="3">
      <t>トウガイ</t>
    </rPh>
    <phoneticPr fontId="1"/>
  </si>
  <si>
    <t>〇通園用のための自動車を運行しているか</t>
    <rPh sb="1" eb="3">
      <t>ツウエン</t>
    </rPh>
    <rPh sb="3" eb="4">
      <t>ヨウ</t>
    </rPh>
    <rPh sb="8" eb="11">
      <t>ジドウシャ</t>
    </rPh>
    <rPh sb="12" eb="14">
      <t>ウンコウ</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</si>
  <si>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</si>
  <si>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</si>
  <si>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〇園外活動等のために自動車を運行しているか</t>
    <rPh sb="1" eb="3">
      <t>エンガイ</t>
    </rPh>
    <rPh sb="3" eb="5">
      <t>カツドウ</t>
    </rPh>
    <rPh sb="5" eb="6">
      <t>トウ</t>
    </rPh>
    <rPh sb="10" eb="13">
      <t>ジドウシャ</t>
    </rPh>
    <rPh sb="14" eb="16">
      <t>ウンコウ</t>
    </rPh>
    <phoneticPr fontId="1"/>
  </si>
  <si>
    <r>
      <t>②看護師・保健師・准看護師</t>
    </r>
    <r>
      <rPr>
        <sz val="10"/>
        <color theme="1"/>
        <rFont val="游ゴシック"/>
        <family val="3"/>
        <charset val="128"/>
      </rPr>
      <t>（みなし保育士とする場合であり、常勤換算１人まで可）    （注４）</t>
    </r>
    <rPh sb="5" eb="8">
      <t>ホケンシ</t>
    </rPh>
    <rPh sb="9" eb="10">
      <t>ジュン</t>
    </rPh>
    <rPh sb="10" eb="13">
      <t>カンゴシ</t>
    </rPh>
    <rPh sb="17" eb="20">
      <t>ホイクシ</t>
    </rPh>
    <rPh sb="23" eb="25">
      <t>バアイ</t>
    </rPh>
    <rPh sb="29" eb="31">
      <t>ジョウキン</t>
    </rPh>
    <rPh sb="31" eb="33">
      <t>カンサン</t>
    </rPh>
    <rPh sb="34" eb="35">
      <t>ニン</t>
    </rPh>
    <rPh sb="37" eb="38">
      <t>カ</t>
    </rPh>
    <rPh sb="44" eb="45">
      <t>チュウ</t>
    </rPh>
    <phoneticPr fontId="1"/>
  </si>
  <si>
    <r>
      <t>　 （注</t>
    </r>
    <r>
      <rPr>
        <sz val="11"/>
        <color theme="1"/>
        <rFont val="游ゴシック"/>
        <family val="3"/>
        <charset val="128"/>
      </rPr>
      <t>）①～④に記載する職員は、（表２）の(F）欄①～④に記載した非常勤職員となります。
            「職員番号・氏名等」欄は、職員名簿と対応させてください。</t>
    </r>
    <rPh sb="59" eb="61">
      <t>ショクイン</t>
    </rPh>
    <rPh sb="61" eb="63">
      <t>バンゴウ</t>
    </rPh>
    <rPh sb="64" eb="66">
      <t>シメイ</t>
    </rPh>
    <rPh sb="66" eb="67">
      <t>トウ</t>
    </rPh>
    <rPh sb="68" eb="69">
      <t>ラン</t>
    </rPh>
    <rPh sb="71" eb="73">
      <t>ショクイン</t>
    </rPh>
    <rPh sb="73" eb="75">
      <t>メイボ</t>
    </rPh>
    <rPh sb="76" eb="78">
      <t>タイオウ</t>
    </rPh>
    <phoneticPr fontId="1"/>
  </si>
  <si>
    <t>（注４）　乳児数が４人未満の場合、看護師等1名をみなし保育士とするには、子育ての知識・経験を有する看護師等を配置し、保育士の支援
    　       を受ける体制とすること。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rPh sb="62" eb="64">
      <t>シエン</t>
    </rPh>
    <rPh sb="78" eb="79">
      <t>ウ</t>
    </rPh>
    <rPh sb="81" eb="83">
      <t>タイセイ</t>
    </rPh>
    <phoneticPr fontId="1"/>
  </si>
  <si>
    <t>(8)自動車を運行する場合の 所在確認</t>
    <rPh sb="3" eb="6">
      <t>ジドウシャ</t>
    </rPh>
    <rPh sb="7" eb="9">
      <t>ウンコウ</t>
    </rPh>
    <rPh sb="11" eb="13">
      <t>バアイ</t>
    </rPh>
    <rPh sb="15" eb="17">
      <t>ショザイ</t>
    </rPh>
    <rPh sb="17" eb="19">
      <t>カクニン</t>
    </rPh>
    <phoneticPr fontId="1"/>
  </si>
  <si>
    <t>(10)保存食</t>
    <phoneticPr fontId="1"/>
  </si>
  <si>
    <t>10-2　施設型給付費等の経理【保育所型認定こども園は記載】</t>
    <phoneticPr fontId="1"/>
  </si>
  <si>
    <r>
      <t>　努めている場合、</t>
    </r>
    <r>
      <rPr>
        <sz val="11"/>
        <rFont val="游ゴシック"/>
        <family val="3"/>
        <charset val="128"/>
        <scheme val="minor"/>
      </rPr>
      <t>具体的な取組内容</t>
    </r>
    <rPh sb="1" eb="2">
      <t>ツト</t>
    </rPh>
    <rPh sb="6" eb="8">
      <t>バアイ</t>
    </rPh>
    <rPh sb="9" eb="12">
      <t>グタイテキ</t>
    </rPh>
    <rPh sb="13" eb="15">
      <t>トリクミ</t>
    </rPh>
    <rPh sb="15" eb="17">
      <t>ナイヨウ</t>
    </rPh>
    <phoneticPr fontId="1"/>
  </si>
  <si>
    <r>
      <t>★確認資料：労働者名簿、36協定書、出勤簿、休暇簿、時間外勤務命令簿、賃金台帳</t>
    </r>
    <r>
      <rPr>
        <sz val="11"/>
        <rFont val="游ゴシック"/>
        <family val="3"/>
        <charset val="128"/>
        <scheme val="minor"/>
      </rPr>
      <t>、雇用契約書</t>
    </r>
    <rPh sb="40" eb="42">
      <t>コヨウ</t>
    </rPh>
    <rPh sb="42" eb="45">
      <t>ケイヤクショ</t>
    </rPh>
    <phoneticPr fontId="1"/>
  </si>
  <si>
    <r>
      <t>〇</t>
    </r>
    <r>
      <rPr>
        <sz val="11"/>
        <rFont val="游ゴシック"/>
        <family val="3"/>
        <charset val="128"/>
        <scheme val="minor"/>
      </rPr>
      <t>１か月単位変形労働時間制に関して協定を締結又は就業規則に規定しているか（１年単位変形労働時間制の場合は、労使協定及び休日カレンダーを労働基準監督署へ届け出ているか）</t>
    </r>
    <rPh sb="3" eb="6">
      <t>ツキタンイ</t>
    </rPh>
    <rPh sb="22" eb="23">
      <t>マタ</t>
    </rPh>
    <rPh sb="24" eb="26">
      <t>シュウギョウ</t>
    </rPh>
    <rPh sb="26" eb="28">
      <t>キソク</t>
    </rPh>
    <rPh sb="29" eb="31">
      <t>キテイ</t>
    </rPh>
    <rPh sb="38" eb="41">
      <t>ネンタンイ</t>
    </rPh>
    <rPh sb="41" eb="43">
      <t>ヘンケイ</t>
    </rPh>
    <rPh sb="43" eb="45">
      <t>ロウドウ</t>
    </rPh>
    <rPh sb="45" eb="48">
      <t>ジカンセイ</t>
    </rPh>
    <rPh sb="49" eb="51">
      <t>バアイ</t>
    </rPh>
    <rPh sb="53" eb="55">
      <t>ロウシ</t>
    </rPh>
    <rPh sb="55" eb="57">
      <t>キョウテイ</t>
    </rPh>
    <rPh sb="57" eb="58">
      <t>オヨ</t>
    </rPh>
    <rPh sb="59" eb="61">
      <t>キュウジツ</t>
    </rPh>
    <phoneticPr fontId="1"/>
  </si>
  <si>
    <r>
      <t>○労働条件の改善等による</t>
    </r>
    <r>
      <rPr>
        <sz val="11"/>
        <rFont val="游ゴシック"/>
        <family val="3"/>
        <charset val="128"/>
        <scheme val="minor"/>
      </rPr>
      <t>職員の定着促進及び離職防止対策</t>
    </r>
    <phoneticPr fontId="1"/>
  </si>
  <si>
    <t>〇収入・支出発生の都度会計伝票を起票し、会計責任者の承認（決裁）を得ているか</t>
    <rPh sb="1" eb="3">
      <t>シュウニュウ</t>
    </rPh>
    <rPh sb="4" eb="6">
      <t>シシュツ</t>
    </rPh>
    <rPh sb="6" eb="8">
      <t>ハッセイ</t>
    </rPh>
    <rPh sb="9" eb="11">
      <t>ツド</t>
    </rPh>
    <rPh sb="11" eb="13">
      <t>カイケイ</t>
    </rPh>
    <rPh sb="13" eb="15">
      <t>デンピョウ</t>
    </rPh>
    <rPh sb="16" eb="18">
      <t>キヒョウ</t>
    </rPh>
    <rPh sb="20" eb="22">
      <t>カイケイ</t>
    </rPh>
    <rPh sb="22" eb="25">
      <t>セキニンシャ</t>
    </rPh>
    <rPh sb="26" eb="28">
      <t>ショウニン</t>
    </rPh>
    <rPh sb="29" eb="31">
      <t>ケッサイ</t>
    </rPh>
    <rPh sb="33" eb="34">
      <t>エ</t>
    </rPh>
    <phoneticPr fontId="1"/>
  </si>
  <si>
    <t>有の場合の金額</t>
    <rPh sb="0" eb="1">
      <t>ア</t>
    </rPh>
    <rPh sb="2" eb="4">
      <t>バアイ</t>
    </rPh>
    <rPh sb="5" eb="7">
      <t>キンガク</t>
    </rPh>
    <phoneticPr fontId="1"/>
  </si>
  <si>
    <t>【本部拠点区分(サービス区分)で支出すべき経費】 理事会開催経費、役員報酬等、法人登記経費等</t>
    <phoneticPr fontId="1"/>
  </si>
  <si>
    <t>②一時預かり事業（国補助）、当分の間はH21.6.3雇児発第0603002号厚労省通知以前に定める一時保育</t>
    <phoneticPr fontId="1"/>
  </si>
  <si>
    <r>
      <t>○タオルは他の児童や職員と共用しない</t>
    </r>
    <r>
      <rPr>
        <sz val="11"/>
        <rFont val="游ゴシック"/>
        <family val="3"/>
        <charset val="128"/>
        <scheme val="minor"/>
      </rPr>
      <t>か、又はペーパータオルにしているか</t>
    </r>
    <rPh sb="20" eb="21">
      <t>マタ</t>
    </rPh>
    <phoneticPr fontId="1"/>
  </si>
  <si>
    <r>
      <rPr>
        <b/>
        <sz val="11"/>
        <color theme="1"/>
        <rFont val="游ゴシック"/>
        <family val="3"/>
        <charset val="128"/>
        <scheme val="minor"/>
      </rPr>
      <t>◎</t>
    </r>
    <r>
      <rPr>
        <sz val="11"/>
        <color theme="1"/>
        <rFont val="游ゴシック"/>
        <family val="2"/>
        <charset val="128"/>
        <scheme val="minor"/>
      </rPr>
      <t>地域住民への保育情報の提供や、保育に関する相談への助言を行っているか</t>
    </r>
    <rPh sb="1" eb="3">
      <t>チイキ</t>
    </rPh>
    <rPh sb="3" eb="5">
      <t>ジュウミン</t>
    </rPh>
    <phoneticPr fontId="1"/>
  </si>
  <si>
    <t xml:space="preserve">○医薬品等の整備、管理がされているか </t>
    <rPh sb="9" eb="11">
      <t>カンリ</t>
    </rPh>
    <phoneticPr fontId="1"/>
  </si>
  <si>
    <r>
      <t>○小口現金の</t>
    </r>
    <r>
      <rPr>
        <sz val="11"/>
        <rFont val="游ゴシック"/>
        <family val="3"/>
        <charset val="128"/>
        <scheme val="minor"/>
      </rPr>
      <t>取扱は経理規程どおり（限度額の範囲内、出納帳への記帳）に行われているか</t>
    </r>
    <rPh sb="6" eb="8">
      <t>トリアツカイ</t>
    </rPh>
    <rPh sb="9" eb="11">
      <t>ケイリ</t>
    </rPh>
    <rPh sb="11" eb="13">
      <t>キテイ</t>
    </rPh>
    <rPh sb="21" eb="24">
      <t>ハンイナイ</t>
    </rPh>
    <rPh sb="25" eb="28">
      <t>スイトウチョウ</t>
    </rPh>
    <rPh sb="30" eb="32">
      <t>キチョウ</t>
    </rPh>
    <rPh sb="34" eb="35">
      <t>オコナ</t>
    </rPh>
    <phoneticPr fontId="1"/>
  </si>
  <si>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</si>
  <si>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</si>
  <si>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</si>
  <si>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</si>
  <si>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</si>
  <si>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目標量</t>
    <rPh sb="0" eb="3">
      <t>モクヒョウリョウ</t>
    </rPh>
    <phoneticPr fontId="1"/>
  </si>
  <si>
    <t>給食</t>
    <rPh sb="0" eb="2">
      <t>キュウショク</t>
    </rPh>
    <phoneticPr fontId="1"/>
  </si>
  <si>
    <t>グラム</t>
    <phoneticPr fontId="1"/>
  </si>
  <si>
    <t>うち調味料</t>
    <rPh sb="2" eb="5">
      <t>チョウミリョウ</t>
    </rPh>
    <phoneticPr fontId="1"/>
  </si>
  <si>
    <t>15：1</t>
    <phoneticPr fontId="1"/>
  </si>
  <si>
    <t>25 :１</t>
    <phoneticPr fontId="1"/>
  </si>
  <si>
    <t xml:space="preserve">新　配置基準 </t>
    <rPh sb="0" eb="1">
      <t>シン</t>
    </rPh>
    <rPh sb="2" eb="4">
      <t>ハイチ</t>
    </rPh>
    <rPh sb="4" eb="6">
      <t>キジュン</t>
    </rPh>
    <phoneticPr fontId="1"/>
  </si>
  <si>
    <t xml:space="preserve"> （注3）経過措置として、当分の間は３歳児について２０対１、４・５歳児については３０対１として差し支えない。【根拠】島根県児童福祉施設の設備及び運営に関する基準を定める条例附則（経過措置）</t>
    <rPh sb="5" eb="9">
      <t>ケイカソチ</t>
    </rPh>
    <rPh sb="13" eb="15">
      <t>トウブン</t>
    </rPh>
    <rPh sb="16" eb="17">
      <t>カン</t>
    </rPh>
    <rPh sb="19" eb="21">
      <t>サイジ</t>
    </rPh>
    <rPh sb="27" eb="28">
      <t>タイ</t>
    </rPh>
    <rPh sb="33" eb="35">
      <t>サイジ</t>
    </rPh>
    <rPh sb="42" eb="43">
      <t>タイ</t>
    </rPh>
    <rPh sb="55" eb="57">
      <t>コンキョ</t>
    </rPh>
    <rPh sb="58" eb="61">
      <t>シマネケン</t>
    </rPh>
    <rPh sb="61" eb="65">
      <t>ジドウフクシ</t>
    </rPh>
    <rPh sb="65" eb="67">
      <t>シセツ</t>
    </rPh>
    <rPh sb="68" eb="70">
      <t>セツビ</t>
    </rPh>
    <rPh sb="70" eb="71">
      <t>オヨ</t>
    </rPh>
    <rPh sb="72" eb="74">
      <t>ウンエイ</t>
    </rPh>
    <rPh sb="75" eb="76">
      <t>カン</t>
    </rPh>
    <rPh sb="78" eb="80">
      <t>キジュン</t>
    </rPh>
    <rPh sb="81" eb="82">
      <t>サダ</t>
    </rPh>
    <rPh sb="84" eb="86">
      <t>ジョウレイ</t>
    </rPh>
    <rPh sb="86" eb="88">
      <t>フソク</t>
    </rPh>
    <rPh sb="89" eb="93">
      <t>ケイカソチ</t>
    </rPh>
    <phoneticPr fontId="1"/>
  </si>
  <si>
    <t>（注）令和５年４月２１日こ成保２１子ども家庭庁生育局長通知「保育所等における常勤保育士及び短時間保育士の定義について」</t>
    <rPh sb="1" eb="2">
      <t>チュウ</t>
    </rPh>
    <rPh sb="3" eb="5">
      <t>レイワ</t>
    </rPh>
    <rPh sb="6" eb="7">
      <t>ネン</t>
    </rPh>
    <rPh sb="8" eb="9">
      <t>ツキ</t>
    </rPh>
    <rPh sb="11" eb="12">
      <t>ヒ</t>
    </rPh>
    <rPh sb="13" eb="14">
      <t>シゲル</t>
    </rPh>
    <rPh sb="14" eb="15">
      <t>ホ</t>
    </rPh>
    <rPh sb="17" eb="18">
      <t>コ</t>
    </rPh>
    <rPh sb="20" eb="23">
      <t>カテイチョウ</t>
    </rPh>
    <rPh sb="23" eb="26">
      <t>セイイクキョク</t>
    </rPh>
    <rPh sb="26" eb="27">
      <t>チョウ</t>
    </rPh>
    <rPh sb="27" eb="29">
      <t>ツウチ</t>
    </rPh>
    <rPh sb="30" eb="34">
      <t>ホイクショトウ</t>
    </rPh>
    <rPh sb="38" eb="40">
      <t>ジョウキン</t>
    </rPh>
    <rPh sb="40" eb="43">
      <t>ホイクシ</t>
    </rPh>
    <rPh sb="43" eb="44">
      <t>オヨ</t>
    </rPh>
    <rPh sb="45" eb="48">
      <t>タンジカン</t>
    </rPh>
    <rPh sb="48" eb="51">
      <t>ホイクシ</t>
    </rPh>
    <rPh sb="52" eb="54">
      <t>テイギ</t>
    </rPh>
    <phoneticPr fontId="1"/>
  </si>
  <si>
    <t>◎小学校に保育所児童保育要録（電子保存したものを含む）が送付されているか</t>
    <rPh sb="15" eb="19">
      <t>デンシホゾン</t>
    </rPh>
    <rPh sb="24" eb="25">
      <t>フク</t>
    </rPh>
    <phoneticPr fontId="1"/>
  </si>
  <si>
    <r>
      <t>○</t>
    </r>
    <r>
      <rPr>
        <sz val="11"/>
        <color theme="1"/>
        <rFont val="游ゴシック"/>
        <family val="2"/>
        <charset val="128"/>
        <scheme val="minor"/>
      </rPr>
      <t>塩分の摂取量は設定した目標量以下に</t>
    </r>
    <r>
      <rPr>
        <sz val="11"/>
        <color theme="1"/>
        <rFont val="游ゴシック"/>
        <family val="2"/>
        <charset val="128"/>
        <scheme val="minor"/>
      </rPr>
      <t>なっているか</t>
    </r>
    <rPh sb="8" eb="10">
      <t>セッテイ</t>
    </rPh>
    <rPh sb="12" eb="14">
      <t>モクヒョウ</t>
    </rPh>
    <rPh sb="14" eb="15">
      <t>リョウ</t>
    </rPh>
    <rPh sb="15" eb="17">
      <t>イカ</t>
    </rPh>
    <phoneticPr fontId="1"/>
  </si>
  <si>
    <t>□上記のうち、死亡事故や治療に要する期間が30日以上の負傷や疾病を伴う重篤な事故等が発生した場合、市町村担当課に事故の報告をしているか</t>
    <phoneticPr fontId="1"/>
  </si>
  <si>
    <t>　※重篤な事故等が発生していない場合、該当なしを選択</t>
    <rPh sb="2" eb="4">
      <t>ジュウトク</t>
    </rPh>
    <rPh sb="5" eb="7">
      <t>ジコ</t>
    </rPh>
    <rPh sb="7" eb="8">
      <t>トウ</t>
    </rPh>
    <rPh sb="9" eb="11">
      <t>ハッセイ</t>
    </rPh>
    <rPh sb="16" eb="18">
      <t>バアイ</t>
    </rPh>
    <rPh sb="19" eb="21">
      <t>ガイトウ</t>
    </rPh>
    <rPh sb="24" eb="26">
      <t>センタク</t>
    </rPh>
    <phoneticPr fontId="1"/>
  </si>
  <si>
    <t>□事故発生時の対応マニュアルが作成され、医師や保護者への緊急連絡体制が整っているか</t>
    <phoneticPr fontId="1"/>
  </si>
  <si>
    <t>□事故が発生した場合又はそれに至る危険性がある事態が生じた場合に、その状況及び対応等の記録・報告を行うほか、その分析を通じた改善策を職員に周知徹底しているか</t>
    <phoneticPr fontId="1"/>
  </si>
  <si>
    <t>□賠償すべき事故が発生した場合に備えて保険に加入しているか</t>
    <phoneticPr fontId="1"/>
  </si>
  <si>
    <r>
      <t>３歳児　　　　　　　　　</t>
    </r>
    <r>
      <rPr>
        <sz val="8"/>
        <rFont val="游ゴシック"/>
        <family val="3"/>
        <charset val="128"/>
      </rPr>
      <t>（注３）</t>
    </r>
    <rPh sb="13" eb="14">
      <t>チュウ</t>
    </rPh>
    <phoneticPr fontId="1"/>
  </si>
  <si>
    <r>
      <t>４歳以上児　　　　　</t>
    </r>
    <r>
      <rPr>
        <sz val="8"/>
        <rFont val="游ゴシック"/>
        <family val="3"/>
        <charset val="128"/>
      </rPr>
      <t>（注３）</t>
    </r>
    <phoneticPr fontId="1"/>
  </si>
  <si>
    <t>就業規則上の常勤職員の１ヶ月の勤務時間数　（注）</t>
    <rPh sb="0" eb="4">
      <t>シュウギョウキソク</t>
    </rPh>
    <rPh sb="4" eb="5">
      <t>ジョウ</t>
    </rPh>
    <rPh sb="15" eb="17">
      <t>キンム</t>
    </rPh>
    <rPh sb="17" eb="20">
      <t>ジカンスウ</t>
    </rPh>
    <rPh sb="22" eb="23">
      <t>チュウ</t>
    </rPh>
    <phoneticPr fontId="1"/>
  </si>
  <si>
    <r>
      <t>　</t>
    </r>
    <r>
      <rPr>
        <sz val="11"/>
        <rFont val="游ゴシック"/>
        <family val="3"/>
        <charset val="128"/>
        <scheme val="minor"/>
      </rPr>
      <t>３　</t>
    </r>
    <r>
      <rPr>
        <u/>
        <sz val="11"/>
        <rFont val="游ゴシック"/>
        <family val="3"/>
        <charset val="128"/>
        <scheme val="minor"/>
      </rPr>
      <t>前期末支払資金残高の取り崩し</t>
    </r>
    <r>
      <rPr>
        <sz val="11"/>
        <rFont val="游ゴシック"/>
        <family val="3"/>
        <charset val="128"/>
        <scheme val="minor"/>
      </rPr>
      <t>による法人本部、他の保育所、他の社会福祉事業等への繰入金支出</t>
    </r>
    <phoneticPr fontId="1"/>
  </si>
  <si>
    <r>
      <t>　</t>
    </r>
    <r>
      <rPr>
        <sz val="11"/>
        <rFont val="游ゴシック"/>
        <family val="3"/>
        <charset val="128"/>
        <scheme val="minor"/>
      </rPr>
      <t>４　</t>
    </r>
    <r>
      <rPr>
        <u/>
        <sz val="11"/>
        <rFont val="游ゴシック"/>
        <family val="3"/>
        <charset val="128"/>
        <scheme val="minor"/>
      </rPr>
      <t>委託費の目的外使用による</t>
    </r>
    <r>
      <rPr>
        <sz val="11"/>
        <rFont val="游ゴシック"/>
        <family val="3"/>
        <charset val="128"/>
        <scheme val="minor"/>
      </rPr>
      <t>他の保育所、他の社会福祉施設等への繰入金支出</t>
    </r>
    <phoneticPr fontId="1"/>
  </si>
  <si>
    <t>　５　運用収入（利息）など、委託費以外を原資とした繰入金支出</t>
    <phoneticPr fontId="1"/>
  </si>
  <si>
    <t>　６　同一法人内における各拠点区分等への年度内の貸付金支出</t>
    <phoneticPr fontId="1"/>
  </si>
  <si>
    <r>
      <t>　</t>
    </r>
    <r>
      <rPr>
        <sz val="11"/>
        <rFont val="游ゴシック"/>
        <family val="3"/>
        <charset val="128"/>
        <scheme val="minor"/>
      </rPr>
      <t>２　</t>
    </r>
    <r>
      <rPr>
        <u/>
        <sz val="11"/>
        <rFont val="游ゴシック"/>
        <family val="3"/>
        <charset val="128"/>
        <scheme val="minor"/>
      </rPr>
      <t>積立資産の取崩し</t>
    </r>
    <r>
      <rPr>
        <sz val="11"/>
        <rFont val="游ゴシック"/>
        <family val="3"/>
        <charset val="128"/>
        <scheme val="minor"/>
      </rPr>
      <t>による他の保育所、他の社会福祉施設等への繰入金支出</t>
    </r>
    <phoneticPr fontId="1"/>
  </si>
  <si>
    <r>
      <t xml:space="preserve">　 </t>
    </r>
    <r>
      <rPr>
        <sz val="10"/>
        <rFont val="游ゴシック"/>
        <family val="3"/>
        <charset val="128"/>
        <scheme val="minor"/>
      </rPr>
      <t>１　委託費の目的内使用</t>
    </r>
    <r>
      <rPr>
        <sz val="8"/>
        <rFont val="游ゴシック"/>
        <family val="3"/>
        <charset val="128"/>
        <scheme val="minor"/>
      </rPr>
      <t>（本部で一括契約している通信費等の按分支出等）</t>
    </r>
    <r>
      <rPr>
        <sz val="10"/>
        <rFont val="游ゴシック"/>
        <family val="3"/>
        <charset val="128"/>
        <scheme val="minor"/>
      </rPr>
      <t>法人本部による法人本部への繰入金支出　</t>
    </r>
    <rPh sb="14" eb="16">
      <t>ホンブ</t>
    </rPh>
    <rPh sb="17" eb="19">
      <t>イッカツ</t>
    </rPh>
    <rPh sb="19" eb="21">
      <t>ケイヤク</t>
    </rPh>
    <rPh sb="25" eb="28">
      <t>ツウシンヒ</t>
    </rPh>
    <rPh sb="28" eb="29">
      <t>トウ</t>
    </rPh>
    <rPh sb="30" eb="32">
      <t>アンブン</t>
    </rPh>
    <rPh sb="32" eb="34">
      <t>シシュツ</t>
    </rPh>
    <rPh sb="34" eb="35">
      <t>トウ</t>
    </rPh>
    <rPh sb="36" eb="40">
      <t>ホウジンホンブ</t>
    </rPh>
    <phoneticPr fontId="1"/>
  </si>
  <si>
    <t>表１（旧基準）へ</t>
    <rPh sb="0" eb="1">
      <t>ヒョウ</t>
    </rPh>
    <rPh sb="3" eb="6">
      <t>キュウキジュン</t>
    </rPh>
    <phoneticPr fontId="1"/>
  </si>
  <si>
    <t>10-1　私立保育所に係る委託費の経理【認定こども園は記載不要であり、17ページ以降の10-2に記載すること】</t>
    <phoneticPr fontId="1"/>
  </si>
  <si>
    <t>新配置基準（3歳児・４歳以上児）</t>
    <rPh sb="0" eb="1">
      <t>シン</t>
    </rPh>
    <rPh sb="1" eb="3">
      <t>ハイチ</t>
    </rPh>
    <rPh sb="3" eb="5">
      <t>キジュン</t>
    </rPh>
    <rPh sb="7" eb="9">
      <t>サイジ</t>
    </rPh>
    <rPh sb="11" eb="14">
      <t>サイイジョウ</t>
    </rPh>
    <rPh sb="14" eb="15">
      <t>ジ</t>
    </rPh>
    <phoneticPr fontId="1"/>
  </si>
  <si>
    <t>旧配置基準（3歳児・４歳以上児）</t>
    <rPh sb="0" eb="1">
      <t>キュウ</t>
    </rPh>
    <rPh sb="1" eb="3">
      <t>ハイチ</t>
    </rPh>
    <rPh sb="3" eb="5">
      <t>キジュン</t>
    </rPh>
    <rPh sb="7" eb="9">
      <t>サイジ</t>
    </rPh>
    <rPh sb="11" eb="14">
      <t>サイイジョウ</t>
    </rPh>
    <rPh sb="14" eb="15">
      <t>ジ</t>
    </rPh>
    <phoneticPr fontId="1"/>
  </si>
  <si>
    <t>★確認資料：保育士証、幼稚園教員免許、子育て支援員研修修了証</t>
    <rPh sb="6" eb="10">
      <t>ホイクシショウ</t>
    </rPh>
    <rPh sb="11" eb="14">
      <t>ヨウチエン</t>
    </rPh>
    <rPh sb="14" eb="16">
      <t>キョウイン</t>
    </rPh>
    <rPh sb="16" eb="18">
      <t>メンキョ</t>
    </rPh>
    <rPh sb="19" eb="21">
      <t>コソダ</t>
    </rPh>
    <rPh sb="22" eb="25">
      <t>シエンイン</t>
    </rPh>
    <rPh sb="25" eb="27">
      <t>ケンシュウ</t>
    </rPh>
    <rPh sb="27" eb="30">
      <t>シュウリョウショウ</t>
    </rPh>
    <phoneticPr fontId="1"/>
  </si>
  <si>
    <t>一時預かり事業</t>
    <rPh sb="0" eb="3">
      <t>イチジアズ</t>
    </rPh>
    <rPh sb="5" eb="7">
      <t>ジギョウ</t>
    </rPh>
    <phoneticPr fontId="1"/>
  </si>
  <si>
    <t>その他</t>
    <phoneticPr fontId="1"/>
  </si>
  <si>
    <t>保育士B</t>
    <rPh sb="0" eb="3">
      <t>ホイクシ</t>
    </rPh>
    <phoneticPr fontId="1"/>
  </si>
  <si>
    <t>保育助手C</t>
    <rPh sb="0" eb="2">
      <t>ホイク</t>
    </rPh>
    <rPh sb="2" eb="4">
      <t>ジョシュ</t>
    </rPh>
    <phoneticPr fontId="1"/>
  </si>
  <si>
    <t>病児保育事業</t>
    <rPh sb="0" eb="4">
      <t>ビョウジホイク</t>
    </rPh>
    <rPh sb="4" eb="6">
      <t>ジギョウ</t>
    </rPh>
    <phoneticPr fontId="1"/>
  </si>
  <si>
    <t>※新配置基準を適用する場合は記載不要です。</t>
    <rPh sb="1" eb="2">
      <t>シン</t>
    </rPh>
    <rPh sb="2" eb="4">
      <t>ハイチ</t>
    </rPh>
    <rPh sb="4" eb="6">
      <t>キジュン</t>
    </rPh>
    <rPh sb="7" eb="9">
      <t>テキヨウ</t>
    </rPh>
    <rPh sb="11" eb="13">
      <t>バアイ</t>
    </rPh>
    <rPh sb="14" eb="16">
      <t>キサイ</t>
    </rPh>
    <rPh sb="16" eb="18">
      <t>フヨウ</t>
    </rPh>
    <phoneticPr fontId="1"/>
  </si>
  <si>
    <t>〇結果の記録を作成、保存（5年間）しているか</t>
    <rPh sb="1" eb="3">
      <t>ケッカ</t>
    </rPh>
    <rPh sb="4" eb="6">
      <t>キロク</t>
    </rPh>
    <rPh sb="7" eb="9">
      <t>サクセイ</t>
    </rPh>
    <rPh sb="10" eb="12">
      <t>ホゾン</t>
    </rPh>
    <rPh sb="14" eb="16">
      <t>ネンカン</t>
    </rPh>
    <phoneticPr fontId="1"/>
  </si>
  <si>
    <t>○インターネットバンキングを利用しているか</t>
    <phoneticPr fontId="1"/>
  </si>
  <si>
    <t>　ネットバンキング運用状況</t>
    <phoneticPr fontId="1"/>
  </si>
  <si>
    <t>管理者</t>
    <rPh sb="0" eb="3">
      <t>カンリシャ</t>
    </rPh>
    <phoneticPr fontId="1"/>
  </si>
  <si>
    <t>取引データ作成者</t>
    <rPh sb="0" eb="2">
      <t>トリヒキ</t>
    </rPh>
    <rPh sb="5" eb="8">
      <t>サクセイシャ</t>
    </rPh>
    <phoneticPr fontId="1"/>
  </si>
  <si>
    <t>承認者</t>
    <rPh sb="0" eb="3">
      <t>ショウニンシャ</t>
    </rPh>
    <phoneticPr fontId="1"/>
  </si>
  <si>
    <t>〇危険個所や老朽箇所の安全対策（棚等の転倒防止、落下物防止、敷地周囲の柵整備、倉庫の施錠等）、</t>
    <rPh sb="1" eb="5">
      <t>キケンカショ</t>
    </rPh>
    <rPh sb="6" eb="8">
      <t>ロウキュウ</t>
    </rPh>
    <rPh sb="8" eb="10">
      <t>カショ</t>
    </rPh>
    <rPh sb="11" eb="15">
      <t>アンゼンタイサク</t>
    </rPh>
    <rPh sb="24" eb="27">
      <t>ラッカブツ</t>
    </rPh>
    <rPh sb="27" eb="29">
      <t>ボウシ</t>
    </rPh>
    <rPh sb="30" eb="32">
      <t>シキチ</t>
    </rPh>
    <rPh sb="32" eb="34">
      <t>シュウイ</t>
    </rPh>
    <rPh sb="35" eb="36">
      <t>サク</t>
    </rPh>
    <rPh sb="36" eb="38">
      <t>セイビ</t>
    </rPh>
    <rPh sb="39" eb="40">
      <t>サク</t>
    </rPh>
    <rPh sb="41" eb="43">
      <t>セイビトウ</t>
    </rPh>
    <phoneticPr fontId="1"/>
  </si>
  <si>
    <t>※旧配置基準を適用する場合は記載不要です。</t>
    <rPh sb="1" eb="2">
      <t>キュウ</t>
    </rPh>
    <rPh sb="2" eb="4">
      <t>ハイチ</t>
    </rPh>
    <rPh sb="4" eb="6">
      <t>キジュン</t>
    </rPh>
    <rPh sb="7" eb="9">
      <t>テキヨウ</t>
    </rPh>
    <rPh sb="11" eb="13">
      <t>バアイ</t>
    </rPh>
    <rPh sb="14" eb="16">
      <t>キサイ</t>
    </rPh>
    <rPh sb="16" eb="18">
      <t>フヨウ</t>
    </rPh>
    <phoneticPr fontId="1"/>
  </si>
  <si>
    <t>また、必要な見直しを行っているか</t>
    <rPh sb="3" eb="5">
      <t>ヒツヨウ</t>
    </rPh>
    <rPh sb="6" eb="8">
      <t>ミナオ</t>
    </rPh>
    <rPh sb="10" eb="11">
      <t>オコナ</t>
    </rPh>
    <phoneticPr fontId="1"/>
  </si>
  <si>
    <t>〇策定した事業継続計画について、職員に周知し、必要な研修及び訓練を定期的に実施しているか</t>
    <rPh sb="5" eb="7">
      <t>ジギョウ</t>
    </rPh>
    <rPh sb="7" eb="9">
      <t>ケイゾク</t>
    </rPh>
    <phoneticPr fontId="1"/>
  </si>
  <si>
    <t>・保育所施設・設備整備積立資産</t>
    <phoneticPr fontId="1"/>
  </si>
  <si>
    <t>◎保育所内で虐待等と疑われる事案であると確認した場合、市町村、県へ相談、通報を行っているか</t>
    <rPh sb="1" eb="5">
      <t>ホイクショナイ</t>
    </rPh>
    <rPh sb="6" eb="8">
      <t>ギャクタイ</t>
    </rPh>
    <rPh sb="8" eb="9">
      <t>トウ</t>
    </rPh>
    <rPh sb="10" eb="11">
      <t>ウタガ</t>
    </rPh>
    <rPh sb="14" eb="16">
      <t>ジアン</t>
    </rPh>
    <rPh sb="20" eb="22">
      <t>カクニン</t>
    </rPh>
    <rPh sb="24" eb="26">
      <t>バアイ</t>
    </rPh>
    <rPh sb="27" eb="30">
      <t>シチョウソン</t>
    </rPh>
    <rPh sb="31" eb="32">
      <t>ケン</t>
    </rPh>
    <rPh sb="33" eb="35">
      <t>ソウダン</t>
    </rPh>
    <rPh sb="36" eb="38">
      <t>ツウホウ</t>
    </rPh>
    <rPh sb="39" eb="40">
      <t>オコナ</t>
    </rPh>
    <phoneticPr fontId="1"/>
  </si>
  <si>
    <t>〇ホームページ等に掲載する児童の画像について、性的な部位を含む画像等を掲載しないなど、子ども</t>
    <rPh sb="7" eb="8">
      <t>トウ</t>
    </rPh>
    <rPh sb="9" eb="11">
      <t>ケイサイ</t>
    </rPh>
    <rPh sb="13" eb="15">
      <t>ジドウ</t>
    </rPh>
    <rPh sb="16" eb="18">
      <t>ガゾウ</t>
    </rPh>
    <rPh sb="43" eb="44">
      <t>コ</t>
    </rPh>
    <phoneticPr fontId="1"/>
  </si>
  <si>
    <t>の権利を守る観点から配慮しているか</t>
  </si>
  <si>
    <r>
      <t>○苦情解決に客観的に対応するため、</t>
    </r>
    <r>
      <rPr>
        <sz val="11"/>
        <rFont val="游ゴシック"/>
        <family val="3"/>
        <charset val="128"/>
        <scheme val="minor"/>
      </rPr>
      <t>職員や理事等の特殊な関係にない者を第三者委員として複数名</t>
    </r>
    <rPh sb="17" eb="19">
      <t>ショクイン</t>
    </rPh>
    <rPh sb="20" eb="22">
      <t>リジ</t>
    </rPh>
    <rPh sb="22" eb="23">
      <t>トウ</t>
    </rPh>
    <rPh sb="24" eb="26">
      <t>トクシュ</t>
    </rPh>
    <rPh sb="27" eb="29">
      <t>カンケイ</t>
    </rPh>
    <rPh sb="32" eb="33">
      <t>モノ</t>
    </rPh>
    <rPh sb="44" eb="45">
      <t>メイ</t>
    </rPh>
    <phoneticPr fontId="1"/>
  </si>
  <si>
    <t>設置しているか　　　</t>
    <rPh sb="0" eb="2">
      <t>セッチ</t>
    </rPh>
    <phoneticPr fontId="1"/>
  </si>
  <si>
    <t>どのような振り返りを行っているか</t>
    <rPh sb="10" eb="11">
      <t>オコナ</t>
    </rPh>
    <phoneticPr fontId="1"/>
  </si>
  <si>
    <t>第三者委員の職名　　　</t>
    <rPh sb="0" eb="1">
      <t>ダイ</t>
    </rPh>
    <rPh sb="1" eb="3">
      <t>サンシャ</t>
    </rPh>
    <rPh sb="3" eb="5">
      <t>イイン</t>
    </rPh>
    <rPh sb="6" eb="8">
      <t>ショクメイ</t>
    </rPh>
    <phoneticPr fontId="1"/>
  </si>
  <si>
    <t>掲示による場合の掲示場所　　</t>
    <rPh sb="0" eb="2">
      <t>ケイジ</t>
    </rPh>
    <rPh sb="5" eb="7">
      <t>バアイ</t>
    </rPh>
    <rPh sb="8" eb="10">
      <t>ケイジ</t>
    </rPh>
    <rPh sb="10" eb="12">
      <t>バショ</t>
    </rPh>
    <phoneticPr fontId="1"/>
  </si>
  <si>
    <t>備品・遊具等の安全管理（ハサミ等刃物のかたづけ、掲示における粘着テープ等使用など）を行っているか</t>
    <rPh sb="24" eb="26">
      <t>ケイジ</t>
    </rPh>
    <rPh sb="30" eb="32">
      <t>ネンチャク</t>
    </rPh>
    <rPh sb="35" eb="36">
      <t>トウ</t>
    </rPh>
    <rPh sb="36" eb="38">
      <t>シヨウ</t>
    </rPh>
    <phoneticPr fontId="1"/>
  </si>
  <si>
    <t>○給与・諸手当の支給基準が明確であり、かつ当該基準どおりに支給されているか。</t>
    <rPh sb="8" eb="12">
      <t>シキュウキジュン</t>
    </rPh>
    <rPh sb="13" eb="15">
      <t>メイカク</t>
    </rPh>
    <rPh sb="21" eb="23">
      <t>トウガイ</t>
    </rPh>
    <rPh sb="23" eb="25">
      <t>キジュン</t>
    </rPh>
    <phoneticPr fontId="1"/>
  </si>
  <si>
    <t>○パワハラ、セクハラ等ハラスメント防止措置が適切に講じられているか</t>
    <rPh sb="10" eb="11">
      <t>トウ</t>
    </rPh>
    <phoneticPr fontId="1"/>
  </si>
  <si>
    <t>○旅費に関する規程を整備し、当該規程と支給実態に差異はないか</t>
    <phoneticPr fontId="1"/>
  </si>
  <si>
    <r>
      <t>〇「有」の場合、幼稚園教諭等の免許は</t>
    </r>
    <r>
      <rPr>
        <sz val="11"/>
        <rFont val="游ゴシック"/>
        <family val="3"/>
        <charset val="128"/>
      </rPr>
      <t>有効か</t>
    </r>
    <rPh sb="18" eb="20">
      <t>ユウコウ</t>
    </rPh>
    <phoneticPr fontId="1"/>
  </si>
  <si>
    <t>○苦情解決の仕組み等（責任者・担当者、第三者委員の氏名・連絡先、仕組み）を施設内の見えやすい位置に掲示・パンフレットの配布等の方法により、保護者・職員に周知しているか</t>
    <rPh sb="41" eb="42">
      <t>ミ</t>
    </rPh>
    <rPh sb="46" eb="48">
      <t>イチ</t>
    </rPh>
    <rPh sb="49" eb="51">
      <t>ケイジ</t>
    </rPh>
    <phoneticPr fontId="1"/>
  </si>
  <si>
    <t>◎不適切な保育（虐待等と疑われる事案）防止のため、全国保育士会のチェックリストを活用する等</t>
    <rPh sb="1" eb="4">
      <t>フテキセツ</t>
    </rPh>
    <rPh sb="5" eb="7">
      <t>ホイク</t>
    </rPh>
    <rPh sb="8" eb="10">
      <t>ギャクタイ</t>
    </rPh>
    <rPh sb="10" eb="11">
      <t>トウ</t>
    </rPh>
    <rPh sb="12" eb="13">
      <t>ウタガ</t>
    </rPh>
    <rPh sb="16" eb="18">
      <t>ジアン</t>
    </rPh>
    <rPh sb="19" eb="21">
      <t>ボウシ</t>
    </rPh>
    <rPh sb="25" eb="27">
      <t>ゼンコク</t>
    </rPh>
    <rPh sb="27" eb="30">
      <t>ホイクシ</t>
    </rPh>
    <rPh sb="30" eb="31">
      <t>カイ</t>
    </rPh>
    <rPh sb="40" eb="42">
      <t>カツヨウ</t>
    </rPh>
    <rPh sb="44" eb="45">
      <t>トウ</t>
    </rPh>
    <phoneticPr fontId="1"/>
  </si>
  <si>
    <t>・警察等関係機関や地域住民等との連携による協力体制</t>
    <rPh sb="9" eb="11">
      <t>チイキ</t>
    </rPh>
    <rPh sb="11" eb="13">
      <t>ジュウミン</t>
    </rPh>
    <rPh sb="13" eb="14">
      <t>トウ</t>
    </rPh>
    <rPh sb="21" eb="23">
      <t>キョウリョク</t>
    </rPh>
    <phoneticPr fontId="1"/>
  </si>
  <si>
    <t>・防犯講習・防犯訓練の実施や不審者対応マニュアルの整備</t>
    <rPh sb="1" eb="3">
      <t>ボウハン</t>
    </rPh>
    <rPh sb="3" eb="5">
      <t>コウシュウ</t>
    </rPh>
    <rPh sb="6" eb="8">
      <t>ボウハン</t>
    </rPh>
    <rPh sb="8" eb="10">
      <t>クンレン</t>
    </rPh>
    <rPh sb="14" eb="19">
      <t>フシンシャタイオウ</t>
    </rPh>
    <rPh sb="25" eb="27">
      <t>セイビ</t>
    </rPh>
    <phoneticPr fontId="1"/>
  </si>
  <si>
    <t>○防火管理者は、管理、監督的地位にある者で、講習を受講しているか</t>
    <rPh sb="13" eb="14">
      <t>テキ</t>
    </rPh>
    <phoneticPr fontId="1"/>
  </si>
  <si>
    <t>〇市町村地域防災計画に定められた浸水想定区域内等又は土砂災害警戒区域内等の要配慮者利用施設に該当する場合、「避難確保計画」を作成し、市町村に報告しているか</t>
    <rPh sb="4" eb="6">
      <t>チイキ</t>
    </rPh>
    <rPh sb="18" eb="20">
      <t>ソウテイ</t>
    </rPh>
    <rPh sb="20" eb="22">
      <t>クイキ</t>
    </rPh>
    <rPh sb="37" eb="38">
      <t>ヨウ</t>
    </rPh>
    <rPh sb="38" eb="40">
      <t>ハイリョ</t>
    </rPh>
    <rPh sb="40" eb="41">
      <t>シャ</t>
    </rPh>
    <rPh sb="41" eb="43">
      <t>リヨウ</t>
    </rPh>
    <rPh sb="43" eb="45">
      <t>シセツ</t>
    </rPh>
    <phoneticPr fontId="1"/>
  </si>
  <si>
    <t>　また、避難確保計画に基づき避難訓練を実施し、その結果を市町村に報告しているか</t>
    <rPh sb="4" eb="6">
      <t>ヒナン</t>
    </rPh>
    <rPh sb="6" eb="8">
      <t>カクホ</t>
    </rPh>
    <rPh sb="8" eb="10">
      <t>ケイカク</t>
    </rPh>
    <rPh sb="11" eb="12">
      <t>モト</t>
    </rPh>
    <rPh sb="14" eb="18">
      <t>ヒナンクンレン</t>
    </rPh>
    <rPh sb="19" eb="21">
      <t>ジッシ</t>
    </rPh>
    <rPh sb="25" eb="27">
      <t>ケッカ</t>
    </rPh>
    <rPh sb="28" eb="31">
      <t>シチョウソン</t>
    </rPh>
    <rPh sb="32" eb="34">
      <t>ホウコク</t>
    </rPh>
    <phoneticPr fontId="1"/>
  </si>
  <si>
    <t>職員の役割分担、保護者等への連絡手段がマニュアルにより職員に共有されているか</t>
    <phoneticPr fontId="1"/>
  </si>
  <si>
    <t>〇リスクの高い場面（園外活動、バス送迎）や緊急的な対応が必要な場面（災害、不審者侵入等）での</t>
    <rPh sb="5" eb="6">
      <t>タカ</t>
    </rPh>
    <rPh sb="7" eb="9">
      <t>バメン</t>
    </rPh>
    <rPh sb="10" eb="12">
      <t>エンガイ</t>
    </rPh>
    <rPh sb="12" eb="14">
      <t>カツドウ</t>
    </rPh>
    <rPh sb="17" eb="19">
      <t>ソウゲイ</t>
    </rPh>
    <rPh sb="21" eb="24">
      <t>キンキュウテキ</t>
    </rPh>
    <rPh sb="25" eb="27">
      <t>タイオウ</t>
    </rPh>
    <rPh sb="28" eb="30">
      <t>ヒツヨウ</t>
    </rPh>
    <rPh sb="31" eb="33">
      <t>バメン</t>
    </rPh>
    <rPh sb="40" eb="42">
      <t>シンニュウ</t>
    </rPh>
    <rPh sb="42" eb="43">
      <t>トウ</t>
    </rPh>
    <phoneticPr fontId="1"/>
  </si>
  <si>
    <t>（６） 医薬品等　　 ★確認資料：医薬品管理表</t>
    <rPh sb="17" eb="20">
      <t>イヤクヒン</t>
    </rPh>
    <rPh sb="20" eb="23">
      <t>カンリヒョウ</t>
    </rPh>
    <phoneticPr fontId="1"/>
  </si>
  <si>
    <t>　※令和６年度取得物品については現物確認をすること</t>
    <rPh sb="2" eb="4">
      <t>レイワ</t>
    </rPh>
    <rPh sb="7" eb="9">
      <t>シュトク</t>
    </rPh>
    <phoneticPr fontId="1"/>
  </si>
  <si>
    <t>それでもなお、委託費収入の３０％を超えている場合には、超過額が解消されるまでの間、処遇改善等加算の改善基礎分について加算が停止されることに留意のこと。</t>
    <rPh sb="7" eb="10">
      <t>イタクヒ</t>
    </rPh>
    <rPh sb="10" eb="12">
      <t>シュウニュウ</t>
    </rPh>
    <rPh sb="17" eb="18">
      <t>コ</t>
    </rPh>
    <rPh sb="22" eb="24">
      <t>バアイ</t>
    </rPh>
    <rPh sb="27" eb="30">
      <t>チョウカガク</t>
    </rPh>
    <rPh sb="31" eb="33">
      <t>カイショウ</t>
    </rPh>
    <rPh sb="39" eb="40">
      <t>カン</t>
    </rPh>
    <rPh sb="41" eb="43">
      <t>ショグウ</t>
    </rPh>
    <rPh sb="43" eb="45">
      <t>カイゼン</t>
    </rPh>
    <rPh sb="45" eb="46">
      <t>トウ</t>
    </rPh>
    <rPh sb="46" eb="48">
      <t>カサン</t>
    </rPh>
    <rPh sb="49" eb="51">
      <t>カイゼン</t>
    </rPh>
    <rPh sb="51" eb="53">
      <t>キソ</t>
    </rPh>
    <rPh sb="53" eb="54">
      <t>ブン</t>
    </rPh>
    <rPh sb="58" eb="60">
      <t>カサン</t>
    </rPh>
    <rPh sb="61" eb="63">
      <t>テイシ</t>
    </rPh>
    <rPh sb="69" eb="71">
      <t>リュウイ</t>
    </rPh>
    <phoneticPr fontId="1"/>
  </si>
  <si>
    <t>◎研修参加が特定の職員に偏らずに実施しているか</t>
    <phoneticPr fontId="1"/>
  </si>
  <si>
    <t>〇送迎時における駐車場等での事故防止のため、保護者や職員への注意喚起及び駐車場の適切な</t>
    <rPh sb="1" eb="4">
      <t>ソウゲイジ</t>
    </rPh>
    <rPh sb="8" eb="11">
      <t>チュウシャジョウ</t>
    </rPh>
    <rPh sb="11" eb="12">
      <t>トウ</t>
    </rPh>
    <rPh sb="14" eb="16">
      <t>ジコ</t>
    </rPh>
    <rPh sb="16" eb="18">
      <t>アンゼン</t>
    </rPh>
    <rPh sb="22" eb="25">
      <t>ホゴシャ</t>
    </rPh>
    <rPh sb="26" eb="28">
      <t>ショクイン</t>
    </rPh>
    <rPh sb="30" eb="32">
      <t>チュウイ</t>
    </rPh>
    <rPh sb="32" eb="34">
      <t>カンキ</t>
    </rPh>
    <rPh sb="34" eb="35">
      <t>オヨ</t>
    </rPh>
    <rPh sb="36" eb="39">
      <t>チュウシャジョウ</t>
    </rPh>
    <rPh sb="40" eb="42">
      <t>テキセツ</t>
    </rPh>
    <phoneticPr fontId="1"/>
  </si>
  <si>
    <t>安全対策を行っているか</t>
    <rPh sb="5" eb="6">
      <t>オコナ</t>
    </rPh>
    <phoneticPr fontId="1"/>
  </si>
  <si>
    <t>を職員周知及び掲示等により活用しているか</t>
    <phoneticPr fontId="1"/>
  </si>
  <si>
    <r>
      <t>〇「児童生徒性暴力等からこどもたちを守るために」リーフレット型ガイドライン</t>
    </r>
    <r>
      <rPr>
        <sz val="9"/>
        <rFont val="游ゴシック"/>
        <family val="3"/>
        <charset val="128"/>
        <scheme val="minor"/>
      </rPr>
      <t>（令和6年8月29日子第424号）</t>
    </r>
    <rPh sb="30" eb="31">
      <t>ガタ</t>
    </rPh>
    <phoneticPr fontId="1"/>
  </si>
  <si>
    <t>◎地域住民や地域の活動との連携、協力、交流等を行っているか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</si>
</sst>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0_ "/>
    <numFmt numFmtId="178" formatCode="0.0_ "/>
  </numFmts>
  <fonts count="75"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font>
    <font>
      <sz val="11"/>
      <color theme="1"/>
      <name val="游ゴシック"/>
      <family val="3"/>
      <charset val="128"/>
      <scheme val="minor"/>
    </font>
    <font>
      <b/>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1"/>
      <color theme="1"/>
      <name val="游ゴシック"/>
      <family val="3"/>
      <charset val="128"/>
    </font>
    <font>
      <b/>
      <sz val="16"/>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sz val="28"/>
      <color theme="1"/>
      <name val="游ゴシック"/>
      <family val="3"/>
      <charset val="128"/>
      <scheme val="minor"/>
    </font>
    <font>
      <u val="double"/>
      <sz val="11"/>
      <color theme="1"/>
      <name val="游ゴシック"/>
      <family val="2"/>
      <charset val="128"/>
      <scheme val="minor"/>
    </font>
    <font>
      <u val="double"/>
      <sz val="11"/>
      <color theme="1"/>
      <name val="游ゴシック"/>
      <family val="3"/>
      <charset val="128"/>
    </font>
    <font>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strike/>
      <sz val="11"/>
      <color rgb="FFFF0000"/>
      <name val="游ゴシック"/>
      <family val="3"/>
      <charset val="128"/>
    </font>
    <font>
      <b/>
      <sz val="11"/>
      <color theme="1"/>
      <name val="游ゴシック"/>
      <family val="3"/>
      <charset val="128"/>
    </font>
    <font>
      <sz val="14"/>
      <color theme="1"/>
      <name val="ＭＳ 明朝"/>
      <family val="1"/>
      <charset val="128"/>
    </font>
    <font>
      <sz val="12"/>
      <color theme="1"/>
      <name val="游ゴシック"/>
      <family val="2"/>
      <charset val="128"/>
      <scheme val="minor"/>
    </font>
    <font>
      <sz val="7"/>
      <color theme="1"/>
      <name val="游ゴシック"/>
      <family val="3"/>
      <charset val="128"/>
    </font>
    <font>
      <sz val="10.5"/>
      <color theme="1"/>
      <name val="ＭＳ 明朝"/>
      <family val="1"/>
      <charset val="128"/>
    </font>
    <font>
      <sz val="13"/>
      <color theme="1"/>
      <name val="游ゴシック"/>
      <family val="3"/>
      <charset val="128"/>
    </font>
    <font>
      <sz val="10.5"/>
      <color theme="1"/>
      <name val="Century"/>
      <family val="1"/>
    </font>
    <font>
      <sz val="9"/>
      <color theme="1"/>
      <name val="ＭＳ 明朝"/>
      <family val="1"/>
      <charset val="128"/>
    </font>
    <font>
      <sz val="10.5"/>
      <color theme="1"/>
      <name val="Times New Roman"/>
      <family val="1"/>
    </font>
    <font>
      <i/>
      <sz val="10.5"/>
      <color theme="1"/>
      <name val="ＭＳ 明朝"/>
      <family val="1"/>
      <charset val="128"/>
    </font>
    <font>
      <sz val="11"/>
      <color rgb="FFFF0000"/>
      <name val="游ゴシック"/>
      <family val="2"/>
      <charset val="128"/>
      <scheme val="minor"/>
    </font>
    <font>
      <b/>
      <sz val="12"/>
      <color theme="1"/>
      <name val="游ゴシック"/>
      <family val="3"/>
      <charset val="128"/>
      <scheme val="minor"/>
    </font>
    <font>
      <sz val="11"/>
      <name val="游ゴシック"/>
      <family val="2"/>
      <charset val="128"/>
      <scheme val="minor"/>
    </font>
    <font>
      <b/>
      <sz val="9"/>
      <color theme="1"/>
      <name val="游ゴシック"/>
      <family val="3"/>
      <charset val="128"/>
      <scheme val="minor"/>
    </font>
    <font>
      <sz val="8"/>
      <color theme="1"/>
      <name val="游ゴシック"/>
      <family val="3"/>
      <charset val="128"/>
      <scheme val="minor"/>
    </font>
    <font>
      <strike/>
      <sz val="11"/>
      <name val="游ゴシック"/>
      <family val="3"/>
      <charset val="128"/>
    </font>
    <font>
      <sz val="8"/>
      <color theme="1"/>
      <name val="游ゴシック"/>
      <family val="3"/>
      <charset val="128"/>
    </font>
    <font>
      <sz val="10"/>
      <color theme="1"/>
      <name val="游ゴシック"/>
      <family val="3"/>
      <charset val="128"/>
    </font>
    <font>
      <sz val="11"/>
      <name val="游ゴシック"/>
      <family val="3"/>
      <charset val="128"/>
      <scheme val="minor"/>
    </font>
    <font>
      <sz val="9"/>
      <color theme="1"/>
      <name val="游ゴシック"/>
      <family val="3"/>
      <charset val="128"/>
    </font>
    <font>
      <sz val="18"/>
      <color theme="1"/>
      <name val="游ゴシック"/>
      <family val="2"/>
      <charset val="128"/>
      <scheme val="minor"/>
    </font>
    <font>
      <sz val="12"/>
      <color theme="1"/>
      <name val="ＭＳ ゴシック"/>
      <family val="3"/>
      <charset val="128"/>
    </font>
    <font>
      <u/>
      <sz val="11"/>
      <color theme="1"/>
      <name val="游ゴシック"/>
      <family val="3"/>
      <charset val="128"/>
    </font>
    <font>
      <sz val="6"/>
      <color theme="1"/>
      <name val="游ゴシック"/>
      <family val="3"/>
      <charset val="128"/>
      <scheme val="minor"/>
    </font>
    <font>
      <sz val="8"/>
      <color theme="1"/>
      <name val="游ゴシック"/>
      <family val="2"/>
      <charset val="128"/>
      <scheme val="minor"/>
    </font>
    <font>
      <sz val="14"/>
      <color theme="1"/>
      <name val="游ゴシック"/>
      <family val="2"/>
      <charset val="128"/>
      <scheme val="minor"/>
    </font>
    <font>
      <sz val="18"/>
      <color theme="1"/>
      <name val="游ゴシック"/>
      <family val="3"/>
      <charset val="128"/>
      <scheme val="minor"/>
    </font>
    <font>
      <b/>
      <sz val="12"/>
      <color theme="1"/>
      <name val="ＭＳ ゴシック"/>
      <family val="3"/>
      <charset val="128"/>
    </font>
    <font>
      <sz val="9"/>
      <name val="游ゴシック"/>
      <family val="2"/>
      <charset val="128"/>
      <scheme val="minor"/>
    </font>
    <font>
      <b/>
      <sz val="14"/>
      <name val="游ゴシック"/>
      <family val="3"/>
      <charset val="128"/>
      <scheme val="minor"/>
    </font>
    <font>
      <b/>
      <sz val="12"/>
      <name val="游ゴシック"/>
      <family val="3"/>
      <charset val="128"/>
      <scheme val="minor"/>
    </font>
    <font>
      <sz val="11"/>
      <color rgb="FFFF0000"/>
      <name val="游ゴシック"/>
      <family val="3"/>
      <charset val="128"/>
      <scheme val="minor"/>
    </font>
    <font>
      <strike/>
      <sz val="11"/>
      <color theme="1"/>
      <name val="游ゴシック"/>
      <family val="2"/>
      <charset val="128"/>
      <scheme val="minor"/>
    </font>
    <font>
      <strike/>
      <sz val="11"/>
      <color theme="1"/>
      <name val="游ゴシック"/>
      <family val="3"/>
      <charset val="128"/>
      <scheme val="minor"/>
    </font>
    <font>
      <strike/>
      <sz val="11"/>
      <name val="游ゴシック"/>
      <family val="2"/>
      <charset val="128"/>
      <scheme val="minor"/>
    </font>
    <font>
      <sz val="11"/>
      <name val="游ゴシック"/>
      <family val="3"/>
      <charset val="128"/>
    </font>
    <font>
      <u val="double"/>
      <sz val="11"/>
      <name val="游ゴシック"/>
      <family val="3"/>
      <charset val="128"/>
    </font>
    <font>
      <u val="double"/>
      <sz val="11"/>
      <name val="游ゴシック"/>
      <family val="3"/>
      <charset val="128"/>
      <scheme val="minor"/>
    </font>
    <font>
      <b/>
      <sz val="11"/>
      <color rgb="FFFF0000"/>
      <name val="游ゴシック"/>
      <family val="3"/>
      <charset val="128"/>
      <scheme val="minor"/>
    </font>
    <font>
      <sz val="11"/>
      <color rgb="FFFF0000"/>
      <name val="游ゴシック"/>
      <family val="3"/>
      <charset val="128"/>
    </font>
    <font>
      <b/>
      <sz val="11"/>
      <name val="游ゴシック"/>
      <family val="3"/>
      <charset val="128"/>
      <scheme val="minor"/>
    </font>
    <font>
      <u/>
      <sz val="11"/>
      <name val="游ゴシック"/>
      <family val="3"/>
      <charset val="128"/>
      <scheme val="minor"/>
    </font>
    <font>
      <u/>
      <sz val="11"/>
      <color theme="1"/>
      <name val="游ゴシック"/>
      <family val="2"/>
      <charset val="128"/>
      <scheme val="minor"/>
    </font>
    <font>
      <sz val="8"/>
      <name val="游ゴシック"/>
      <family val="3"/>
      <charset val="128"/>
      <scheme val="minor"/>
    </font>
    <font>
      <b/>
      <sz val="11"/>
      <name val="游ゴシック"/>
      <family val="3"/>
      <charset val="128"/>
    </font>
    <font>
      <sz val="8"/>
      <name val="游ゴシック"/>
      <family val="3"/>
      <charset val="128"/>
    </font>
    <font>
      <sz val="10"/>
      <name val="游ゴシック"/>
      <family val="3"/>
      <charset val="128"/>
    </font>
    <font>
      <sz val="10.5"/>
      <name val="ＭＳ Ｐ明朝"/>
      <family val="1"/>
      <charset val="128"/>
    </font>
    <font>
      <sz val="10"/>
      <name val="游ゴシック"/>
      <family val="2"/>
      <charset val="128"/>
      <scheme val="minor"/>
    </font>
    <font>
      <sz val="10"/>
      <name val="游ゴシック"/>
      <family val="3"/>
      <charset val="128"/>
      <scheme val="minor"/>
    </font>
    <font>
      <b/>
      <sz val="8"/>
      <color rgb="FFFF0000"/>
      <name val="游ゴシック"/>
      <family val="3"/>
      <charset val="128"/>
      <scheme val="minor"/>
    </font>
    <font>
      <u/>
      <sz val="11"/>
      <color theme="10"/>
      <name val="游ゴシック"/>
      <family val="2"/>
      <charset val="128"/>
      <scheme val="minor"/>
    </font>
    <font>
      <sz val="12"/>
      <name val="游ゴシック"/>
      <family val="3"/>
      <charset val="128"/>
      <scheme val="minor"/>
    </font>
    <font>
      <b/>
      <sz val="18"/>
      <name val="游ゴシック"/>
      <family val="3"/>
      <charset val="128"/>
      <scheme val="minor"/>
    </font>
    <font>
      <sz val="9"/>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s>
  <borders count="2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indexed="64"/>
      </top>
      <bottom/>
      <diagonal/>
    </border>
    <border>
      <left/>
      <right style="thin">
        <color rgb="FF000000"/>
      </right>
      <top style="medium">
        <color auto="1"/>
      </top>
      <bottom/>
      <diagonal/>
    </border>
    <border>
      <left style="medium">
        <color indexed="64"/>
      </left>
      <right/>
      <top/>
      <bottom/>
      <diagonal/>
    </border>
    <border>
      <left style="thin">
        <color rgb="FF000000"/>
      </left>
      <right style="medium">
        <color rgb="FF000000"/>
      </right>
      <top/>
      <bottom/>
      <diagonal/>
    </border>
    <border>
      <left style="thin">
        <color rgb="FF000000"/>
      </left>
      <right/>
      <top style="thin">
        <color rgb="FF000000"/>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medium">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auto="1"/>
      </top>
      <bottom style="thin">
        <color auto="1"/>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auto="1"/>
      </bottom>
      <diagonal/>
    </border>
    <border>
      <left style="thin">
        <color rgb="FF000000"/>
      </left>
      <right/>
      <top style="medium">
        <color indexed="64"/>
      </top>
      <bottom/>
      <diagonal/>
    </border>
    <border>
      <left/>
      <right style="thin">
        <color auto="1"/>
      </right>
      <top style="medium">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n">
        <color rgb="FFFF0000"/>
      </bottom>
      <diagonal/>
    </border>
    <border>
      <left/>
      <right style="thick">
        <color rgb="FFFF0000"/>
      </right>
      <top/>
      <bottom style="thin">
        <color rgb="FFFF0000"/>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diagonal/>
    </border>
    <border>
      <left style="thin">
        <color rgb="FFFF0000"/>
      </left>
      <right style="thick">
        <color rgb="FFFF0000"/>
      </right>
      <top style="thick">
        <color rgb="FFFF0000"/>
      </top>
      <bottom/>
      <diagonal/>
    </border>
    <border>
      <left style="thick">
        <color rgb="FFFF0000"/>
      </left>
      <right style="thin">
        <color rgb="FFFF0000"/>
      </right>
      <top style="thin">
        <color indexed="64"/>
      </top>
      <bottom style="thick">
        <color rgb="FFFF0000"/>
      </bottom>
      <diagonal/>
    </border>
    <border>
      <left style="thin">
        <color rgb="FFFF0000"/>
      </left>
      <right style="thin">
        <color rgb="FFFF0000"/>
      </right>
      <top style="thin">
        <color indexed="64"/>
      </top>
      <bottom style="thick">
        <color rgb="FFFF0000"/>
      </bottom>
      <diagonal/>
    </border>
    <border>
      <left style="thin">
        <color rgb="FFFF0000"/>
      </left>
      <right style="thin">
        <color rgb="FFFF0000"/>
      </right>
      <top/>
      <bottom style="thick">
        <color rgb="FFFF0000"/>
      </bottom>
      <diagonal/>
    </border>
    <border>
      <left style="thin">
        <color rgb="FFFF0000"/>
      </left>
      <right style="thick">
        <color rgb="FFFF0000"/>
      </right>
      <top/>
      <bottom style="thick">
        <color rgb="FFFF0000"/>
      </bottom>
      <diagonal/>
    </border>
    <border>
      <left/>
      <right style="thick">
        <color rgb="FFFF0000"/>
      </right>
      <top style="thin">
        <color indexed="64"/>
      </top>
      <bottom style="thin">
        <color indexed="64"/>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000000"/>
      </top>
      <bottom style="thin">
        <color rgb="FF000000"/>
      </bottom>
      <diagonal/>
    </border>
    <border>
      <left style="thick">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ck">
        <color rgb="FFFF0000"/>
      </right>
      <top style="thin">
        <color rgb="FFFF0000"/>
      </top>
      <bottom style="medium">
        <color rgb="FFFF0000"/>
      </bottom>
      <diagonal/>
    </border>
    <border>
      <left style="thin">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n">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style="thin">
        <color indexed="64"/>
      </top>
      <bottom style="thick">
        <color rgb="FFFF0000"/>
      </bottom>
      <diagonal/>
    </border>
    <border>
      <left style="thin">
        <color indexed="64"/>
      </left>
      <right/>
      <top/>
      <bottom style="hair">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style="hair">
        <color indexed="64"/>
      </bottom>
      <diagonal/>
    </border>
    <border>
      <left style="thin">
        <color rgb="FFFF0000"/>
      </left>
      <right/>
      <top style="thick">
        <color rgb="FFFF0000"/>
      </top>
      <bottom style="thick">
        <color rgb="FFFF0000"/>
      </bottom>
      <diagonal/>
    </border>
    <border>
      <left/>
      <right style="thin">
        <color rgb="FFFF0000"/>
      </right>
      <top style="thick">
        <color rgb="FFFF0000"/>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right style="thin">
        <color indexed="64"/>
      </right>
      <top style="thick">
        <color rgb="FFFF0000"/>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rgb="FFFF0000"/>
      </left>
      <right style="hair">
        <color rgb="FFFF0000"/>
      </right>
      <top style="thick">
        <color rgb="FFFF0000"/>
      </top>
      <bottom style="thin">
        <color rgb="FFFF0000"/>
      </bottom>
      <diagonal/>
    </border>
    <border>
      <left style="hair">
        <color rgb="FFFF0000"/>
      </left>
      <right style="thin">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rgb="FFFF0000"/>
      </left>
      <right style="thin">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thick">
        <color rgb="FFFF0000"/>
      </right>
      <top style="thin">
        <color indexed="64"/>
      </top>
      <bottom style="medium">
        <color indexed="64"/>
      </bottom>
      <diagonal/>
    </border>
    <border>
      <left style="medium">
        <color indexed="64"/>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style="thick">
        <color rgb="FFFF0000"/>
      </left>
      <right style="thick">
        <color rgb="FFFF0000"/>
      </right>
      <top style="thick">
        <color rgb="FFFF0000"/>
      </top>
      <bottom/>
      <diagonal/>
    </border>
    <border>
      <left style="thick">
        <color rgb="FFFF0000"/>
      </left>
      <right/>
      <top/>
      <bottom style="thin">
        <color theme="1"/>
      </bottom>
      <diagonal/>
    </border>
    <border>
      <left/>
      <right/>
      <top/>
      <bottom style="thin">
        <color theme="1"/>
      </bottom>
      <diagonal/>
    </border>
    <border>
      <left/>
      <right style="thick">
        <color rgb="FFFF0000"/>
      </right>
      <top/>
      <bottom style="thin">
        <color theme="1"/>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style="thin">
        <color auto="1"/>
      </left>
      <right style="thin">
        <color auto="1"/>
      </right>
      <top style="thick">
        <color rgb="FFFF0000"/>
      </top>
      <bottom style="medium">
        <color auto="1"/>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medium">
        <color indexed="64"/>
      </right>
      <top/>
      <bottom style="thin">
        <color indexed="64"/>
      </bottom>
      <diagonal/>
    </border>
    <border>
      <left style="thick">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ck">
        <color rgb="FFFF0000"/>
      </right>
      <top style="thin">
        <color rgb="FFFF0000"/>
      </top>
      <bottom/>
      <diagonal/>
    </border>
    <border>
      <left style="thin">
        <color indexed="64"/>
      </left>
      <right style="thick">
        <color rgb="FFFF0000"/>
      </right>
      <top/>
      <bottom style="thick">
        <color rgb="FFFF0000"/>
      </bottom>
      <diagonal/>
    </border>
    <border>
      <left style="thick">
        <color rgb="FFFF0000"/>
      </left>
      <right/>
      <top style="thin">
        <color rgb="FFFF0000"/>
      </top>
      <bottom/>
      <diagonal/>
    </border>
    <border>
      <left/>
      <right/>
      <top style="thin">
        <color rgb="FFFF0000"/>
      </top>
      <bottom/>
      <diagonal/>
    </border>
    <border>
      <left/>
      <right style="thick">
        <color rgb="FFFF0000"/>
      </right>
      <top style="thin">
        <color rgb="FFFF0000"/>
      </top>
      <bottom/>
      <diagonal/>
    </border>
    <border>
      <left style="thick">
        <color rgb="FFFF0000"/>
      </left>
      <right/>
      <top/>
      <bottom style="thin">
        <color rgb="FFFF0000"/>
      </bottom>
      <diagonal/>
    </border>
    <border>
      <left/>
      <right style="thin">
        <color rgb="FFFF0000"/>
      </right>
      <top style="medium">
        <color rgb="FFFF0000"/>
      </top>
      <bottom/>
      <diagonal/>
    </border>
    <border>
      <left/>
      <right/>
      <top style="medium">
        <color rgb="FFFF0000"/>
      </top>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style="medium">
        <color rgb="FFFF0000"/>
      </bottom>
      <diagonal/>
    </border>
    <border>
      <left/>
      <right style="thin">
        <color rgb="FFFF0000"/>
      </right>
      <top style="medium">
        <color rgb="FFFF0000"/>
      </top>
      <bottom style="medium">
        <color rgb="FFFF0000"/>
      </bottom>
      <diagonal/>
    </border>
    <border>
      <left/>
      <right style="thin">
        <color rgb="FFFF0000"/>
      </right>
      <top style="thick">
        <color rgb="FFFF0000"/>
      </top>
      <bottom/>
      <diagonal/>
    </border>
    <border>
      <left/>
      <right style="thin">
        <color rgb="FFFF0000"/>
      </right>
      <top/>
      <bottom style="thick">
        <color rgb="FFFF0000"/>
      </bottom>
      <diagonal/>
    </border>
    <border>
      <left style="thick">
        <color rgb="FFFF0000"/>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thin">
        <color indexed="64"/>
      </left>
      <right style="thick">
        <color rgb="FFFF0000"/>
      </right>
      <top style="thin">
        <color rgb="FFFF0000"/>
      </top>
      <bottom style="medium">
        <color rgb="FFFF0000"/>
      </bottom>
      <diagonal/>
    </border>
    <border>
      <left/>
      <right style="thin">
        <color indexed="64"/>
      </right>
      <top style="thick">
        <color rgb="FFFF0000"/>
      </top>
      <bottom/>
      <diagonal/>
    </border>
    <border>
      <left style="thin">
        <color indexed="64"/>
      </left>
      <right/>
      <top style="thick">
        <color rgb="FFFF0000"/>
      </top>
      <bottom/>
      <diagonal/>
    </border>
    <border>
      <left style="thick">
        <color rgb="FFFF0000"/>
      </left>
      <right/>
      <top style="medium">
        <color rgb="FFFF0000"/>
      </top>
      <bottom style="thick">
        <color rgb="FFFF0000"/>
      </bottom>
      <diagonal/>
    </border>
    <border>
      <left/>
      <right/>
      <top style="medium">
        <color rgb="FFFF0000"/>
      </top>
      <bottom style="thick">
        <color rgb="FFFF0000"/>
      </bottom>
      <diagonal/>
    </border>
    <border>
      <left/>
      <right style="thick">
        <color rgb="FFFF0000"/>
      </right>
      <top style="medium">
        <color rgb="FFFF0000"/>
      </top>
      <bottom style="thick">
        <color rgb="FFFF0000"/>
      </bottom>
      <diagonal/>
    </border>
    <border>
      <left style="thin">
        <color rgb="FFFF0000"/>
      </left>
      <right/>
      <top style="thin">
        <color rgb="FFFF0000"/>
      </top>
      <bottom style="thick">
        <color rgb="FFFF0000"/>
      </bottom>
      <diagonal/>
    </border>
    <border>
      <left/>
      <right style="thin">
        <color rgb="FFFF0000"/>
      </right>
      <top style="thin">
        <color rgb="FFFF0000"/>
      </top>
      <bottom style="thick">
        <color rgb="FFFF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rgb="FFFF0000"/>
      </left>
      <right style="thin">
        <color rgb="FFFF0000"/>
      </right>
      <top style="thin">
        <color rgb="FFFF0000"/>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medium">
        <color rgb="FFFF0000"/>
      </left>
      <right/>
      <top style="medium">
        <color rgb="FFFF0000"/>
      </top>
      <bottom style="medium">
        <color rgb="FFFF0000"/>
      </bottom>
      <diagonal style="thin">
        <color rgb="FFFF0000"/>
      </diagonal>
    </border>
    <border diagonalUp="1">
      <left/>
      <right/>
      <top style="medium">
        <color rgb="FFFF0000"/>
      </top>
      <bottom style="medium">
        <color rgb="FFFF0000"/>
      </bottom>
      <diagonal style="thin">
        <color rgb="FFFF0000"/>
      </diagonal>
    </border>
    <border diagonalUp="1">
      <left/>
      <right style="thin">
        <color rgb="FFFF0000"/>
      </right>
      <top style="medium">
        <color rgb="FFFF0000"/>
      </top>
      <bottom style="medium">
        <color rgb="FFFF0000"/>
      </bottom>
      <diagonal style="thin">
        <color rgb="FFFF0000"/>
      </diagonal>
    </border>
    <border>
      <left style="thick">
        <color rgb="FFFF0000"/>
      </left>
      <right style="thin">
        <color indexed="64"/>
      </right>
      <top style="thick">
        <color rgb="FFFF0000"/>
      </top>
      <bottom style="medium">
        <color rgb="FFFF0000"/>
      </bottom>
      <diagonal/>
    </border>
    <border>
      <left style="thin">
        <color indexed="64"/>
      </left>
      <right style="thin">
        <color indexed="64"/>
      </right>
      <top style="thick">
        <color rgb="FFFF0000"/>
      </top>
      <bottom style="medium">
        <color rgb="FFFF0000"/>
      </bottom>
      <diagonal/>
    </border>
    <border>
      <left style="thin">
        <color indexed="64"/>
      </left>
      <right style="thick">
        <color rgb="FFFF0000"/>
      </right>
      <top style="thick">
        <color rgb="FFFF0000"/>
      </top>
      <bottom style="medium">
        <color rgb="FFFF0000"/>
      </bottom>
      <diagonal/>
    </border>
  </borders>
  <cellStyleXfs count="3">
    <xf numFmtId="0" fontId="0" fillId="0" borderId="0">
      <alignment vertical="center"/>
    </xf>
    <xf numFmtId="38" fontId="18" fillId="0" borderId="0" applyFont="0" applyFill="0" applyBorder="0" applyAlignment="0" applyProtection="0">
      <alignment vertical="center"/>
    </xf>
    <xf numFmtId="0" fontId="71" fillId="0" borderId="0" applyNumberFormat="0" applyFill="0" applyBorder="0" applyAlignment="0" applyProtection="0">
      <alignment vertical="center"/>
    </xf>
  </cellStyleXfs>
  <cellXfs count="128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vertical="center"/>
    </xf>
    <xf numFmtId="0" fontId="8" fillId="0" borderId="0" xfId="0" applyFont="1">
      <alignment vertical="center"/>
    </xf>
    <xf numFmtId="0" fontId="4" fillId="0" borderId="0" xfId="0" applyFont="1">
      <alignment vertical="center"/>
    </xf>
    <xf numFmtId="0" fontId="10" fillId="0" borderId="0" xfId="0" applyFont="1" applyBorder="1">
      <alignment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Fill="1" applyBorder="1">
      <alignment vertical="center"/>
    </xf>
    <xf numFmtId="0" fontId="13" fillId="0" borderId="0" xfId="0" applyFont="1">
      <alignment vertical="center"/>
    </xf>
    <xf numFmtId="0" fontId="0" fillId="0" borderId="0" xfId="0" applyBorder="1" applyAlignment="1">
      <alignment horizontal="center" vertical="center"/>
    </xf>
    <xf numFmtId="0" fontId="8" fillId="0" borderId="0" xfId="0" applyFont="1" applyBorder="1" applyAlignment="1">
      <alignment vertical="center"/>
    </xf>
    <xf numFmtId="0" fontId="14"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wrapText="1"/>
    </xf>
    <xf numFmtId="0" fontId="3" fillId="0" borderId="0" xfId="0" applyFont="1" applyBorder="1" applyAlignment="1">
      <alignment horizontal="center" vertical="center"/>
    </xf>
    <xf numFmtId="0" fontId="0" fillId="0" borderId="1" xfId="0"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top"/>
    </xf>
    <xf numFmtId="0" fontId="0" fillId="0" borderId="0" xfId="0"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0" xfId="0" applyBorder="1" applyAlignment="1">
      <alignment horizontal="center" vertical="center" shrinkToFit="1"/>
    </xf>
    <xf numFmtId="0" fontId="7" fillId="0" borderId="0" xfId="0" applyFont="1" applyBorder="1" applyAlignment="1">
      <alignment horizontal="center" vertical="center" shrinkToFit="1"/>
    </xf>
    <xf numFmtId="0" fontId="0" fillId="0" borderId="0" xfId="0" applyBorder="1" applyAlignment="1">
      <alignment horizontal="left" vertical="top" wrapText="1"/>
    </xf>
    <xf numFmtId="0" fontId="0" fillId="0" borderId="0" xfId="0" applyBorder="1" applyAlignment="1">
      <alignment horizontal="center" vertical="center"/>
    </xf>
    <xf numFmtId="0" fontId="0" fillId="0" borderId="0" xfId="0" applyBorder="1" applyAlignment="1">
      <alignment horizontal="center" vertical="center"/>
    </xf>
    <xf numFmtId="0" fontId="8" fillId="0" borderId="0" xfId="0" applyFont="1" applyAlignment="1">
      <alignment vertical="center"/>
    </xf>
    <xf numFmtId="0" fontId="21" fillId="0" borderId="0" xfId="0" applyFont="1" applyAlignment="1">
      <alignment vertical="center"/>
    </xf>
    <xf numFmtId="0" fontId="22" fillId="0" borderId="0" xfId="0" applyFo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21" fillId="0" borderId="0" xfId="0" applyFont="1" applyBorder="1" applyAlignment="1">
      <alignment vertical="center"/>
    </xf>
    <xf numFmtId="0" fontId="8" fillId="0" borderId="20" xfId="0" applyFont="1" applyBorder="1" applyAlignment="1">
      <alignment horizontal="right" vertical="center" wrapText="1"/>
    </xf>
    <xf numFmtId="0" fontId="8" fillId="0" borderId="4" xfId="0" applyFont="1" applyBorder="1" applyAlignment="1">
      <alignment horizontal="right" vertical="center" wrapText="1"/>
    </xf>
    <xf numFmtId="0" fontId="8" fillId="0" borderId="63" xfId="0" applyFont="1" applyBorder="1" applyAlignment="1">
      <alignment horizontal="right" vertical="center" wrapText="1"/>
    </xf>
    <xf numFmtId="0" fontId="8" fillId="0" borderId="0" xfId="0" applyFont="1" applyBorder="1" applyAlignment="1">
      <alignment horizontal="left" vertical="center" wrapText="1"/>
    </xf>
    <xf numFmtId="0" fontId="8" fillId="0" borderId="26" xfId="0" applyFont="1" applyBorder="1" applyAlignment="1">
      <alignment horizontal="left" vertical="center"/>
    </xf>
    <xf numFmtId="0" fontId="8" fillId="0" borderId="67" xfId="0" applyFont="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3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0" xfId="0" applyFont="1" applyAlignment="1">
      <alignment vertical="center" wrapText="1"/>
    </xf>
    <xf numFmtId="0" fontId="28" fillId="0" borderId="0" xfId="0" applyFont="1" applyAlignment="1">
      <alignment horizontal="justify" vertical="center"/>
    </xf>
    <xf numFmtId="0" fontId="29" fillId="0" borderId="0" xfId="0" applyFont="1" applyAlignment="1">
      <alignment horizontal="left" vertical="center"/>
    </xf>
    <xf numFmtId="0" fontId="0" fillId="0" borderId="0" xfId="0" applyBorder="1" applyAlignment="1">
      <alignment horizontal="center" vertical="center"/>
    </xf>
    <xf numFmtId="0" fontId="30" fillId="0" borderId="0" xfId="0" applyFont="1">
      <alignment vertical="center"/>
    </xf>
    <xf numFmtId="0" fontId="0" fillId="0" borderId="0" xfId="0" applyBorder="1" applyAlignment="1">
      <alignment horizontal="center" vertical="center"/>
    </xf>
    <xf numFmtId="0" fontId="0" fillId="0" borderId="0" xfId="0" applyBorder="1" applyAlignment="1">
      <alignment horizontal="left" vertical="top"/>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left" vertical="top"/>
    </xf>
    <xf numFmtId="0" fontId="3" fillId="0" borderId="12" xfId="0" applyFont="1" applyBorder="1" applyAlignment="1">
      <alignment horizontal="left" vertical="top"/>
    </xf>
    <xf numFmtId="0" fontId="0" fillId="0" borderId="0" xfId="0" applyBorder="1" applyAlignment="1">
      <alignment horizontal="center" vertical="center" wrapText="1"/>
    </xf>
    <xf numFmtId="0" fontId="0" fillId="0" borderId="12" xfId="0" applyBorder="1" applyAlignment="1">
      <alignment horizontal="left" vertical="top"/>
    </xf>
    <xf numFmtId="0" fontId="17"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 xfId="0" applyBorder="1" applyAlignment="1"/>
    <xf numFmtId="0" fontId="0" fillId="0" borderId="1" xfId="0" applyBorder="1" applyAlignment="1">
      <alignment vertical="center"/>
    </xf>
    <xf numFmtId="0" fontId="0" fillId="0" borderId="0" xfId="0" applyAlignment="1">
      <alignment horizontal="left" vertical="center" wrapText="1"/>
    </xf>
    <xf numFmtId="0" fontId="0" fillId="0" borderId="6" xfId="0" applyBorder="1" applyAlignment="1"/>
    <xf numFmtId="0" fontId="0" fillId="0" borderId="7" xfId="0" applyBorder="1" applyAlignment="1"/>
    <xf numFmtId="0" fontId="0" fillId="0" borderId="0" xfId="0" applyBorder="1" applyAlignment="1">
      <alignment horizontal="center" vertical="center" shrinkToFi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shrinkToFit="1"/>
    </xf>
    <xf numFmtId="0" fontId="5" fillId="0" borderId="6" xfId="0" applyFont="1" applyBorder="1">
      <alignment vertical="center"/>
    </xf>
    <xf numFmtId="0" fontId="6" fillId="0" borderId="6" xfId="0" applyFont="1" applyBorder="1">
      <alignment vertical="center"/>
    </xf>
    <xf numFmtId="0" fontId="10" fillId="0" borderId="6" xfId="0" applyFont="1" applyBorder="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0" fillId="0" borderId="6" xfId="0" applyBorder="1" applyAlignment="1">
      <alignment horizontal="left" vertical="center"/>
    </xf>
    <xf numFmtId="0" fontId="0" fillId="0" borderId="7" xfId="0" applyBorder="1">
      <alignment vertical="center"/>
    </xf>
    <xf numFmtId="0" fontId="0" fillId="0" borderId="6" xfId="0" applyBorder="1">
      <alignment vertical="center"/>
    </xf>
    <xf numFmtId="0" fontId="0" fillId="0" borderId="10" xfId="0" applyBorder="1">
      <alignment vertical="center"/>
    </xf>
    <xf numFmtId="0" fontId="11" fillId="0" borderId="3" xfId="0" applyFont="1" applyBorder="1" applyAlignment="1">
      <alignment horizontal="center" vertical="center" wrapText="1" shrinkToFit="1"/>
    </xf>
    <xf numFmtId="0" fontId="32" fillId="0" borderId="0" xfId="0" applyFont="1">
      <alignment vertical="center"/>
    </xf>
    <xf numFmtId="0" fontId="0" fillId="0" borderId="0" xfId="0" applyFill="1">
      <alignment vertical="center"/>
    </xf>
    <xf numFmtId="0" fontId="0" fillId="0" borderId="112" xfId="0" applyBorder="1" applyAlignment="1">
      <alignment horizontal="center" vertical="center"/>
    </xf>
    <xf numFmtId="0" fontId="0" fillId="0" borderId="115" xfId="0" applyBorder="1">
      <alignment vertical="center"/>
    </xf>
    <xf numFmtId="0" fontId="7" fillId="0" borderId="0" xfId="0" applyFont="1" applyBorder="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22" xfId="0" applyFont="1" applyBorder="1" applyAlignment="1">
      <alignment horizontal="center" vertical="center" wrapText="1"/>
    </xf>
    <xf numFmtId="0" fontId="8" fillId="0" borderId="0" xfId="0" applyFont="1" applyAlignment="1">
      <alignment horizontal="left" vertical="center" wrapText="1"/>
    </xf>
    <xf numFmtId="0" fontId="8" fillId="0" borderId="8" xfId="0" applyFont="1" applyBorder="1" applyAlignment="1">
      <alignment vertical="center" wrapText="1"/>
    </xf>
    <xf numFmtId="0" fontId="8" fillId="0" borderId="31" xfId="0" applyFont="1" applyBorder="1" applyAlignment="1">
      <alignment vertical="center" wrapText="1"/>
    </xf>
    <xf numFmtId="0" fontId="35" fillId="0" borderId="0" xfId="0" applyFont="1" applyBorder="1" applyAlignment="1">
      <alignment horizontal="center" vertical="center" wrapText="1"/>
    </xf>
    <xf numFmtId="0" fontId="37" fillId="0" borderId="0" xfId="0" applyFont="1" applyAlignment="1">
      <alignment horizontal="left" vertical="center" wrapText="1"/>
    </xf>
    <xf numFmtId="0" fontId="8" fillId="0" borderId="3" xfId="0" applyFont="1" applyBorder="1" applyAlignment="1">
      <alignment horizontal="center" wrapText="1"/>
    </xf>
    <xf numFmtId="49" fontId="8" fillId="0" borderId="37"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8" fillId="2" borderId="10" xfId="0" applyFont="1" applyFill="1" applyBorder="1" applyAlignment="1">
      <alignment horizontal="right" vertical="center" wrapText="1"/>
    </xf>
    <xf numFmtId="0" fontId="25" fillId="3" borderId="71" xfId="0" applyFont="1" applyFill="1" applyBorder="1" applyAlignment="1">
      <alignment horizontal="right" vertical="center" wrapText="1"/>
    </xf>
    <xf numFmtId="0" fontId="8" fillId="0" borderId="33" xfId="0" applyFont="1" applyBorder="1" applyAlignment="1">
      <alignment vertical="center" wrapText="1"/>
    </xf>
    <xf numFmtId="0" fontId="8" fillId="0" borderId="38" xfId="0" applyFont="1" applyBorder="1" applyAlignment="1">
      <alignment vertical="center" wrapText="1"/>
    </xf>
    <xf numFmtId="0" fontId="8" fillId="0" borderId="12" xfId="0" applyFont="1" applyBorder="1" applyAlignment="1">
      <alignment vertical="center" wrapText="1"/>
    </xf>
    <xf numFmtId="0" fontId="7" fillId="0" borderId="0" xfId="0" applyFont="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left" vertical="center" wrapText="1"/>
    </xf>
    <xf numFmtId="0" fontId="8" fillId="3" borderId="57" xfId="0" applyFont="1" applyFill="1" applyBorder="1" applyAlignment="1">
      <alignment horizontal="center" vertical="center" wrapText="1"/>
    </xf>
    <xf numFmtId="0" fontId="8" fillId="3" borderId="57" xfId="0" applyFont="1" applyFill="1" applyBorder="1" applyAlignment="1">
      <alignment horizontal="justify" vertical="center" wrapText="1"/>
    </xf>
    <xf numFmtId="0" fontId="25" fillId="3" borderId="58" xfId="0" applyFont="1" applyFill="1" applyBorder="1" applyAlignment="1">
      <alignment horizontal="justify" vertical="center" wrapText="1"/>
    </xf>
    <xf numFmtId="0" fontId="8" fillId="0" borderId="4" xfId="0" applyFont="1" applyBorder="1" applyAlignment="1">
      <alignment vertical="center" wrapText="1"/>
    </xf>
    <xf numFmtId="0" fontId="40" fillId="0" borderId="0" xfId="0" applyFont="1">
      <alignment vertical="center"/>
    </xf>
    <xf numFmtId="0" fontId="41" fillId="0" borderId="0" xfId="0" applyFont="1">
      <alignment vertical="center"/>
    </xf>
    <xf numFmtId="0" fontId="0" fillId="0" borderId="1" xfId="0" applyBorder="1">
      <alignment vertical="center"/>
    </xf>
    <xf numFmtId="0" fontId="0" fillId="0" borderId="0" xfId="0">
      <alignment vertical="center"/>
    </xf>
    <xf numFmtId="0" fontId="0" fillId="0" borderId="0" xfId="0" applyAlignment="1">
      <alignment horizontal="right" vertical="center"/>
    </xf>
    <xf numFmtId="0" fontId="0" fillId="0" borderId="3" xfId="0" applyBorder="1" applyAlignment="1">
      <alignment horizontal="center" vertical="center"/>
    </xf>
    <xf numFmtId="0" fontId="8" fillId="0" borderId="8" xfId="0" applyFont="1" applyBorder="1" applyAlignment="1">
      <alignment horizontal="center" vertical="center" wrapText="1"/>
    </xf>
    <xf numFmtId="0" fontId="0" fillId="0" borderId="2" xfId="0" applyBorder="1">
      <alignment vertical="center"/>
    </xf>
    <xf numFmtId="0" fontId="0" fillId="0" borderId="0" xfId="0">
      <alignment vertical="center"/>
    </xf>
    <xf numFmtId="0" fontId="0" fillId="0" borderId="0" xfId="0" applyBorder="1">
      <alignment vertical="center"/>
    </xf>
    <xf numFmtId="0" fontId="7" fillId="0" borderId="36" xfId="0" applyFont="1" applyBorder="1" applyAlignment="1">
      <alignment horizontal="center" vertical="center" wrapText="1"/>
    </xf>
    <xf numFmtId="0" fontId="0" fillId="0" borderId="57" xfId="0" applyBorder="1" applyAlignment="1">
      <alignment horizontal="center" vertical="center"/>
    </xf>
    <xf numFmtId="0" fontId="44" fillId="0" borderId="188"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xf>
    <xf numFmtId="0" fontId="7" fillId="0" borderId="67" xfId="0" applyFont="1" applyBorder="1" applyAlignment="1">
      <alignment horizontal="center" vertical="center" wrapText="1"/>
    </xf>
    <xf numFmtId="0" fontId="0" fillId="0" borderId="68" xfId="0" applyBorder="1" applyAlignment="1">
      <alignment horizontal="center" vertical="center"/>
    </xf>
    <xf numFmtId="0" fontId="0" fillId="0" borderId="189" xfId="0" applyBorder="1" applyAlignment="1">
      <alignment horizontal="center" vertical="center" shrinkToFit="1"/>
    </xf>
    <xf numFmtId="0" fontId="0" fillId="0" borderId="190" xfId="0" applyBorder="1" applyAlignment="1">
      <alignment horizontal="center" vertical="center" shrinkToFit="1"/>
    </xf>
    <xf numFmtId="0" fontId="0" fillId="0" borderId="69" xfId="0" applyBorder="1" applyAlignment="1">
      <alignment vertical="center" shrinkToFit="1"/>
    </xf>
    <xf numFmtId="0" fontId="0" fillId="0" borderId="70" xfId="0" applyBorder="1" applyAlignment="1">
      <alignment vertical="center" shrinkToFit="1"/>
    </xf>
    <xf numFmtId="0" fontId="0" fillId="0" borderId="192" xfId="0" applyBorder="1" applyAlignment="1">
      <alignment horizontal="center" vertical="center"/>
    </xf>
    <xf numFmtId="0" fontId="0" fillId="0" borderId="191" xfId="0" applyBorder="1" applyAlignment="1">
      <alignment horizontal="center" vertical="center"/>
    </xf>
    <xf numFmtId="0" fontId="7" fillId="0" borderId="0" xfId="0" quotePrefix="1" applyFont="1" applyBorder="1" applyAlignment="1">
      <alignment vertical="center"/>
    </xf>
    <xf numFmtId="0" fontId="0" fillId="0" borderId="0" xfId="0" quotePrefix="1">
      <alignment vertical="center"/>
    </xf>
    <xf numFmtId="0" fontId="0" fillId="0" borderId="165" xfId="0" applyBorder="1" applyAlignment="1">
      <alignment horizontal="left" vertical="center"/>
    </xf>
    <xf numFmtId="0" fontId="0" fillId="4" borderId="88" xfId="0" applyFill="1" applyBorder="1" applyAlignment="1" applyProtection="1">
      <alignment horizontal="left" vertical="center"/>
      <protection locked="0"/>
    </xf>
    <xf numFmtId="0" fontId="0" fillId="4" borderId="125" xfId="0" applyFill="1" applyBorder="1" applyAlignment="1" applyProtection="1">
      <alignment horizontal="left" vertical="center"/>
      <protection locked="0"/>
    </xf>
    <xf numFmtId="0" fontId="0" fillId="4" borderId="126" xfId="0" applyFill="1" applyBorder="1" applyAlignment="1" applyProtection="1">
      <alignment horizontal="left" vertical="center"/>
      <protection locked="0"/>
    </xf>
    <xf numFmtId="0" fontId="0" fillId="4" borderId="90" xfId="0" applyFill="1" applyBorder="1" applyAlignment="1" applyProtection="1">
      <alignment horizontal="left" vertical="center"/>
      <protection locked="0"/>
    </xf>
    <xf numFmtId="0" fontId="0" fillId="4" borderId="87" xfId="0" applyFill="1" applyBorder="1" applyAlignment="1" applyProtection="1">
      <alignment horizontal="left" vertical="center"/>
      <protection locked="0"/>
    </xf>
    <xf numFmtId="0" fontId="8" fillId="4" borderId="87" xfId="0" applyFont="1" applyFill="1" applyBorder="1" applyAlignment="1" applyProtection="1">
      <alignment horizontal="center" vertical="center" wrapText="1"/>
      <protection locked="0"/>
    </xf>
    <xf numFmtId="0" fontId="8" fillId="4" borderId="117" xfId="0" applyFont="1" applyFill="1" applyBorder="1" applyAlignment="1" applyProtection="1">
      <alignment horizontal="center" vertical="center" wrapText="1"/>
      <protection locked="0"/>
    </xf>
    <xf numFmtId="0" fontId="8" fillId="4" borderId="118" xfId="0" applyFont="1" applyFill="1" applyBorder="1" applyAlignment="1" applyProtection="1">
      <alignment horizontal="center" vertical="center" wrapText="1"/>
      <protection locked="0"/>
    </xf>
    <xf numFmtId="0" fontId="8" fillId="4" borderId="128" xfId="0" applyFont="1" applyFill="1" applyBorder="1" applyAlignment="1" applyProtection="1">
      <alignment horizontal="center" vertical="center" wrapText="1"/>
      <protection locked="0"/>
    </xf>
    <xf numFmtId="0" fontId="8" fillId="4" borderId="129" xfId="0" applyFont="1" applyFill="1" applyBorder="1" applyAlignment="1" applyProtection="1">
      <alignment horizontal="center" vertical="center" wrapText="1"/>
      <protection locked="0"/>
    </xf>
    <xf numFmtId="0" fontId="25" fillId="4" borderId="119" xfId="0" applyFont="1" applyFill="1" applyBorder="1" applyAlignment="1" applyProtection="1">
      <alignment horizontal="center" vertical="center" wrapText="1"/>
      <protection locked="0"/>
    </xf>
    <xf numFmtId="0" fontId="25" fillId="4" borderId="151" xfId="0" applyFont="1" applyFill="1" applyBorder="1" applyAlignment="1" applyProtection="1">
      <alignment horizontal="center" vertical="center" wrapText="1"/>
      <protection locked="0"/>
    </xf>
    <xf numFmtId="0" fontId="25" fillId="4" borderId="143" xfId="0" applyFont="1" applyFill="1" applyBorder="1" applyAlignment="1" applyProtection="1">
      <alignment horizontal="center" vertical="center" wrapText="1"/>
      <protection locked="0"/>
    </xf>
    <xf numFmtId="0" fontId="25" fillId="4" borderId="130" xfId="0" applyFont="1" applyFill="1" applyBorder="1" applyAlignment="1" applyProtection="1">
      <alignment horizontal="center" vertical="center" wrapText="1"/>
      <protection locked="0"/>
    </xf>
    <xf numFmtId="0" fontId="25" fillId="4" borderId="122" xfId="0" applyFont="1" applyFill="1" applyBorder="1" applyAlignment="1" applyProtection="1">
      <alignment horizontal="center" vertical="center" wrapText="1"/>
      <protection locked="0"/>
    </xf>
    <xf numFmtId="0" fontId="25" fillId="4" borderId="142" xfId="0" applyFont="1" applyFill="1" applyBorder="1" applyAlignment="1" applyProtection="1">
      <alignment horizontal="center" vertical="center" wrapText="1"/>
      <protection locked="0"/>
    </xf>
    <xf numFmtId="0" fontId="0" fillId="0" borderId="7" xfId="0" applyFill="1" applyBorder="1" applyAlignment="1">
      <alignment horizontal="center" vertical="center"/>
    </xf>
    <xf numFmtId="0" fontId="0" fillId="4" borderId="140" xfId="0" applyFill="1" applyBorder="1" applyAlignment="1" applyProtection="1">
      <alignment horizontal="center" vertical="center"/>
      <protection locked="0"/>
    </xf>
    <xf numFmtId="0" fontId="0" fillId="4" borderId="117" xfId="0" applyFill="1" applyBorder="1" applyAlignment="1" applyProtection="1">
      <alignment horizontal="center" vertical="center" shrinkToFit="1"/>
      <protection locked="0"/>
    </xf>
    <xf numFmtId="0" fontId="0" fillId="4" borderId="118" xfId="0" applyFill="1" applyBorder="1" applyAlignment="1" applyProtection="1">
      <alignment horizontal="center" vertical="center"/>
      <protection locked="0"/>
    </xf>
    <xf numFmtId="0" fontId="0" fillId="4" borderId="182" xfId="0" applyFill="1" applyBorder="1" applyAlignment="1" applyProtection="1">
      <alignment horizontal="center" vertical="center" shrinkToFit="1"/>
      <protection locked="0"/>
    </xf>
    <xf numFmtId="0" fontId="0" fillId="4" borderId="118" xfId="0" applyFill="1" applyBorder="1" applyAlignment="1" applyProtection="1">
      <alignment horizontal="center" vertical="center" shrinkToFit="1"/>
      <protection locked="0"/>
    </xf>
    <xf numFmtId="0" fontId="0" fillId="4" borderId="182" xfId="0" applyFill="1" applyBorder="1" applyAlignment="1" applyProtection="1">
      <alignment horizontal="center" vertical="center"/>
      <protection locked="0"/>
    </xf>
    <xf numFmtId="0" fontId="0" fillId="4" borderId="183" xfId="0" applyFill="1" applyBorder="1" applyAlignment="1" applyProtection="1">
      <alignment horizontal="center" vertical="center"/>
      <protection locked="0"/>
    </xf>
    <xf numFmtId="0" fontId="0" fillId="4" borderId="119" xfId="0" applyFill="1" applyBorder="1" applyAlignment="1" applyProtection="1">
      <alignment vertical="center" shrinkToFit="1"/>
      <protection locked="0"/>
    </xf>
    <xf numFmtId="0" fontId="0" fillId="4" borderId="128" xfId="0" applyFill="1" applyBorder="1" applyAlignment="1" applyProtection="1">
      <alignment horizontal="center" vertical="center" shrinkToFit="1"/>
      <protection locked="0"/>
    </xf>
    <xf numFmtId="0" fontId="0" fillId="4" borderId="129" xfId="0" applyFill="1" applyBorder="1" applyAlignment="1" applyProtection="1">
      <alignment horizontal="center" vertical="center"/>
      <protection locked="0"/>
    </xf>
    <xf numFmtId="0" fontId="0" fillId="4" borderId="184" xfId="0" applyFill="1" applyBorder="1" applyAlignment="1" applyProtection="1">
      <alignment horizontal="center" vertical="center" shrinkToFit="1"/>
      <protection locked="0"/>
    </xf>
    <xf numFmtId="0" fontId="0" fillId="4" borderId="185" xfId="0" applyFill="1" applyBorder="1" applyAlignment="1" applyProtection="1">
      <alignment horizontal="center" vertical="center" shrinkToFit="1"/>
      <protection locked="0"/>
    </xf>
    <xf numFmtId="0" fontId="0" fillId="4" borderId="129" xfId="0" applyFill="1" applyBorder="1" applyAlignment="1" applyProtection="1">
      <alignment horizontal="center" vertical="center" shrinkToFit="1"/>
      <protection locked="0"/>
    </xf>
    <xf numFmtId="0" fontId="0" fillId="4" borderId="184" xfId="0" applyFill="1" applyBorder="1" applyAlignment="1" applyProtection="1">
      <alignment horizontal="center" vertical="center"/>
      <protection locked="0"/>
    </xf>
    <xf numFmtId="0" fontId="0" fillId="4" borderId="185" xfId="0" applyFill="1" applyBorder="1" applyAlignment="1" applyProtection="1">
      <alignment horizontal="center" vertical="center"/>
      <protection locked="0"/>
    </xf>
    <xf numFmtId="0" fontId="0" fillId="4" borderId="130" xfId="0" applyFill="1" applyBorder="1" applyAlignment="1" applyProtection="1">
      <alignment vertical="center" shrinkToFit="1"/>
      <protection locked="0"/>
    </xf>
    <xf numFmtId="0" fontId="0" fillId="4" borderId="120" xfId="0" applyFill="1" applyBorder="1" applyAlignment="1" applyProtection="1">
      <alignment horizontal="center" vertical="center" shrinkToFit="1"/>
      <protection locked="0"/>
    </xf>
    <xf numFmtId="0" fontId="0" fillId="4" borderId="121" xfId="0" applyFill="1" applyBorder="1" applyAlignment="1" applyProtection="1">
      <alignment horizontal="center" vertical="center"/>
      <protection locked="0"/>
    </xf>
    <xf numFmtId="0" fontId="0" fillId="4" borderId="186" xfId="0" applyFill="1" applyBorder="1" applyAlignment="1" applyProtection="1">
      <alignment horizontal="center" vertical="center" shrinkToFit="1"/>
      <protection locked="0"/>
    </xf>
    <xf numFmtId="0" fontId="0" fillId="4" borderId="121" xfId="0" applyFill="1" applyBorder="1" applyAlignment="1" applyProtection="1">
      <alignment horizontal="center" vertical="center" shrinkToFit="1"/>
      <protection locked="0"/>
    </xf>
    <xf numFmtId="0" fontId="0" fillId="4" borderId="186" xfId="0" applyFill="1" applyBorder="1" applyAlignment="1" applyProtection="1">
      <alignment horizontal="center" vertical="center"/>
      <protection locked="0"/>
    </xf>
    <xf numFmtId="0" fontId="0" fillId="4" borderId="187" xfId="0" applyFill="1" applyBorder="1" applyAlignment="1" applyProtection="1">
      <alignment horizontal="center" vertical="center"/>
      <protection locked="0"/>
    </xf>
    <xf numFmtId="0" fontId="0" fillId="4" borderId="122" xfId="0" applyFill="1" applyBorder="1" applyAlignment="1" applyProtection="1">
      <alignment vertical="center" shrinkToFit="1"/>
      <protection locked="0"/>
    </xf>
    <xf numFmtId="0" fontId="0" fillId="4" borderId="88" xfId="0" applyFill="1" applyBorder="1" applyAlignment="1" applyProtection="1">
      <alignment horizontal="center" vertical="center"/>
      <protection locked="0"/>
    </xf>
    <xf numFmtId="0" fontId="0" fillId="4" borderId="89" xfId="0" applyFill="1" applyBorder="1" applyAlignment="1" applyProtection="1">
      <alignment horizontal="center" vertical="center"/>
      <protection locked="0"/>
    </xf>
    <xf numFmtId="0" fontId="0" fillId="4" borderId="196" xfId="0" applyFill="1" applyBorder="1" applyAlignment="1" applyProtection="1">
      <alignment horizontal="left" vertical="center"/>
      <protection locked="0"/>
    </xf>
    <xf numFmtId="0" fontId="0" fillId="0" borderId="200" xfId="0" applyBorder="1" applyAlignment="1">
      <alignment horizontal="center" vertical="center"/>
    </xf>
    <xf numFmtId="0" fontId="7" fillId="0" borderId="188" xfId="0" applyFont="1" applyBorder="1" applyAlignment="1">
      <alignment horizontal="center" vertical="center" wrapText="1"/>
    </xf>
    <xf numFmtId="0" fontId="0" fillId="0" borderId="201" xfId="0" applyBorder="1" applyAlignment="1">
      <alignment horizontal="center" vertical="center" shrinkToFit="1"/>
    </xf>
    <xf numFmtId="0" fontId="7" fillId="0" borderId="202" xfId="0" applyFont="1" applyBorder="1" applyAlignment="1">
      <alignment horizontal="center" vertical="center" wrapText="1"/>
    </xf>
    <xf numFmtId="0" fontId="7" fillId="0" borderId="200" xfId="0" applyFont="1" applyBorder="1" applyAlignment="1">
      <alignment horizontal="center" vertical="center" wrapText="1"/>
    </xf>
    <xf numFmtId="0" fontId="17" fillId="0" borderId="188" xfId="0" applyFont="1" applyBorder="1" applyAlignment="1">
      <alignment horizontal="center" vertical="center" wrapText="1"/>
    </xf>
    <xf numFmtId="0" fontId="0" fillId="0" borderId="201" xfId="0" applyBorder="1" applyAlignment="1">
      <alignment horizontal="center" vertical="center"/>
    </xf>
    <xf numFmtId="0" fontId="0" fillId="0" borderId="202" xfId="0" applyBorder="1" applyAlignment="1">
      <alignment horizontal="center" vertical="center"/>
    </xf>
    <xf numFmtId="0" fontId="8" fillId="4" borderId="206" xfId="0" applyFont="1" applyFill="1" applyBorder="1" applyAlignment="1" applyProtection="1">
      <alignment horizontal="center" vertical="center" wrapText="1"/>
      <protection locked="0"/>
    </xf>
    <xf numFmtId="0" fontId="8" fillId="4" borderId="207" xfId="0" applyFont="1" applyFill="1" applyBorder="1" applyAlignment="1" applyProtection="1">
      <alignment horizontal="center" vertical="center" wrapText="1"/>
      <protection locked="0"/>
    </xf>
    <xf numFmtId="0" fontId="0" fillId="0" borderId="3" xfId="0" applyBorder="1">
      <alignment vertical="center"/>
    </xf>
    <xf numFmtId="0" fontId="0" fillId="0" borderId="5" xfId="0" applyBorder="1">
      <alignment vertical="center"/>
    </xf>
    <xf numFmtId="38" fontId="0" fillId="0" borderId="1" xfId="0" applyNumberFormat="1" applyBorder="1">
      <alignment vertical="center"/>
    </xf>
    <xf numFmtId="0" fontId="0" fillId="0" borderId="16" xfId="0" applyBorder="1">
      <alignment vertical="center"/>
    </xf>
    <xf numFmtId="57" fontId="0" fillId="0" borderId="3" xfId="0" quotePrefix="1" applyNumberFormat="1" applyBorder="1">
      <alignment vertical="center"/>
    </xf>
    <xf numFmtId="0" fontId="0" fillId="0" borderId="13" xfId="0" applyBorder="1">
      <alignment vertical="center"/>
    </xf>
    <xf numFmtId="0" fontId="0" fillId="0" borderId="20" xfId="0" applyBorder="1">
      <alignment vertical="center"/>
    </xf>
    <xf numFmtId="0" fontId="0" fillId="0" borderId="0" xfId="0" applyBorder="1" applyAlignment="1">
      <alignment horizontal="center" vertical="center"/>
    </xf>
    <xf numFmtId="0" fontId="0" fillId="0" borderId="0" xfId="0">
      <alignment vertical="center"/>
    </xf>
    <xf numFmtId="0" fontId="0" fillId="0" borderId="0" xfId="0" applyBorder="1">
      <alignment vertical="center"/>
    </xf>
    <xf numFmtId="0" fontId="0" fillId="0" borderId="4" xfId="0" applyFill="1" applyBorder="1">
      <alignment vertical="center"/>
    </xf>
    <xf numFmtId="0" fontId="8" fillId="0" borderId="205" xfId="0" applyFont="1" applyFill="1" applyBorder="1" applyAlignment="1" applyProtection="1">
      <alignment horizontal="center" vertical="center" wrapText="1"/>
    </xf>
    <xf numFmtId="0" fontId="25" fillId="4" borderId="117" xfId="0" applyFont="1" applyFill="1" applyBorder="1" applyAlignment="1" applyProtection="1">
      <alignment horizontal="center" vertical="center" wrapText="1"/>
      <protection locked="0"/>
    </xf>
    <xf numFmtId="0" fontId="25" fillId="4" borderId="118" xfId="0" applyFont="1" applyFill="1" applyBorder="1" applyAlignment="1" applyProtection="1">
      <alignment horizontal="center" vertical="center" wrapText="1"/>
      <protection locked="0"/>
    </xf>
    <xf numFmtId="0" fontId="25" fillId="4" borderId="149" xfId="0" applyFont="1" applyFill="1" applyBorder="1" applyAlignment="1" applyProtection="1">
      <alignment horizontal="center" vertical="center" wrapText="1"/>
      <protection locked="0"/>
    </xf>
    <xf numFmtId="0" fontId="25" fillId="4" borderId="150" xfId="0" applyFont="1" applyFill="1" applyBorder="1" applyAlignment="1" applyProtection="1">
      <alignment horizontal="center" vertical="center" wrapText="1"/>
      <protection locked="0"/>
    </xf>
    <xf numFmtId="0" fontId="25" fillId="4" borderId="144" xfId="0" applyFont="1" applyFill="1" applyBorder="1" applyAlignment="1" applyProtection="1">
      <alignment horizontal="center" vertical="center" wrapText="1"/>
      <protection locked="0"/>
    </xf>
    <xf numFmtId="0" fontId="25" fillId="4" borderId="145" xfId="0" applyFont="1" applyFill="1" applyBorder="1" applyAlignment="1" applyProtection="1">
      <alignment horizontal="center" vertical="center" wrapText="1"/>
      <protection locked="0"/>
    </xf>
    <xf numFmtId="0" fontId="25" fillId="4" borderId="128" xfId="0" applyFont="1" applyFill="1" applyBorder="1" applyAlignment="1" applyProtection="1">
      <alignment horizontal="center" vertical="center" wrapText="1"/>
      <protection locked="0"/>
    </xf>
    <xf numFmtId="0" fontId="25" fillId="4" borderId="129" xfId="0" applyFont="1" applyFill="1" applyBorder="1" applyAlignment="1" applyProtection="1">
      <alignment horizontal="center" vertical="center" wrapText="1"/>
      <protection locked="0"/>
    </xf>
    <xf numFmtId="0" fontId="25" fillId="4" borderId="120" xfId="0" applyFont="1" applyFill="1" applyBorder="1" applyAlignment="1" applyProtection="1">
      <alignment horizontal="center" vertical="center" wrapText="1"/>
      <protection locked="0"/>
    </xf>
    <xf numFmtId="0" fontId="25" fillId="4" borderId="121" xfId="0" applyFont="1" applyFill="1" applyBorder="1" applyAlignment="1" applyProtection="1">
      <alignment horizontal="center" vertical="center" wrapText="1"/>
      <protection locked="0"/>
    </xf>
    <xf numFmtId="0" fontId="25" fillId="4" borderId="153" xfId="0" applyFont="1" applyFill="1" applyBorder="1" applyAlignment="1" applyProtection="1">
      <alignment horizontal="center" vertical="center" wrapText="1"/>
      <protection locked="0"/>
    </xf>
    <xf numFmtId="0" fontId="25" fillId="4" borderId="154" xfId="0" applyFont="1" applyFill="1" applyBorder="1" applyAlignment="1" applyProtection="1">
      <alignment horizontal="center" vertical="center" wrapText="1"/>
      <protection locked="0"/>
    </xf>
    <xf numFmtId="0" fontId="25" fillId="4" borderId="141" xfId="0" applyFont="1" applyFill="1" applyBorder="1" applyAlignment="1" applyProtection="1">
      <alignment horizontal="center" vertical="center" wrapText="1"/>
      <protection locked="0"/>
    </xf>
    <xf numFmtId="0" fontId="25" fillId="4" borderId="155" xfId="0" applyFont="1" applyFill="1" applyBorder="1" applyAlignment="1" applyProtection="1">
      <alignment horizontal="center" vertical="center" wrapText="1"/>
      <protection locked="0"/>
    </xf>
    <xf numFmtId="0" fontId="25" fillId="4" borderId="156" xfId="0" applyFont="1" applyFill="1" applyBorder="1" applyAlignment="1" applyProtection="1">
      <alignment horizontal="center" vertical="center" wrapText="1"/>
      <protection locked="0"/>
    </xf>
    <xf numFmtId="0" fontId="25" fillId="4" borderId="157" xfId="0" applyFont="1" applyFill="1" applyBorder="1" applyAlignment="1" applyProtection="1">
      <alignment horizontal="center" vertical="center" wrapText="1"/>
      <protection locked="0"/>
    </xf>
    <xf numFmtId="0" fontId="25" fillId="0" borderId="42" xfId="0" applyFont="1" applyBorder="1" applyAlignment="1">
      <alignment horizontal="center" vertical="center" wrapText="1"/>
    </xf>
    <xf numFmtId="0" fontId="25" fillId="0" borderId="152" xfId="0" applyFont="1" applyBorder="1" applyAlignment="1">
      <alignment horizontal="center" vertical="center" wrapText="1"/>
    </xf>
    <xf numFmtId="0" fontId="25" fillId="0" borderId="25" xfId="0" applyFont="1" applyBorder="1" applyAlignment="1">
      <alignment horizontal="center" vertical="center" wrapText="1"/>
    </xf>
    <xf numFmtId="0" fontId="25" fillId="4" borderId="88" xfId="0" applyFont="1" applyFill="1" applyBorder="1" applyAlignment="1" applyProtection="1">
      <alignment horizontal="center" vertical="center" wrapText="1"/>
      <protection locked="0"/>
    </xf>
    <xf numFmtId="0" fontId="25" fillId="4" borderId="89" xfId="0" applyFont="1" applyFill="1" applyBorder="1" applyAlignment="1" applyProtection="1">
      <alignment horizontal="center" vertical="center" wrapText="1"/>
      <protection locked="0"/>
    </xf>
    <xf numFmtId="0" fontId="25" fillId="4" borderId="90" xfId="0" applyFont="1" applyFill="1" applyBorder="1" applyAlignment="1" applyProtection="1">
      <alignment horizontal="center" vertical="center" wrapText="1"/>
      <protection locked="0"/>
    </xf>
    <xf numFmtId="0" fontId="25" fillId="0" borderId="49" xfId="0" applyFont="1" applyBorder="1" applyAlignment="1">
      <alignment horizontal="center" vertical="center" wrapText="1"/>
    </xf>
    <xf numFmtId="0" fontId="25" fillId="0" borderId="158"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52" xfId="0" applyFont="1" applyBorder="1" applyAlignment="1">
      <alignment horizontal="center" vertical="center" wrapText="1"/>
    </xf>
    <xf numFmtId="0" fontId="0" fillId="0" borderId="0" xfId="0">
      <alignment vertical="center"/>
    </xf>
    <xf numFmtId="0" fontId="0" fillId="0" borderId="0" xfId="0" applyBorder="1" applyAlignment="1">
      <alignment horizontal="center" vertical="center"/>
    </xf>
    <xf numFmtId="0" fontId="0" fillId="0" borderId="0" xfId="0">
      <alignment vertical="center"/>
    </xf>
    <xf numFmtId="0" fontId="0" fillId="0" borderId="0" xfId="0" applyBorder="1" applyAlignment="1">
      <alignment horizontal="center" vertical="center"/>
    </xf>
    <xf numFmtId="0" fontId="48" fillId="0" borderId="0" xfId="0" applyFont="1" applyBorder="1">
      <alignment vertical="center"/>
    </xf>
    <xf numFmtId="0" fontId="32" fillId="0" borderId="3"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1" xfId="0" applyFont="1" applyBorder="1">
      <alignment vertical="center"/>
    </xf>
    <xf numFmtId="0" fontId="49" fillId="0" borderId="6" xfId="0" applyFont="1" applyBorder="1">
      <alignment vertical="center"/>
    </xf>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xf>
    <xf numFmtId="0" fontId="51" fillId="0" borderId="0" xfId="0" applyFont="1" applyAlignment="1">
      <alignment vertical="center" wrapText="1"/>
    </xf>
    <xf numFmtId="0" fontId="51" fillId="0" borderId="6" xfId="0" applyFont="1" applyBorder="1" applyAlignment="1">
      <alignment vertical="center" wrapText="1"/>
    </xf>
    <xf numFmtId="0" fontId="51" fillId="0" borderId="8" xfId="0" applyFont="1" applyBorder="1" applyAlignment="1">
      <alignment vertical="center" wrapText="1"/>
    </xf>
    <xf numFmtId="0" fontId="51" fillId="0" borderId="7" xfId="0" applyFont="1" applyBorder="1" applyAlignment="1">
      <alignment vertical="center" wrapText="1"/>
    </xf>
    <xf numFmtId="0" fontId="51" fillId="0" borderId="0" xfId="0" applyFo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lignment vertical="center"/>
    </xf>
    <xf numFmtId="0" fontId="51" fillId="0" borderId="0" xfId="0" applyFont="1" applyFill="1">
      <alignment vertical="center"/>
    </xf>
    <xf numFmtId="0" fontId="0" fillId="0" borderId="0" xfId="0">
      <alignment vertical="center"/>
    </xf>
    <xf numFmtId="0" fontId="0" fillId="0" borderId="0" xfId="0" applyFill="1" applyBorder="1" applyAlignment="1" applyProtection="1">
      <alignment horizontal="center" vertical="center"/>
      <protection locked="0"/>
    </xf>
    <xf numFmtId="0" fontId="0" fillId="0" borderId="0" xfId="0">
      <alignment vertical="center"/>
    </xf>
    <xf numFmtId="0" fontId="30" fillId="0" borderId="0" xfId="0" applyFont="1" applyFill="1">
      <alignment vertical="center"/>
    </xf>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0" fillId="0" borderId="1" xfId="0" applyBorder="1">
      <alignment vertical="center"/>
    </xf>
    <xf numFmtId="0" fontId="0" fillId="0" borderId="0" xfId="0" applyFill="1" applyBorder="1">
      <alignment vertical="center"/>
    </xf>
    <xf numFmtId="0" fontId="0" fillId="0" borderId="0" xfId="0">
      <alignment vertical="center"/>
    </xf>
    <xf numFmtId="0" fontId="8" fillId="0" borderId="0" xfId="0" applyFont="1">
      <alignment vertical="center"/>
    </xf>
    <xf numFmtId="0" fontId="0" fillId="0" borderId="0" xfId="0" applyBorder="1" applyAlignment="1">
      <alignment horizontal="center" vertical="center"/>
    </xf>
    <xf numFmtId="0" fontId="0" fillId="0" borderId="0" xfId="0" applyFill="1" applyBorder="1">
      <alignment vertical="center"/>
    </xf>
    <xf numFmtId="0" fontId="38" fillId="0" borderId="0" xfId="0" applyFont="1" applyFill="1">
      <alignment vertical="center"/>
    </xf>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15" xfId="0" applyBorder="1">
      <alignment vertical="center"/>
    </xf>
    <xf numFmtId="0" fontId="0" fillId="0" borderId="0" xfId="0" applyFill="1" applyBorder="1" applyAlignment="1" applyProtection="1">
      <alignment horizontal="left" vertical="center"/>
      <protection locked="0"/>
    </xf>
    <xf numFmtId="0" fontId="16" fillId="0" borderId="112" xfId="0" applyFont="1" applyBorder="1" applyAlignment="1">
      <alignment horizontal="left" vertical="center"/>
    </xf>
    <xf numFmtId="0" fontId="0" fillId="0" borderId="1" xfId="0" applyFill="1" applyBorder="1">
      <alignment vertical="center"/>
    </xf>
    <xf numFmtId="0" fontId="0" fillId="0" borderId="5" xfId="0" applyFill="1" applyBorder="1">
      <alignment vertical="center"/>
    </xf>
    <xf numFmtId="0" fontId="0" fillId="0" borderId="0" xfId="0" applyFill="1" applyBorder="1" applyAlignment="1">
      <alignment horizontal="center" vertical="center" shrinkToFit="1"/>
    </xf>
    <xf numFmtId="0" fontId="32" fillId="0" borderId="0" xfId="0" applyFont="1" applyAlignment="1">
      <alignment vertical="center"/>
    </xf>
    <xf numFmtId="0" fontId="0" fillId="0" borderId="0" xfId="0" applyBorder="1">
      <alignment vertical="center"/>
    </xf>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32" fillId="0" borderId="0" xfId="0" applyFont="1" applyFill="1">
      <alignment vertical="center"/>
    </xf>
    <xf numFmtId="0" fontId="0" fillId="0" borderId="0" xfId="0" applyAlignment="1">
      <alignment vertical="center" wrapText="1"/>
    </xf>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112" xfId="0" applyBorder="1">
      <alignment vertical="center"/>
    </xf>
    <xf numFmtId="0" fontId="0" fillId="0" borderId="115" xfId="0" applyBorder="1">
      <alignment vertical="center"/>
    </xf>
    <xf numFmtId="0" fontId="32" fillId="0" borderId="0" xfId="0" applyFont="1" applyFill="1" applyBorder="1">
      <alignment vertical="center"/>
    </xf>
    <xf numFmtId="0" fontId="32" fillId="0" borderId="115" xfId="0" applyFont="1" applyFill="1" applyBorder="1">
      <alignment vertical="center"/>
    </xf>
    <xf numFmtId="0" fontId="0" fillId="0" borderId="0" xfId="0" applyBorder="1">
      <alignment vertical="center"/>
    </xf>
    <xf numFmtId="0" fontId="0" fillId="0" borderId="0" xfId="0">
      <alignment vertical="center"/>
    </xf>
    <xf numFmtId="0" fontId="0" fillId="0" borderId="110" xfId="0" applyBorder="1" applyAlignment="1">
      <alignment horizontal="left" vertical="center"/>
    </xf>
    <xf numFmtId="0" fontId="0" fillId="0" borderId="0" xfId="0" applyBorder="1" applyAlignment="1">
      <alignment horizontal="left" vertical="center"/>
    </xf>
    <xf numFmtId="0" fontId="3" fillId="0" borderId="0" xfId="0" applyFont="1">
      <alignment vertical="center"/>
    </xf>
    <xf numFmtId="0" fontId="30" fillId="0" borderId="0" xfId="0" applyFont="1" applyAlignment="1">
      <alignment horizontal="center" vertical="center"/>
    </xf>
    <xf numFmtId="0" fontId="0" fillId="0" borderId="0" xfId="0">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15" xfId="0" applyFont="1" applyFill="1" applyBorder="1" applyAlignment="1">
      <alignment vertical="center"/>
    </xf>
    <xf numFmtId="0" fontId="0" fillId="0" borderId="0" xfId="0">
      <alignment vertical="center"/>
    </xf>
    <xf numFmtId="0" fontId="0" fillId="0" borderId="0" xfId="0" applyBorder="1">
      <alignment vertical="center"/>
    </xf>
    <xf numFmtId="0" fontId="0" fillId="0" borderId="161" xfId="0"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0" fillId="0" borderId="0" xfId="0" applyFill="1">
      <alignment vertical="center"/>
    </xf>
    <xf numFmtId="0" fontId="0" fillId="0" borderId="163" xfId="0" applyBorder="1" applyAlignment="1">
      <alignment vertical="center"/>
    </xf>
    <xf numFmtId="0" fontId="0" fillId="0" borderId="162" xfId="0" applyBorder="1" applyAlignment="1">
      <alignment vertical="center"/>
    </xf>
    <xf numFmtId="0" fontId="0" fillId="0" borderId="0" xfId="0" applyFill="1">
      <alignment vertical="center"/>
    </xf>
    <xf numFmtId="0" fontId="32" fillId="0" borderId="0" xfId="0" applyFont="1" applyFill="1">
      <alignment vertical="center"/>
    </xf>
    <xf numFmtId="0" fontId="0" fillId="0" borderId="0" xfId="0" applyAlignment="1">
      <alignment vertical="center" wrapText="1"/>
    </xf>
    <xf numFmtId="0" fontId="0" fillId="0" borderId="0" xfId="0" applyBorder="1">
      <alignment vertical="center"/>
    </xf>
    <xf numFmtId="0" fontId="0" fillId="0" borderId="0" xfId="0" applyFill="1" applyBorder="1" applyAlignment="1" applyProtection="1">
      <alignment vertical="center"/>
      <protection locked="0"/>
    </xf>
    <xf numFmtId="0" fontId="0" fillId="0" borderId="112" xfId="0" applyBorder="1">
      <alignment vertical="center"/>
    </xf>
    <xf numFmtId="0" fontId="38" fillId="0" borderId="0" xfId="0" applyFont="1" applyFill="1">
      <alignment vertical="center"/>
    </xf>
    <xf numFmtId="0" fontId="32" fillId="0" borderId="0" xfId="0" applyFont="1" applyFill="1" applyAlignment="1">
      <alignment horizontal="left" vertical="center"/>
    </xf>
    <xf numFmtId="0" fontId="0" fillId="0" borderId="0" xfId="0">
      <alignment vertical="center"/>
    </xf>
    <xf numFmtId="0" fontId="0" fillId="0" borderId="0" xfId="0" applyFill="1">
      <alignment vertical="center"/>
    </xf>
    <xf numFmtId="0" fontId="0" fillId="0" borderId="3" xfId="0" applyBorder="1" applyAlignment="1">
      <alignment horizontal="center" vertical="center"/>
    </xf>
    <xf numFmtId="0" fontId="52" fillId="0" borderId="115" xfId="0" applyFont="1" applyFill="1" applyBorder="1">
      <alignment vertical="center"/>
    </xf>
    <xf numFmtId="0" fontId="53" fillId="0" borderId="115" xfId="0" applyFont="1" applyFill="1" applyBorder="1">
      <alignment vertical="center"/>
    </xf>
    <xf numFmtId="0" fontId="3" fillId="0" borderId="115" xfId="0" applyFont="1" applyFill="1" applyBorder="1">
      <alignment vertical="center"/>
    </xf>
    <xf numFmtId="0" fontId="32" fillId="0" borderId="112" xfId="0" applyFont="1" applyFill="1" applyBorder="1">
      <alignment vertical="center"/>
    </xf>
    <xf numFmtId="0" fontId="38" fillId="0" borderId="112" xfId="0" applyFont="1" applyFill="1" applyBorder="1">
      <alignment vertical="center"/>
    </xf>
    <xf numFmtId="0" fontId="55" fillId="0" borderId="115" xfId="0" applyFont="1" applyFill="1" applyBorder="1" applyAlignment="1">
      <alignment vertical="center"/>
    </xf>
    <xf numFmtId="0" fontId="51" fillId="0" borderId="91" xfId="0" applyFont="1" applyFill="1" applyBorder="1" applyAlignment="1" applyProtection="1">
      <alignment vertical="center"/>
      <protection locked="0"/>
    </xf>
    <xf numFmtId="0" fontId="0" fillId="0" borderId="0" xfId="0" applyBorder="1">
      <alignment vertical="center"/>
    </xf>
    <xf numFmtId="0" fontId="8" fillId="0" borderId="0" xfId="0" applyFont="1">
      <alignment vertical="center"/>
    </xf>
    <xf numFmtId="0" fontId="0" fillId="0" borderId="215" xfId="0" applyBorder="1">
      <alignment vertical="center"/>
    </xf>
    <xf numFmtId="0" fontId="8" fillId="0" borderId="0" xfId="0" applyFont="1">
      <alignment vertical="center"/>
    </xf>
    <xf numFmtId="0" fontId="8" fillId="0" borderId="0" xfId="0" applyFont="1" applyAlignment="1">
      <alignment horizontal="left" vertical="center"/>
    </xf>
    <xf numFmtId="0" fontId="37" fillId="0" borderId="0" xfId="0" applyFont="1">
      <alignment vertical="center"/>
    </xf>
    <xf numFmtId="0" fontId="0" fillId="0" borderId="0" xfId="0">
      <alignment vertical="center"/>
    </xf>
    <xf numFmtId="0" fontId="0" fillId="0" borderId="0" xfId="0">
      <alignment vertical="center"/>
    </xf>
    <xf numFmtId="0" fontId="51" fillId="0" borderId="0" xfId="0" applyFont="1" applyAlignment="1">
      <alignment horizontal="left" vertical="center" wrapText="1"/>
    </xf>
    <xf numFmtId="0" fontId="51" fillId="0" borderId="0" xfId="0" applyFont="1" applyFill="1" applyAlignment="1">
      <alignment horizontal="left" vertical="center" wrapText="1"/>
    </xf>
    <xf numFmtId="0" fontId="38" fillId="0" borderId="0" xfId="0" applyFont="1">
      <alignment vertical="center"/>
    </xf>
    <xf numFmtId="0" fontId="0" fillId="0" borderId="0" xfId="0">
      <alignment vertical="center"/>
    </xf>
    <xf numFmtId="0" fontId="0" fillId="0" borderId="0" xfId="0">
      <alignment vertical="center"/>
    </xf>
    <xf numFmtId="0" fontId="58" fillId="0" borderId="0" xfId="0" applyFont="1">
      <alignment vertical="center"/>
    </xf>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lignment vertical="center"/>
    </xf>
    <xf numFmtId="0" fontId="0" fillId="0" borderId="0" xfId="0">
      <alignment vertical="center"/>
    </xf>
    <xf numFmtId="0" fontId="52" fillId="0" borderId="0" xfId="0" applyFont="1" applyAlignment="1">
      <alignment horizontal="right" vertical="center"/>
    </xf>
    <xf numFmtId="0" fontId="0" fillId="0" borderId="0" xfId="0" applyFill="1" applyBorder="1" applyAlignment="1" applyProtection="1">
      <alignment vertical="center"/>
      <protection locked="0"/>
    </xf>
    <xf numFmtId="0" fontId="0" fillId="0" borderId="0" xfId="0" applyBorder="1" applyAlignment="1">
      <alignment horizontal="center" vertical="center"/>
    </xf>
    <xf numFmtId="0" fontId="0" fillId="0" borderId="0" xfId="0">
      <alignment vertical="center"/>
    </xf>
    <xf numFmtId="0" fontId="53" fillId="0" borderId="0" xfId="0" applyFont="1" applyBorder="1" applyAlignment="1">
      <alignment horizontal="right" vertical="center"/>
    </xf>
    <xf numFmtId="0" fontId="0" fillId="0" borderId="0" xfId="0">
      <alignment vertical="center"/>
    </xf>
    <xf numFmtId="0" fontId="0" fillId="0" borderId="0" xfId="0" applyBorder="1" applyAlignment="1">
      <alignment horizontal="center" vertical="center"/>
    </xf>
    <xf numFmtId="0" fontId="32" fillId="0" borderId="0" xfId="0" applyFont="1" applyFill="1">
      <alignment vertical="center"/>
    </xf>
    <xf numFmtId="0" fontId="0" fillId="0" borderId="0" xfId="0" applyFill="1">
      <alignment vertical="center"/>
    </xf>
    <xf numFmtId="0" fontId="0" fillId="0" borderId="0" xfId="0">
      <alignment vertical="center"/>
    </xf>
    <xf numFmtId="0" fontId="30" fillId="0" borderId="0" xfId="0" applyFont="1">
      <alignment vertical="center"/>
    </xf>
    <xf numFmtId="0" fontId="38" fillId="0" borderId="0" xfId="0" applyFont="1" applyFill="1">
      <alignment vertical="center"/>
    </xf>
    <xf numFmtId="0" fontId="0" fillId="0" borderId="0" xfId="0" applyBorder="1">
      <alignment vertical="center"/>
    </xf>
    <xf numFmtId="0" fontId="3" fillId="0" borderId="0" xfId="0" applyFont="1">
      <alignment vertical="center"/>
    </xf>
    <xf numFmtId="0" fontId="51" fillId="0" borderId="0" xfId="0" applyFont="1" applyFill="1">
      <alignment vertical="center"/>
    </xf>
    <xf numFmtId="0" fontId="0" fillId="0" borderId="0" xfId="0" applyFill="1">
      <alignment vertical="center"/>
    </xf>
    <xf numFmtId="0" fontId="0" fillId="0" borderId="0" xfId="0">
      <alignment vertical="center"/>
    </xf>
    <xf numFmtId="0" fontId="38" fillId="0" borderId="0" xfId="0" applyFont="1" applyFill="1" applyBorder="1" applyAlignment="1">
      <alignment horizontal="left" vertical="center"/>
    </xf>
    <xf numFmtId="0" fontId="3" fillId="0" borderId="0" xfId="0" applyFont="1" applyBorder="1">
      <alignment vertical="center"/>
    </xf>
    <xf numFmtId="0" fontId="3" fillId="0" borderId="0" xfId="0" applyFont="1" applyAlignment="1">
      <alignment vertical="center" wrapText="1"/>
    </xf>
    <xf numFmtId="0" fontId="0" fillId="0" borderId="0" xfId="0" applyFill="1">
      <alignment vertical="center"/>
    </xf>
    <xf numFmtId="0" fontId="0" fillId="0" borderId="0" xfId="0">
      <alignment vertical="center"/>
    </xf>
    <xf numFmtId="0" fontId="0" fillId="0" borderId="16" xfId="0" applyBorder="1">
      <alignment vertical="center"/>
    </xf>
    <xf numFmtId="0" fontId="0" fillId="0" borderId="9" xfId="0" applyBorder="1">
      <alignment vertical="center"/>
    </xf>
    <xf numFmtId="0" fontId="0" fillId="0" borderId="0" xfId="0" applyFill="1">
      <alignment vertical="center"/>
    </xf>
    <xf numFmtId="0" fontId="0" fillId="0" borderId="0" xfId="0">
      <alignment vertical="center"/>
    </xf>
    <xf numFmtId="0" fontId="0" fillId="0" borderId="9" xfId="0" applyBorder="1">
      <alignment vertical="center"/>
    </xf>
    <xf numFmtId="0" fontId="0" fillId="0" borderId="16"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lignment vertical="center"/>
    </xf>
    <xf numFmtId="0" fontId="0" fillId="0" borderId="0" xfId="0" applyFill="1">
      <alignment vertical="center"/>
    </xf>
    <xf numFmtId="0" fontId="32" fillId="0" borderId="0" xfId="0" applyFont="1" applyFill="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0" fillId="0" borderId="0" xfId="0">
      <alignment vertical="center"/>
    </xf>
    <xf numFmtId="0" fontId="0" fillId="0" borderId="0" xfId="0" applyBorder="1">
      <alignment vertical="center"/>
    </xf>
    <xf numFmtId="0" fontId="59" fillId="0" borderId="0" xfId="0" applyFont="1" applyAlignment="1">
      <alignment horizontal="left" vertical="top" wrapText="1"/>
    </xf>
    <xf numFmtId="0" fontId="0" fillId="0" borderId="0" xfId="0" applyBorder="1">
      <alignment vertical="center"/>
    </xf>
    <xf numFmtId="0" fontId="38" fillId="0" borderId="0" xfId="0" applyFont="1" applyFill="1" applyBorder="1" applyAlignment="1">
      <alignment horizontal="left" vertical="center"/>
    </xf>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38" fillId="0" borderId="0" xfId="0" applyFont="1" applyFill="1">
      <alignment vertical="center"/>
    </xf>
    <xf numFmtId="0" fontId="32" fillId="0" borderId="0" xfId="0" applyFont="1">
      <alignment vertical="center"/>
    </xf>
    <xf numFmtId="0" fontId="38" fillId="0" borderId="0" xfId="0" applyFont="1" applyBorder="1">
      <alignment vertical="center"/>
    </xf>
    <xf numFmtId="0" fontId="38" fillId="0" borderId="0" xfId="0" applyFont="1" applyAlignment="1">
      <alignment vertical="center" wrapText="1"/>
    </xf>
    <xf numFmtId="0" fontId="32" fillId="0" borderId="9" xfId="0" applyFont="1" applyBorder="1">
      <alignment vertical="center"/>
    </xf>
    <xf numFmtId="0" fontId="0" fillId="0" borderId="0" xfId="0" applyBorder="1" applyAlignment="1">
      <alignment horizontal="center"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8" fillId="0" borderId="0" xfId="0" applyFont="1">
      <alignment vertical="center"/>
    </xf>
    <xf numFmtId="0" fontId="8" fillId="0" borderId="0" xfId="0" applyFont="1" applyAlignment="1">
      <alignment horizontal="left" vertical="center" wrapText="1"/>
    </xf>
    <xf numFmtId="0" fontId="8" fillId="4" borderId="118" xfId="0" applyFont="1" applyFill="1" applyBorder="1" applyAlignment="1" applyProtection="1">
      <alignment horizontal="center" vertical="center" wrapText="1"/>
      <protection locked="0"/>
    </xf>
    <xf numFmtId="0" fontId="8" fillId="4" borderId="129" xfId="0" applyFont="1" applyFill="1" applyBorder="1" applyAlignment="1" applyProtection="1">
      <alignment horizontal="center" vertical="center" wrapText="1"/>
      <protection locked="0"/>
    </xf>
    <xf numFmtId="0" fontId="8" fillId="4" borderId="128" xfId="0" applyFont="1" applyFill="1" applyBorder="1" applyAlignment="1" applyProtection="1">
      <alignment horizontal="center" vertical="center" wrapText="1"/>
      <protection locked="0"/>
    </xf>
    <xf numFmtId="0" fontId="8" fillId="4" borderId="117" xfId="0" applyFont="1" applyFill="1" applyBorder="1" applyAlignment="1" applyProtection="1">
      <alignment horizontal="center" vertical="center" wrapText="1"/>
      <protection locked="0"/>
    </xf>
    <xf numFmtId="0" fontId="37" fillId="0" borderId="0" xfId="0" applyFont="1" applyAlignment="1">
      <alignment horizontal="left" vertical="center" wrapText="1"/>
    </xf>
    <xf numFmtId="0" fontId="8" fillId="0" borderId="3" xfId="0" applyFont="1" applyBorder="1" applyAlignment="1">
      <alignment horizontal="center" wrapText="1"/>
    </xf>
    <xf numFmtId="0" fontId="8" fillId="0" borderId="205" xfId="0" applyFont="1" applyFill="1" applyBorder="1" applyAlignment="1" applyProtection="1">
      <alignment horizontal="center" vertical="center" wrapText="1"/>
    </xf>
    <xf numFmtId="49" fontId="8" fillId="0" borderId="6" xfId="0" applyNumberFormat="1" applyFont="1" applyBorder="1" applyAlignment="1">
      <alignment horizontal="center" vertical="center" wrapText="1"/>
    </xf>
    <xf numFmtId="0" fontId="8" fillId="0" borderId="0" xfId="0" applyFont="1" applyAlignment="1">
      <alignment horizontal="left" vertical="center"/>
    </xf>
    <xf numFmtId="49" fontId="8" fillId="0" borderId="6" xfId="0" applyNumberFormat="1" applyFont="1" applyBorder="1" applyAlignment="1">
      <alignment horizontal="center" vertical="center"/>
    </xf>
    <xf numFmtId="0" fontId="0" fillId="0" borderId="0" xfId="0" applyProtection="1">
      <alignment vertical="center"/>
      <protection locked="0"/>
    </xf>
    <xf numFmtId="0" fontId="0" fillId="0" borderId="0" xfId="0">
      <alignment vertical="center"/>
    </xf>
    <xf numFmtId="0" fontId="0" fillId="0" borderId="0" xfId="0" applyFill="1">
      <alignment vertical="center"/>
    </xf>
    <xf numFmtId="0" fontId="55" fillId="0" borderId="0" xfId="0" applyFont="1">
      <alignment vertical="center"/>
    </xf>
    <xf numFmtId="0" fontId="55" fillId="0" borderId="0" xfId="0" applyFont="1" applyAlignment="1">
      <alignment horizontal="left" vertical="center"/>
    </xf>
    <xf numFmtId="0" fontId="55" fillId="0" borderId="110" xfId="0" applyFont="1" applyBorder="1" applyAlignment="1">
      <alignment horizontal="left" vertical="center"/>
    </xf>
    <xf numFmtId="0" fontId="55" fillId="0" borderId="0" xfId="0" applyFont="1" applyBorder="1">
      <alignment vertical="center"/>
    </xf>
    <xf numFmtId="0" fontId="38" fillId="0" borderId="91" xfId="0" applyFont="1" applyBorder="1">
      <alignment vertical="center"/>
    </xf>
    <xf numFmtId="49" fontId="64" fillId="0" borderId="6" xfId="0" applyNumberFormat="1" applyFont="1" applyBorder="1" applyAlignment="1">
      <alignment horizontal="center" vertical="center" wrapText="1"/>
    </xf>
    <xf numFmtId="49" fontId="64" fillId="0" borderId="6" xfId="0" applyNumberFormat="1" applyFont="1" applyBorder="1" applyAlignment="1">
      <alignment horizontal="center" vertical="center"/>
    </xf>
    <xf numFmtId="0" fontId="67" fillId="0" borderId="0" xfId="0" applyFont="1" applyAlignment="1">
      <alignment vertical="center"/>
    </xf>
    <xf numFmtId="0" fontId="0" fillId="0" borderId="0" xfId="0" applyBorder="1">
      <alignment vertical="center"/>
    </xf>
    <xf numFmtId="0" fontId="0" fillId="5" borderId="1" xfId="0" applyFill="1" applyBorder="1">
      <alignment vertical="center"/>
    </xf>
    <xf numFmtId="0" fontId="0" fillId="5" borderId="3" xfId="0" applyFill="1" applyBorder="1">
      <alignment vertical="center"/>
    </xf>
    <xf numFmtId="0" fontId="8" fillId="4" borderId="206" xfId="0" applyFont="1" applyFill="1" applyBorder="1" applyAlignment="1" applyProtection="1">
      <alignment horizontal="center" vertical="center" wrapText="1"/>
      <protection locked="0"/>
    </xf>
    <xf numFmtId="0" fontId="8" fillId="4" borderId="207" xfId="0" applyFont="1" applyFill="1" applyBorder="1" applyAlignment="1" applyProtection="1">
      <alignment horizontal="center" vertical="center" wrapText="1"/>
      <protection locked="0"/>
    </xf>
    <xf numFmtId="0" fontId="0" fillId="0" borderId="0" xfId="0">
      <alignment vertical="center"/>
    </xf>
    <xf numFmtId="0" fontId="0" fillId="5" borderId="8" xfId="0" applyFill="1" applyBorder="1">
      <alignment vertical="center"/>
    </xf>
    <xf numFmtId="0" fontId="0" fillId="5" borderId="12" xfId="0" applyFill="1" applyBorder="1">
      <alignment vertical="center"/>
    </xf>
    <xf numFmtId="0" fontId="0" fillId="5" borderId="4" xfId="0" applyFill="1" applyBorder="1">
      <alignment vertical="center"/>
    </xf>
    <xf numFmtId="0" fontId="0" fillId="5" borderId="5" xfId="0" applyFill="1" applyBorder="1">
      <alignment vertical="center"/>
    </xf>
    <xf numFmtId="0" fontId="0" fillId="0" borderId="0" xfId="0">
      <alignment vertical="center"/>
    </xf>
    <xf numFmtId="0" fontId="0" fillId="0" borderId="0"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lignment vertical="center"/>
    </xf>
    <xf numFmtId="0" fontId="0" fillId="0" borderId="63" xfId="0" applyBorder="1" applyAlignment="1">
      <alignment vertical="center" shrinkToFit="1"/>
    </xf>
    <xf numFmtId="0" fontId="0" fillId="4" borderId="241" xfId="0" applyFill="1" applyBorder="1" applyAlignment="1" applyProtection="1">
      <alignment horizontal="center" vertical="center" shrinkToFit="1"/>
      <protection locked="0"/>
    </xf>
    <xf numFmtId="0" fontId="0" fillId="0" borderId="51" xfId="0" applyBorder="1" applyAlignment="1">
      <alignment vertical="center" shrinkToFit="1"/>
    </xf>
    <xf numFmtId="0" fontId="38" fillId="0" borderId="0" xfId="0" applyFont="1" applyBorder="1" applyAlignment="1">
      <alignment horizontal="lef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0" fillId="0" borderId="0" xfId="0">
      <alignment vertical="center"/>
    </xf>
    <xf numFmtId="0" fontId="0" fillId="0" borderId="0" xfId="0" applyBorder="1">
      <alignment vertical="center"/>
    </xf>
    <xf numFmtId="0" fontId="38" fillId="0" borderId="0" xfId="0" applyFont="1">
      <alignment vertical="center"/>
    </xf>
    <xf numFmtId="0" fontId="0" fillId="0" borderId="0" xfId="0">
      <alignment vertical="center"/>
    </xf>
    <xf numFmtId="0" fontId="0" fillId="0" borderId="0" xfId="0" applyFill="1">
      <alignment vertical="center"/>
    </xf>
    <xf numFmtId="0" fontId="0" fillId="0" borderId="0" xfId="0" applyBorder="1">
      <alignment vertical="center"/>
    </xf>
    <xf numFmtId="0" fontId="3" fillId="0" borderId="0" xfId="0" applyFont="1">
      <alignment vertical="center"/>
    </xf>
    <xf numFmtId="0" fontId="0" fillId="0" borderId="0" xfId="0">
      <alignment vertical="center"/>
    </xf>
    <xf numFmtId="0" fontId="38" fillId="0" borderId="0" xfId="0" applyFont="1">
      <alignment vertical="center"/>
    </xf>
    <xf numFmtId="0" fontId="0" fillId="0" borderId="0" xfId="0">
      <alignment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0" xfId="0">
      <alignment vertical="center"/>
    </xf>
    <xf numFmtId="0" fontId="32" fillId="0" borderId="0" xfId="0" applyFont="1" applyFill="1">
      <alignment vertical="center"/>
    </xf>
    <xf numFmtId="0" fontId="38" fillId="0" borderId="0" xfId="0" applyFont="1">
      <alignment vertical="center"/>
    </xf>
    <xf numFmtId="0" fontId="0" fillId="0" borderId="0" xfId="0" applyFill="1" applyBorder="1" applyAlignment="1" applyProtection="1">
      <alignment horizontal="center" vertical="center"/>
      <protection locked="0"/>
    </xf>
    <xf numFmtId="0" fontId="38" fillId="0" borderId="0" xfId="0" applyFont="1" applyFill="1">
      <alignment vertical="center"/>
    </xf>
    <xf numFmtId="0" fontId="0" fillId="0" borderId="0" xfId="0">
      <alignment vertical="center"/>
    </xf>
    <xf numFmtId="0" fontId="32" fillId="0" borderId="0" xfId="0" applyFont="1" applyFill="1">
      <alignment vertical="center"/>
    </xf>
    <xf numFmtId="0" fontId="0" fillId="0" borderId="0" xfId="0" applyFill="1">
      <alignment vertical="center"/>
    </xf>
    <xf numFmtId="0" fontId="38" fillId="0" borderId="0" xfId="0" applyFont="1" applyFill="1" applyBorder="1">
      <alignment vertical="center"/>
    </xf>
    <xf numFmtId="0" fontId="38" fillId="0" borderId="0" xfId="0" applyFont="1">
      <alignment vertical="center"/>
    </xf>
    <xf numFmtId="0" fontId="38" fillId="0" borderId="0" xfId="0" applyFont="1" applyBorder="1" applyAlignment="1">
      <alignment horizontal="left" vertical="center"/>
    </xf>
    <xf numFmtId="0" fontId="38" fillId="0" borderId="0" xfId="0" applyFont="1" applyAlignment="1">
      <alignment vertical="center" wrapText="1"/>
    </xf>
    <xf numFmtId="0" fontId="38" fillId="0" borderId="0" xfId="0"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top" wrapText="1"/>
    </xf>
    <xf numFmtId="0" fontId="38" fillId="0" borderId="6"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8" fillId="0" borderId="0" xfId="0" applyFont="1" applyFill="1" applyBorder="1" applyAlignment="1">
      <alignment horizontal="center" vertical="center"/>
    </xf>
    <xf numFmtId="0" fontId="38" fillId="0" borderId="0" xfId="0" applyFont="1" applyAlignment="1">
      <alignment vertical="center"/>
    </xf>
    <xf numFmtId="0" fontId="72" fillId="0" borderId="0" xfId="0" applyFont="1" applyAlignment="1">
      <alignment vertical="center"/>
    </xf>
    <xf numFmtId="0" fontId="69" fillId="0" borderId="240" xfId="0" applyFont="1" applyBorder="1" applyAlignment="1">
      <alignment horizontal="center" vertical="center" wrapText="1"/>
    </xf>
    <xf numFmtId="0" fontId="38" fillId="0" borderId="5" xfId="0" applyFont="1" applyBorder="1" applyAlignment="1">
      <alignment horizontal="center" vertical="center"/>
    </xf>
    <xf numFmtId="0" fontId="38" fillId="0" borderId="242" xfId="0" applyFont="1" applyBorder="1" applyAlignment="1">
      <alignment horizontal="center" vertical="center" shrinkToFit="1"/>
    </xf>
    <xf numFmtId="0" fontId="69" fillId="0" borderId="243" xfId="0" applyFont="1" applyBorder="1" applyAlignment="1">
      <alignment horizontal="center" vertical="center" wrapText="1"/>
    </xf>
    <xf numFmtId="0" fontId="38" fillId="0" borderId="180" xfId="0" applyFont="1" applyBorder="1" applyAlignment="1">
      <alignment horizontal="center" vertical="center" shrinkToFit="1"/>
    </xf>
    <xf numFmtId="0" fontId="38" fillId="0" borderId="181" xfId="0" applyFont="1" applyBorder="1" applyAlignment="1">
      <alignment horizontal="center" vertical="center" shrinkToFit="1"/>
    </xf>
    <xf numFmtId="0" fontId="38" fillId="0" borderId="242" xfId="0" applyFont="1" applyBorder="1" applyAlignment="1">
      <alignment horizontal="center" vertical="center"/>
    </xf>
    <xf numFmtId="0" fontId="38" fillId="0" borderId="243" xfId="0" applyFont="1" applyBorder="1" applyAlignment="1">
      <alignment horizontal="center" vertical="center"/>
    </xf>
    <xf numFmtId="0" fontId="38" fillId="0" borderId="238" xfId="0" applyFont="1" applyBorder="1" applyAlignment="1">
      <alignment horizontal="center" vertical="center" shrinkToFit="1"/>
    </xf>
    <xf numFmtId="0" fontId="69" fillId="0" borderId="239" xfId="0" applyFont="1" applyBorder="1" applyAlignment="1">
      <alignment horizontal="center" vertical="center" wrapText="1"/>
    </xf>
    <xf numFmtId="0" fontId="38" fillId="0" borderId="244" xfId="0" applyFont="1" applyBorder="1" applyAlignment="1">
      <alignment horizontal="center" vertical="center" shrinkToFit="1"/>
    </xf>
    <xf numFmtId="0" fontId="38" fillId="0" borderId="245" xfId="0" applyFont="1" applyBorder="1" applyAlignment="1">
      <alignment horizontal="center" vertical="center" shrinkToFit="1"/>
    </xf>
    <xf numFmtId="0" fontId="38" fillId="0" borderId="238" xfId="0" applyFont="1" applyBorder="1" applyAlignment="1">
      <alignment horizontal="center" vertical="center"/>
    </xf>
    <xf numFmtId="0" fontId="38" fillId="0" borderId="239" xfId="0" applyFont="1" applyBorder="1" applyAlignment="1">
      <alignment horizontal="center" vertical="center"/>
    </xf>
    <xf numFmtId="0" fontId="69" fillId="0" borderId="50" xfId="0" applyFont="1" applyBorder="1" applyAlignment="1">
      <alignment horizontal="center" vertical="center" wrapText="1"/>
    </xf>
    <xf numFmtId="0" fontId="38" fillId="0" borderId="3" xfId="0" applyFont="1" applyBorder="1" applyAlignment="1">
      <alignment horizontal="center" vertical="center"/>
    </xf>
    <xf numFmtId="0" fontId="38" fillId="0" borderId="203" xfId="0" applyFont="1" applyBorder="1" applyAlignment="1">
      <alignment horizontal="center" vertical="center" shrinkToFit="1"/>
    </xf>
    <xf numFmtId="0" fontId="69" fillId="0" borderId="204" xfId="0" applyFont="1" applyBorder="1" applyAlignment="1">
      <alignment horizontal="center" vertical="center" wrapText="1"/>
    </xf>
    <xf numFmtId="0" fontId="38" fillId="0" borderId="203" xfId="0" applyFont="1" applyBorder="1" applyAlignment="1">
      <alignment horizontal="center" vertical="center"/>
    </xf>
    <xf numFmtId="0" fontId="38" fillId="0" borderId="204" xfId="0" applyFont="1" applyBorder="1" applyAlignment="1">
      <alignment horizontal="center" vertical="center"/>
    </xf>
    <xf numFmtId="0" fontId="73" fillId="0" borderId="0" xfId="0" applyFont="1" applyAlignment="1" applyProtection="1">
      <alignment horizontal="center" vertical="center"/>
      <protection locked="0"/>
    </xf>
    <xf numFmtId="0" fontId="0" fillId="0" borderId="0" xfId="0">
      <alignment vertical="center"/>
    </xf>
    <xf numFmtId="0" fontId="38" fillId="0" borderId="0" xfId="0" applyFont="1">
      <alignment vertical="center"/>
    </xf>
    <xf numFmtId="0" fontId="3" fillId="0" borderId="0" xfId="0" applyFont="1">
      <alignment vertical="center"/>
    </xf>
    <xf numFmtId="0" fontId="0" fillId="0" borderId="0" xfId="0" applyBorder="1">
      <alignment vertical="center"/>
    </xf>
    <xf numFmtId="0" fontId="38" fillId="0" borderId="0" xfId="0" applyFont="1" applyBorder="1">
      <alignment vertical="center"/>
    </xf>
    <xf numFmtId="0" fontId="38" fillId="0" borderId="0" xfId="0" applyFont="1">
      <alignment vertical="center"/>
    </xf>
    <xf numFmtId="0" fontId="0" fillId="0" borderId="0" xfId="0">
      <alignment vertical="center"/>
    </xf>
    <xf numFmtId="0" fontId="0" fillId="0" borderId="0" xfId="0" applyFill="1">
      <alignment vertical="center"/>
    </xf>
    <xf numFmtId="0" fontId="0" fillId="4" borderId="89" xfId="0" applyFill="1" applyBorder="1" applyAlignment="1" applyProtection="1">
      <alignment horizontal="center" vertical="center"/>
      <protection locked="0"/>
    </xf>
    <xf numFmtId="0" fontId="0" fillId="4" borderId="90" xfId="0" applyFill="1" applyBorder="1" applyAlignment="1" applyProtection="1">
      <alignment horizontal="center" vertical="center"/>
      <protection locked="0"/>
    </xf>
    <xf numFmtId="0" fontId="10" fillId="4" borderId="98" xfId="0" applyFont="1" applyFill="1" applyBorder="1" applyProtection="1">
      <alignment vertical="center"/>
      <protection locked="0"/>
    </xf>
    <xf numFmtId="0" fontId="10" fillId="4" borderId="99" xfId="0" applyFont="1" applyFill="1" applyBorder="1" applyProtection="1">
      <alignment vertical="center"/>
      <protection locked="0"/>
    </xf>
    <xf numFmtId="0" fontId="10" fillId="4" borderId="100" xfId="0" applyFont="1" applyFill="1" applyBorder="1" applyProtection="1">
      <alignment vertical="center"/>
      <protection locked="0"/>
    </xf>
    <xf numFmtId="0" fontId="45" fillId="4" borderId="95" xfId="0" applyFont="1" applyFill="1" applyBorder="1" applyProtection="1">
      <alignment vertical="center"/>
      <protection locked="0"/>
    </xf>
    <xf numFmtId="0" fontId="45" fillId="4" borderId="96" xfId="0" applyFont="1" applyFill="1" applyBorder="1" applyProtection="1">
      <alignment vertical="center"/>
      <protection locked="0"/>
    </xf>
    <xf numFmtId="0" fontId="45" fillId="4" borderId="97" xfId="0" applyFont="1" applyFill="1" applyBorder="1" applyProtection="1">
      <alignment vertical="center"/>
      <protection locked="0"/>
    </xf>
    <xf numFmtId="0" fontId="45" fillId="4" borderId="92" xfId="0" applyFont="1" applyFill="1" applyBorder="1" applyProtection="1">
      <alignment vertical="center"/>
      <protection locked="0"/>
    </xf>
    <xf numFmtId="0" fontId="45" fillId="4" borderId="93" xfId="0" applyFont="1" applyFill="1" applyBorder="1" applyProtection="1">
      <alignment vertical="center"/>
      <protection locked="0"/>
    </xf>
    <xf numFmtId="0" fontId="45" fillId="4" borderId="94" xfId="0" applyFont="1" applyFill="1" applyBorder="1" applyProtection="1">
      <alignment vertical="center"/>
      <protection locked="0"/>
    </xf>
    <xf numFmtId="0" fontId="12" fillId="0" borderId="0" xfId="0" applyFont="1" applyAlignment="1">
      <alignment horizontal="center" vertical="center"/>
    </xf>
    <xf numFmtId="0" fontId="10" fillId="4" borderId="96" xfId="0" applyFont="1" applyFill="1" applyBorder="1" applyProtection="1">
      <alignment vertical="center"/>
      <protection locked="0"/>
    </xf>
    <xf numFmtId="0" fontId="10" fillId="4" borderId="97" xfId="0" applyFont="1" applyFill="1" applyBorder="1" applyProtection="1">
      <alignment vertical="center"/>
      <protection locked="0"/>
    </xf>
    <xf numFmtId="0" fontId="70" fillId="6" borderId="33" xfId="2" applyNumberFormat="1" applyFont="1" applyFill="1" applyBorder="1" applyAlignment="1">
      <alignment horizontal="center" vertical="center"/>
    </xf>
    <xf numFmtId="0" fontId="70" fillId="6" borderId="35" xfId="2" applyNumberFormat="1" applyFont="1" applyFill="1" applyBorder="1" applyAlignment="1">
      <alignment horizontal="center" vertical="center"/>
    </xf>
    <xf numFmtId="0" fontId="0" fillId="4" borderId="174" xfId="0" applyFill="1" applyBorder="1" applyAlignment="1" applyProtection="1">
      <alignment horizontal="center" vertical="center"/>
      <protection locked="0"/>
    </xf>
    <xf numFmtId="0" fontId="0" fillId="4" borderId="175" xfId="0" applyFill="1" applyBorder="1" applyAlignment="1" applyProtection="1">
      <alignment horizontal="center" vertical="center"/>
      <protection locked="0"/>
    </xf>
    <xf numFmtId="0" fontId="0" fillId="4" borderId="176" xfId="0" applyFill="1" applyBorder="1" applyAlignment="1" applyProtection="1">
      <alignment horizontal="center" vertical="center"/>
      <protection locked="0"/>
    </xf>
    <xf numFmtId="0" fontId="0" fillId="4" borderId="79" xfId="0" applyFill="1" applyBorder="1" applyAlignment="1" applyProtection="1">
      <alignment horizontal="center" vertical="center"/>
      <protection locked="0"/>
    </xf>
    <xf numFmtId="0" fontId="0" fillId="4" borderId="80" xfId="0" applyFill="1" applyBorder="1" applyAlignment="1" applyProtection="1">
      <alignment horizontal="center" vertical="center"/>
      <protection locked="0"/>
    </xf>
    <xf numFmtId="0" fontId="0" fillId="4" borderId="81" xfId="0" applyFill="1" applyBorder="1" applyAlignment="1" applyProtection="1">
      <alignment horizontal="center" vertical="center"/>
      <protection locked="0"/>
    </xf>
    <xf numFmtId="0" fontId="0" fillId="4" borderId="129" xfId="0" applyFill="1" applyBorder="1" applyAlignment="1" applyProtection="1">
      <alignment horizontal="center"/>
      <protection locked="0"/>
    </xf>
    <xf numFmtId="0" fontId="0" fillId="0" borderId="9" xfId="0" applyBorder="1" applyAlignment="1">
      <alignment horizontal="center"/>
    </xf>
    <xf numFmtId="0" fontId="0" fillId="0" borderId="10"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5" fillId="0" borderId="0" xfId="0" applyFont="1">
      <alignment vertical="center"/>
    </xf>
    <xf numFmtId="0" fontId="38" fillId="4" borderId="79" xfId="0" applyFont="1" applyFill="1" applyBorder="1" applyAlignment="1" applyProtection="1">
      <alignment horizontal="center" vertical="center"/>
      <protection locked="0"/>
    </xf>
    <xf numFmtId="0" fontId="38" fillId="4" borderId="80" xfId="0" applyFont="1" applyFill="1" applyBorder="1" applyAlignment="1" applyProtection="1">
      <alignment horizontal="center" vertical="center"/>
      <protection locked="0"/>
    </xf>
    <xf numFmtId="0" fontId="38" fillId="4" borderId="81" xfId="0" applyFont="1" applyFill="1" applyBorder="1" applyAlignment="1" applyProtection="1">
      <alignment horizontal="center" vertical="center"/>
      <protection locked="0"/>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8" fillId="4" borderId="222" xfId="0" applyFont="1" applyFill="1" applyBorder="1" applyAlignment="1" applyProtection="1">
      <alignment horizontal="center" vertical="center"/>
      <protection locked="0"/>
    </xf>
    <xf numFmtId="0" fontId="38" fillId="4" borderId="219" xfId="0" applyFont="1" applyFill="1" applyBorder="1" applyAlignment="1" applyProtection="1">
      <alignment horizontal="center" vertical="center"/>
      <protection locked="0"/>
    </xf>
    <xf numFmtId="0" fontId="38" fillId="4" borderId="218" xfId="0" applyFont="1" applyFill="1" applyBorder="1" applyAlignment="1" applyProtection="1">
      <alignment horizontal="center" vertical="center"/>
      <protection locked="0"/>
    </xf>
    <xf numFmtId="0" fontId="0" fillId="4" borderId="92" xfId="0" applyFill="1" applyBorder="1" applyAlignment="1" applyProtection="1">
      <alignment horizontal="center" vertical="center"/>
      <protection locked="0"/>
    </xf>
    <xf numFmtId="0" fontId="0" fillId="4" borderId="93" xfId="0" applyFill="1" applyBorder="1" applyAlignment="1" applyProtection="1">
      <alignment horizontal="center" vertical="center"/>
      <protection locked="0"/>
    </xf>
    <xf numFmtId="0" fontId="0" fillId="4" borderId="94" xfId="0" applyFill="1" applyBorder="1" applyAlignment="1" applyProtection="1">
      <alignment horizontal="center" vertical="center"/>
      <protection locked="0"/>
    </xf>
    <xf numFmtId="0" fontId="0" fillId="0" borderId="91" xfId="0" applyBorder="1" applyAlignment="1">
      <alignment horizontal="right" vertical="center"/>
    </xf>
    <xf numFmtId="0" fontId="0" fillId="0" borderId="0" xfId="0" applyBorder="1" applyAlignment="1">
      <alignment horizontal="right" vertical="center"/>
    </xf>
    <xf numFmtId="0" fontId="0" fillId="0" borderId="110" xfId="0" applyBorder="1" applyAlignment="1">
      <alignment horizontal="right" vertical="center"/>
    </xf>
    <xf numFmtId="0" fontId="0" fillId="4" borderId="104" xfId="0" applyFill="1" applyBorder="1" applyAlignment="1" applyProtection="1">
      <alignment horizontal="center" vertical="center"/>
      <protection locked="0"/>
    </xf>
    <xf numFmtId="0" fontId="0" fillId="4" borderId="105" xfId="0" applyFill="1" applyBorder="1" applyAlignment="1" applyProtection="1">
      <alignment horizontal="center" vertical="center"/>
      <protection locked="0"/>
    </xf>
    <xf numFmtId="0" fontId="0" fillId="4" borderId="106" xfId="0" applyFill="1" applyBorder="1" applyAlignment="1" applyProtection="1">
      <alignment horizontal="center" vertical="center"/>
      <protection locked="0"/>
    </xf>
    <xf numFmtId="0" fontId="0" fillId="0" borderId="0" xfId="0">
      <alignment vertical="center"/>
    </xf>
    <xf numFmtId="0" fontId="0" fillId="4" borderId="98" xfId="0" applyFill="1" applyBorder="1" applyAlignment="1" applyProtection="1">
      <alignment horizontal="center" vertical="center"/>
      <protection locked="0"/>
    </xf>
    <xf numFmtId="0" fontId="0" fillId="4" borderId="99" xfId="0" applyFill="1" applyBorder="1" applyAlignment="1" applyProtection="1">
      <alignment horizontal="center" vertical="center"/>
      <protection locked="0"/>
    </xf>
    <xf numFmtId="0" fontId="0" fillId="4" borderId="100" xfId="0" applyFill="1" applyBorder="1" applyAlignment="1" applyProtection="1">
      <alignment horizontal="center" vertical="center"/>
      <protection locked="0"/>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17"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38" fillId="4" borderId="224" xfId="0" applyFont="1" applyFill="1" applyBorder="1" applyAlignment="1" applyProtection="1">
      <alignment horizontal="center" vertical="center"/>
      <protection locked="0"/>
    </xf>
    <xf numFmtId="0" fontId="38" fillId="4" borderId="221" xfId="0" applyFont="1" applyFill="1" applyBorder="1" applyAlignment="1" applyProtection="1">
      <alignment horizontal="center" vertical="center"/>
      <protection locked="0"/>
    </xf>
    <xf numFmtId="0" fontId="38" fillId="4" borderId="225" xfId="0" applyFont="1" applyFill="1" applyBorder="1" applyAlignment="1" applyProtection="1">
      <alignment horizontal="center" vertical="center"/>
      <protection locked="0"/>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4" borderId="246" xfId="0" applyFont="1" applyFill="1" applyBorder="1" applyAlignment="1" applyProtection="1">
      <alignment horizontal="center" vertical="center"/>
      <protection locked="0"/>
    </xf>
    <xf numFmtId="0" fontId="38" fillId="4" borderId="247" xfId="0" applyFont="1" applyFill="1" applyBorder="1" applyAlignment="1" applyProtection="1">
      <alignment horizontal="center" vertical="center"/>
      <protection locked="0"/>
    </xf>
    <xf numFmtId="0" fontId="38" fillId="4" borderId="248" xfId="0" applyFont="1" applyFill="1" applyBorder="1" applyAlignment="1" applyProtection="1">
      <alignment horizontal="center" vertical="center"/>
      <protection locked="0"/>
    </xf>
    <xf numFmtId="178" fontId="0" fillId="4" borderId="76" xfId="0" applyNumberFormat="1" applyFill="1" applyBorder="1" applyAlignment="1" applyProtection="1">
      <alignment horizontal="center" vertical="center"/>
      <protection locked="0"/>
    </xf>
    <xf numFmtId="178" fontId="0" fillId="4" borderId="77" xfId="0" applyNumberFormat="1" applyFill="1" applyBorder="1" applyAlignment="1" applyProtection="1">
      <alignment horizontal="center" vertical="center"/>
      <protection locked="0"/>
    </xf>
    <xf numFmtId="0" fontId="38" fillId="0" borderId="0" xfId="0" applyFont="1" applyFill="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4" borderId="128" xfId="0" applyFill="1" applyBorder="1" applyAlignment="1" applyProtection="1">
      <alignment horizontal="center" vertical="center"/>
      <protection locked="0"/>
    </xf>
    <xf numFmtId="0" fontId="0" fillId="4" borderId="129" xfId="0" applyFill="1" applyBorder="1" applyAlignment="1" applyProtection="1">
      <alignment horizontal="center" vertical="center"/>
      <protection locked="0"/>
    </xf>
    <xf numFmtId="0" fontId="0" fillId="4" borderId="118" xfId="0" applyFill="1" applyBorder="1" applyAlignment="1" applyProtection="1">
      <alignment horizontal="center"/>
      <protection locked="0"/>
    </xf>
    <xf numFmtId="0" fontId="0" fillId="4" borderId="127" xfId="0" applyFill="1" applyBorder="1" applyAlignment="1" applyProtection="1">
      <alignment horizontal="center" vertical="center"/>
      <protection locked="0"/>
    </xf>
    <xf numFmtId="0" fontId="0" fillId="4" borderId="82" xfId="0" applyFill="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0" fillId="4" borderId="10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7" fillId="0" borderId="12" xfId="0" applyFont="1" applyBorder="1" applyAlignment="1">
      <alignment horizontal="left" vertical="center"/>
    </xf>
    <xf numFmtId="0" fontId="0" fillId="0" borderId="0" xfId="0" applyAlignment="1">
      <alignment horizontal="center" vertical="center"/>
    </xf>
    <xf numFmtId="0" fontId="0" fillId="4" borderId="121" xfId="0" applyFill="1" applyBorder="1" applyAlignment="1" applyProtection="1">
      <alignment horizontal="center"/>
      <protection locked="0"/>
    </xf>
    <xf numFmtId="0" fontId="0" fillId="4" borderId="130" xfId="0" applyFill="1" applyBorder="1" applyAlignment="1" applyProtection="1">
      <alignment horizontal="center"/>
      <protection locked="0"/>
    </xf>
    <xf numFmtId="0" fontId="32" fillId="0" borderId="0" xfId="0" applyFont="1" applyBorder="1" applyAlignment="1">
      <alignment horizontal="left" vertical="center"/>
    </xf>
    <xf numFmtId="0" fontId="38" fillId="0" borderId="0" xfId="0" applyFont="1">
      <alignment vertical="center"/>
    </xf>
    <xf numFmtId="0" fontId="3" fillId="0" borderId="0" xfId="0" applyFont="1">
      <alignment vertical="center"/>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0" fillId="4" borderId="224" xfId="0" applyFill="1" applyBorder="1" applyAlignment="1" applyProtection="1">
      <alignment horizontal="center" vertical="center"/>
      <protection locked="0"/>
    </xf>
    <xf numFmtId="0" fontId="0" fillId="4" borderId="221" xfId="0" applyFill="1" applyBorder="1" applyAlignment="1" applyProtection="1">
      <alignment horizontal="center" vertical="center"/>
      <protection locked="0"/>
    </xf>
    <xf numFmtId="0" fontId="0" fillId="4" borderId="225" xfId="0" applyFill="1" applyBorder="1" applyAlignment="1" applyProtection="1">
      <alignment horizontal="center" vertical="center"/>
      <protection locked="0"/>
    </xf>
    <xf numFmtId="0" fontId="0" fillId="0" borderId="161" xfId="0" applyBorder="1" applyAlignment="1">
      <alignment horizontal="center"/>
    </xf>
    <xf numFmtId="0" fontId="0" fillId="0" borderId="162" xfId="0" applyBorder="1" applyAlignment="1">
      <alignment horizontal="center"/>
    </xf>
    <xf numFmtId="0" fontId="17" fillId="0" borderId="0" xfId="0" quotePrefix="1" applyFont="1" applyBorder="1" applyAlignment="1">
      <alignment horizontal="right" vertical="center"/>
    </xf>
    <xf numFmtId="0" fontId="11" fillId="0" borderId="0" xfId="0" quotePrefix="1" applyFont="1" applyBorder="1" applyAlignment="1">
      <alignment horizontal="right" vertical="center"/>
    </xf>
    <xf numFmtId="0" fontId="11" fillId="0" borderId="110" xfId="0" quotePrefix="1" applyFont="1" applyBorder="1" applyAlignment="1">
      <alignment horizontal="right" vertical="center"/>
    </xf>
    <xf numFmtId="0" fontId="17" fillId="0" borderId="0" xfId="0" applyFont="1" applyBorder="1" applyAlignment="1">
      <alignment horizontal="right" vertical="center"/>
    </xf>
    <xf numFmtId="0" fontId="11" fillId="0" borderId="0" xfId="0" applyFont="1" applyBorder="1" applyAlignment="1">
      <alignment horizontal="right" vertical="center"/>
    </xf>
    <xf numFmtId="0" fontId="11" fillId="0" borderId="110" xfId="0" applyFont="1" applyBorder="1" applyAlignment="1">
      <alignment horizontal="right" vertical="center"/>
    </xf>
    <xf numFmtId="0" fontId="0" fillId="0" borderId="1" xfId="0" applyBorder="1" applyAlignment="1">
      <alignment horizontal="center"/>
    </xf>
    <xf numFmtId="0" fontId="0" fillId="4" borderId="222" xfId="0" applyFill="1" applyBorder="1" applyAlignment="1" applyProtection="1">
      <alignment horizontal="center" vertical="center"/>
      <protection locked="0"/>
    </xf>
    <xf numFmtId="0" fontId="0" fillId="4" borderId="219" xfId="0" applyFill="1" applyBorder="1" applyAlignment="1" applyProtection="1">
      <alignment horizontal="center" vertical="center"/>
      <protection locked="0"/>
    </xf>
    <xf numFmtId="0" fontId="0" fillId="4" borderId="223" xfId="0" applyFill="1" applyBorder="1" applyAlignment="1" applyProtection="1">
      <alignment horizontal="center" vertical="center"/>
      <protection locked="0"/>
    </xf>
    <xf numFmtId="0" fontId="0" fillId="0" borderId="2" xfId="0" applyBorder="1">
      <alignment vertical="center"/>
    </xf>
    <xf numFmtId="0" fontId="4" fillId="0" borderId="0" xfId="0" applyFont="1">
      <alignment vertical="center"/>
    </xf>
    <xf numFmtId="0" fontId="0" fillId="4" borderId="141" xfId="0" applyFill="1" applyBorder="1" applyAlignment="1" applyProtection="1">
      <alignment vertical="center"/>
      <protection locked="0"/>
    </xf>
    <xf numFmtId="0" fontId="0" fillId="4" borderId="142" xfId="0" applyFill="1" applyBorder="1" applyAlignment="1" applyProtection="1">
      <alignment vertical="center"/>
      <protection locked="0"/>
    </xf>
    <xf numFmtId="0" fontId="0" fillId="0" borderId="161" xfId="0" applyBorder="1" applyAlignment="1">
      <alignment horizontal="center" vertical="top"/>
    </xf>
    <xf numFmtId="0" fontId="0" fillId="0" borderId="162" xfId="0" applyBorder="1" applyAlignment="1">
      <alignment horizontal="center" vertical="top"/>
    </xf>
    <xf numFmtId="0" fontId="0" fillId="4" borderId="107" xfId="0" applyFill="1" applyBorder="1" applyAlignment="1" applyProtection="1">
      <alignment horizontal="center" vertical="center"/>
      <protection locked="0"/>
    </xf>
    <xf numFmtId="0" fontId="0" fillId="4" borderId="108" xfId="0" applyFill="1" applyBorder="1" applyAlignment="1" applyProtection="1">
      <alignment horizontal="center" vertical="center"/>
      <protection locked="0"/>
    </xf>
    <xf numFmtId="0" fontId="0" fillId="4" borderId="109" xfId="0" applyFill="1" applyBorder="1" applyAlignment="1" applyProtection="1">
      <alignment horizontal="center" vertical="center"/>
      <protection locked="0"/>
    </xf>
    <xf numFmtId="0" fontId="32" fillId="0" borderId="0" xfId="0" applyFont="1" applyAlignment="1">
      <alignment horizontal="center" vertical="center"/>
    </xf>
    <xf numFmtId="178" fontId="0" fillId="4" borderId="85" xfId="0" applyNumberFormat="1" applyFill="1" applyBorder="1" applyAlignment="1" applyProtection="1">
      <alignment horizontal="center" vertical="center"/>
      <protection locked="0"/>
    </xf>
    <xf numFmtId="0" fontId="38" fillId="0" borderId="0" xfId="0" applyFont="1" applyBorder="1" applyAlignment="1">
      <alignment horizontal="center" vertical="center"/>
    </xf>
    <xf numFmtId="0" fontId="38" fillId="0" borderId="110" xfId="0" applyFont="1" applyBorder="1" applyAlignment="1">
      <alignment horizontal="center" vertical="center"/>
    </xf>
    <xf numFmtId="0" fontId="0" fillId="4" borderId="214" xfId="0" applyFill="1" applyBorder="1" applyAlignment="1" applyProtection="1">
      <alignment horizontal="left" vertical="center" wrapText="1"/>
      <protection locked="0"/>
    </xf>
    <xf numFmtId="0" fontId="0" fillId="4" borderId="215" xfId="0" applyFill="1" applyBorder="1" applyAlignment="1" applyProtection="1">
      <alignment horizontal="left" vertical="center" wrapText="1"/>
      <protection locked="0"/>
    </xf>
    <xf numFmtId="0" fontId="0" fillId="4" borderId="216" xfId="0" applyFill="1" applyBorder="1" applyAlignment="1" applyProtection="1">
      <alignment horizontal="left" vertical="center" wrapText="1"/>
      <protection locked="0"/>
    </xf>
    <xf numFmtId="0" fontId="0" fillId="4" borderId="91" xfId="0" applyFill="1" applyBorder="1" applyAlignment="1" applyProtection="1">
      <alignment horizontal="left" vertical="center" wrapText="1"/>
      <protection locked="0"/>
    </xf>
    <xf numFmtId="0" fontId="0" fillId="4" borderId="0" xfId="0" applyFill="1" applyBorder="1" applyAlignment="1" applyProtection="1">
      <alignment horizontal="left" vertical="center" wrapText="1"/>
      <protection locked="0"/>
    </xf>
    <xf numFmtId="0" fontId="0" fillId="4" borderId="110" xfId="0" applyFill="1" applyBorder="1" applyAlignment="1" applyProtection="1">
      <alignment horizontal="left" vertical="center" wrapText="1"/>
      <protection locked="0"/>
    </xf>
    <xf numFmtId="0" fontId="0" fillId="4" borderId="217" xfId="0" applyFill="1" applyBorder="1" applyAlignment="1" applyProtection="1">
      <alignment horizontal="left" vertical="center" wrapText="1"/>
      <protection locked="0"/>
    </xf>
    <xf numFmtId="0" fontId="0" fillId="4" borderId="123" xfId="0" applyFill="1" applyBorder="1" applyAlignment="1" applyProtection="1">
      <alignment horizontal="left" vertical="center" wrapText="1"/>
      <protection locked="0"/>
    </xf>
    <xf numFmtId="0" fontId="0" fillId="4" borderId="124" xfId="0" applyFill="1" applyBorder="1" applyAlignment="1" applyProtection="1">
      <alignment horizontal="left" vertical="center" wrapText="1"/>
      <protection locked="0"/>
    </xf>
    <xf numFmtId="178" fontId="22" fillId="0" borderId="0" xfId="0" applyNumberFormat="1" applyFont="1" applyFill="1" applyBorder="1" applyAlignment="1">
      <alignment horizontal="right" vertical="center"/>
    </xf>
    <xf numFmtId="0" fontId="31" fillId="0" borderId="0" xfId="0" applyFont="1">
      <alignment vertical="center"/>
    </xf>
    <xf numFmtId="0" fontId="0" fillId="4" borderId="140" xfId="0" applyFill="1" applyBorder="1" applyAlignment="1" applyProtection="1">
      <alignment horizontal="center" vertical="center"/>
      <protection locked="0"/>
    </xf>
    <xf numFmtId="0" fontId="0" fillId="4" borderId="141" xfId="0" applyFill="1" applyBorder="1" applyAlignment="1" applyProtection="1">
      <alignment horizontal="center" vertical="center"/>
      <protection locked="0"/>
    </xf>
    <xf numFmtId="0" fontId="0" fillId="4" borderId="129" xfId="0" applyFill="1" applyBorder="1" applyAlignment="1" applyProtection="1">
      <alignment vertical="top"/>
      <protection locked="0"/>
    </xf>
    <xf numFmtId="0" fontId="0" fillId="4" borderId="130" xfId="0" applyFill="1" applyBorder="1" applyAlignment="1" applyProtection="1">
      <alignment vertical="top"/>
      <protection locked="0"/>
    </xf>
    <xf numFmtId="0" fontId="0" fillId="0" borderId="0" xfId="0" applyAlignment="1">
      <alignment horizontal="right" vertical="center"/>
    </xf>
    <xf numFmtId="38" fontId="0" fillId="4" borderId="128" xfId="1" applyFont="1" applyFill="1" applyBorder="1" applyAlignment="1" applyProtection="1">
      <alignment vertical="center"/>
      <protection locked="0"/>
    </xf>
    <xf numFmtId="38" fontId="0" fillId="4" borderId="129" xfId="1" applyFont="1" applyFill="1" applyBorder="1" applyAlignment="1" applyProtection="1">
      <alignment vertical="center"/>
      <protection locked="0"/>
    </xf>
    <xf numFmtId="0" fontId="0" fillId="0" borderId="6" xfId="0" applyBorder="1" applyAlignment="1">
      <alignment horizontal="left" vertical="center"/>
    </xf>
    <xf numFmtId="0" fontId="0" fillId="0" borderId="8" xfId="0" applyBorder="1" applyAlignment="1">
      <alignment horizontal="left" vertical="center"/>
    </xf>
    <xf numFmtId="0" fontId="0" fillId="0" borderId="139" xfId="0" applyBorder="1" applyAlignment="1">
      <alignment horizontal="left" vertical="center"/>
    </xf>
    <xf numFmtId="0" fontId="0" fillId="0" borderId="110" xfId="0" applyBorder="1">
      <alignment vertical="center"/>
    </xf>
    <xf numFmtId="38" fontId="0" fillId="4" borderId="117" xfId="1" applyFont="1" applyFill="1" applyBorder="1" applyAlignment="1" applyProtection="1">
      <alignment vertical="center"/>
      <protection locked="0"/>
    </xf>
    <xf numFmtId="38" fontId="0" fillId="4" borderId="118" xfId="1" applyFont="1" applyFill="1" applyBorder="1" applyAlignment="1" applyProtection="1">
      <alignment vertical="center"/>
      <protection locked="0"/>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32" fillId="0" borderId="0" xfId="0" applyFont="1" applyFill="1" applyAlignment="1">
      <alignment horizontal="left" vertical="center"/>
    </xf>
    <xf numFmtId="0" fontId="32" fillId="0" borderId="0" xfId="0" applyFont="1" applyFill="1">
      <alignment vertical="center"/>
    </xf>
    <xf numFmtId="0" fontId="32" fillId="0" borderId="0" xfId="0" applyFont="1" applyAlignment="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39" xfId="0" applyBorder="1" applyAlignment="1">
      <alignment horizontal="left" vertical="center" wrapText="1"/>
    </xf>
    <xf numFmtId="0" fontId="0" fillId="0" borderId="10" xfId="0" applyBorder="1" applyAlignment="1">
      <alignment horizontal="center" vertical="center"/>
    </xf>
    <xf numFmtId="0" fontId="0" fillId="4" borderId="121" xfId="0" applyFill="1" applyBorder="1" applyAlignment="1" applyProtection="1">
      <alignment vertical="center"/>
      <protection locked="0"/>
    </xf>
    <xf numFmtId="0" fontId="0" fillId="4" borderId="122" xfId="0" applyFill="1" applyBorder="1" applyAlignment="1" applyProtection="1">
      <alignment vertical="center"/>
      <protection locked="0"/>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xf>
    <xf numFmtId="0" fontId="11" fillId="0" borderId="16" xfId="0" applyFont="1" applyBorder="1" applyAlignment="1">
      <alignment horizontal="left" vertical="top"/>
    </xf>
    <xf numFmtId="0" fontId="11" fillId="0" borderId="0" xfId="0" applyFont="1" applyBorder="1" applyAlignment="1">
      <alignment horizontal="left" vertical="top"/>
    </xf>
    <xf numFmtId="0" fontId="11" fillId="0" borderId="20" xfId="0" applyFont="1" applyBorder="1" applyAlignment="1">
      <alignment horizontal="left" vertical="top"/>
    </xf>
    <xf numFmtId="0" fontId="11" fillId="0" borderId="9" xfId="0" applyFont="1" applyBorder="1" applyAlignment="1">
      <alignment horizontal="left" vertical="top"/>
    </xf>
    <xf numFmtId="0" fontId="11" fillId="0" borderId="2" xfId="0" applyFont="1" applyBorder="1" applyAlignment="1">
      <alignment horizontal="left" vertical="top"/>
    </xf>
    <xf numFmtId="0" fontId="11" fillId="0" borderId="10" xfId="0" applyFont="1" applyBorder="1" applyAlignment="1">
      <alignment horizontal="left" vertical="top"/>
    </xf>
    <xf numFmtId="38" fontId="0" fillId="4" borderId="76" xfId="1" applyFont="1" applyFill="1" applyBorder="1" applyAlignment="1" applyProtection="1">
      <alignment vertical="center"/>
      <protection locked="0"/>
    </xf>
    <xf numFmtId="38" fontId="0" fillId="4" borderId="77" xfId="1" applyFont="1" applyFill="1" applyBorder="1" applyAlignment="1" applyProtection="1">
      <alignment vertical="center"/>
      <protection locked="0"/>
    </xf>
    <xf numFmtId="38" fontId="0" fillId="4" borderId="78" xfId="1" applyFont="1" applyFill="1" applyBorder="1" applyAlignment="1" applyProtection="1">
      <alignment vertical="center"/>
      <protection locked="0"/>
    </xf>
    <xf numFmtId="0" fontId="11" fillId="0" borderId="1" xfId="0" applyFont="1" applyBorder="1" applyAlignment="1">
      <alignment horizontal="left" vertical="top" wrapText="1"/>
    </xf>
    <xf numFmtId="0" fontId="17" fillId="0" borderId="11" xfId="0" applyFont="1" applyBorder="1" applyAlignment="1">
      <alignment horizontal="left" vertical="center"/>
    </xf>
    <xf numFmtId="0" fontId="11" fillId="0" borderId="13"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11" fillId="0" borderId="9" xfId="0" applyFont="1" applyBorder="1" applyAlignment="1">
      <alignment horizontal="left" vertical="top" wrapText="1"/>
    </xf>
    <xf numFmtId="0" fontId="11" fillId="0" borderId="2" xfId="0" applyFont="1" applyBorder="1" applyAlignment="1">
      <alignment horizontal="left" vertical="top" wrapText="1"/>
    </xf>
    <xf numFmtId="0" fontId="11" fillId="0" borderId="10" xfId="0" applyFont="1" applyBorder="1" applyAlignment="1">
      <alignment horizontal="left" vertical="top" wrapText="1"/>
    </xf>
    <xf numFmtId="0" fontId="16" fillId="0" borderId="1"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0" fillId="4" borderId="133" xfId="0" applyFill="1" applyBorder="1" applyAlignment="1" applyProtection="1">
      <alignment horizontal="center" vertical="center"/>
      <protection locked="0"/>
    </xf>
    <xf numFmtId="0" fontId="0" fillId="4" borderId="137" xfId="0" applyFill="1" applyBorder="1" applyAlignment="1" applyProtection="1">
      <alignment horizontal="center" vertical="center"/>
      <protection locked="0"/>
    </xf>
    <xf numFmtId="38" fontId="0" fillId="4" borderId="120" xfId="1" applyFont="1" applyFill="1" applyBorder="1" applyAlignment="1" applyProtection="1">
      <alignment vertical="center"/>
      <protection locked="0"/>
    </xf>
    <xf numFmtId="38" fontId="0" fillId="4" borderId="121" xfId="1" applyFont="1" applyFill="1" applyBorder="1" applyAlignment="1" applyProtection="1">
      <alignment vertical="center"/>
      <protection locked="0"/>
    </xf>
    <xf numFmtId="0" fontId="0" fillId="4" borderId="120" xfId="0" applyFill="1" applyBorder="1" applyAlignment="1" applyProtection="1">
      <alignment horizontal="center" vertical="center"/>
      <protection locked="0"/>
    </xf>
    <xf numFmtId="0" fontId="0" fillId="4" borderId="121" xfId="0" applyFill="1" applyBorder="1" applyAlignment="1" applyProtection="1">
      <alignment horizontal="center" vertical="center"/>
      <protection locked="0"/>
    </xf>
    <xf numFmtId="0" fontId="0" fillId="0" borderId="161" xfId="0" applyBorder="1" applyAlignment="1">
      <alignment horizontal="center" vertical="center"/>
    </xf>
    <xf numFmtId="0" fontId="0" fillId="0" borderId="162" xfId="0" applyBorder="1" applyAlignment="1">
      <alignment horizontal="center" vertical="center"/>
    </xf>
    <xf numFmtId="0" fontId="0" fillId="4" borderId="119" xfId="0" applyFill="1" applyBorder="1" applyAlignment="1" applyProtection="1">
      <alignment horizontal="center"/>
      <protection locked="0"/>
    </xf>
    <xf numFmtId="0" fontId="0" fillId="4" borderId="92" xfId="0" applyFill="1" applyBorder="1" applyAlignment="1" applyProtection="1">
      <alignment vertical="center"/>
      <protection locked="0"/>
    </xf>
    <xf numFmtId="0" fontId="0" fillId="4" borderId="93" xfId="0" applyFill="1" applyBorder="1" applyAlignment="1" applyProtection="1">
      <alignment vertical="center"/>
      <protection locked="0"/>
    </xf>
    <xf numFmtId="0" fontId="0" fillId="4" borderId="94" xfId="0" applyFill="1" applyBorder="1" applyAlignment="1" applyProtection="1">
      <alignment vertical="center"/>
      <protection locked="0"/>
    </xf>
    <xf numFmtId="0" fontId="0" fillId="4" borderId="95" xfId="0" applyFill="1" applyBorder="1" applyAlignment="1" applyProtection="1">
      <alignment vertical="center"/>
      <protection locked="0"/>
    </xf>
    <xf numFmtId="0" fontId="0" fillId="4" borderId="96" xfId="0" applyFill="1" applyBorder="1" applyAlignment="1" applyProtection="1">
      <alignment vertical="center"/>
      <protection locked="0"/>
    </xf>
    <xf numFmtId="0" fontId="0" fillId="4" borderId="97" xfId="0" applyFill="1" applyBorder="1" applyAlignment="1" applyProtection="1">
      <alignment vertical="center"/>
      <protection locked="0"/>
    </xf>
    <xf numFmtId="0" fontId="0" fillId="4" borderId="117" xfId="0" applyFill="1" applyBorder="1" applyAlignment="1" applyProtection="1">
      <alignment horizontal="center" vertical="center"/>
      <protection locked="0"/>
    </xf>
    <xf numFmtId="0" fontId="0" fillId="4" borderId="118" xfId="0" applyFill="1" applyBorder="1" applyAlignment="1" applyProtection="1">
      <alignment horizontal="center" vertical="center"/>
      <protection locked="0"/>
    </xf>
    <xf numFmtId="0" fontId="0" fillId="0" borderId="0" xfId="0" applyAlignment="1">
      <alignment vertical="center" wrapText="1"/>
    </xf>
    <xf numFmtId="0" fontId="0" fillId="0" borderId="0" xfId="0" applyFill="1" applyBorder="1" applyAlignment="1" applyProtection="1">
      <alignment horizontal="center" vertical="center"/>
      <protection locked="0"/>
    </xf>
    <xf numFmtId="0" fontId="0" fillId="4" borderId="92" xfId="0" applyFill="1" applyBorder="1" applyProtection="1">
      <alignment vertical="center"/>
      <protection locked="0"/>
    </xf>
    <xf numFmtId="0" fontId="0" fillId="4" borderId="93" xfId="0" applyFill="1" applyBorder="1" applyProtection="1">
      <alignment vertical="center"/>
      <protection locked="0"/>
    </xf>
    <xf numFmtId="0" fontId="0" fillId="4" borderId="94" xfId="0" applyFill="1" applyBorder="1" applyProtection="1">
      <alignment vertical="center"/>
      <protection locked="0"/>
    </xf>
    <xf numFmtId="0" fontId="3" fillId="0" borderId="0" xfId="0" applyFont="1" applyFill="1">
      <alignment vertical="center"/>
    </xf>
    <xf numFmtId="0" fontId="3" fillId="0" borderId="110" xfId="0" applyFont="1" applyFill="1" applyBorder="1">
      <alignment vertical="center"/>
    </xf>
    <xf numFmtId="0" fontId="38" fillId="0" borderId="0" xfId="0" applyFont="1" applyAlignment="1">
      <alignment vertical="center" wrapText="1"/>
    </xf>
    <xf numFmtId="0" fontId="0" fillId="4" borderId="76" xfId="0" applyFill="1" applyBorder="1" applyAlignment="1" applyProtection="1">
      <alignment vertical="center"/>
      <protection locked="0"/>
    </xf>
    <xf numFmtId="0" fontId="0" fillId="4" borderId="77" xfId="0" applyFill="1" applyBorder="1" applyAlignment="1" applyProtection="1">
      <alignment vertical="center"/>
      <protection locked="0"/>
    </xf>
    <xf numFmtId="0" fontId="0" fillId="4" borderId="115" xfId="0" applyFill="1" applyBorder="1" applyAlignment="1" applyProtection="1">
      <alignment vertical="center"/>
      <protection locked="0"/>
    </xf>
    <xf numFmtId="0" fontId="0" fillId="4" borderId="116" xfId="0" applyFill="1" applyBorder="1" applyAlignment="1" applyProtection="1">
      <alignment vertical="center"/>
      <protection locked="0"/>
    </xf>
    <xf numFmtId="0" fontId="0" fillId="0" borderId="194" xfId="0" applyBorder="1" applyAlignment="1">
      <alignment horizontal="left" vertical="center"/>
    </xf>
    <xf numFmtId="0" fontId="32" fillId="0" borderId="0" xfId="0" applyFont="1">
      <alignment vertical="center"/>
    </xf>
    <xf numFmtId="0" fontId="0" fillId="0" borderId="91" xfId="0" applyBorder="1" applyAlignment="1">
      <alignment horizontal="center" vertical="center"/>
    </xf>
    <xf numFmtId="0" fontId="0" fillId="0" borderId="110" xfId="0" applyBorder="1" applyAlignment="1">
      <alignment horizontal="center" vertical="center"/>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2" fillId="0" borderId="0" xfId="0" applyFont="1" applyBorder="1">
      <alignment vertical="center"/>
    </xf>
    <xf numFmtId="0" fontId="0" fillId="4" borderId="210" xfId="0" applyFill="1" applyBorder="1" applyAlignment="1" applyProtection="1">
      <alignment horizontal="center" vertical="center"/>
      <protection locked="0"/>
    </xf>
    <xf numFmtId="0" fontId="0" fillId="4" borderId="211" xfId="0" applyFill="1" applyBorder="1" applyAlignment="1" applyProtection="1">
      <alignment horizontal="center" vertical="center"/>
      <protection locked="0"/>
    </xf>
    <xf numFmtId="0" fontId="0" fillId="4" borderId="212" xfId="0" applyFill="1" applyBorder="1" applyAlignment="1" applyProtection="1">
      <alignment horizontal="center" vertical="center"/>
      <protection locked="0"/>
    </xf>
    <xf numFmtId="0" fontId="8" fillId="0" borderId="0" xfId="0" applyFont="1" applyAlignment="1">
      <alignment horizontal="center" vertical="center"/>
    </xf>
    <xf numFmtId="0" fontId="0" fillId="0" borderId="0" xfId="0" applyFill="1">
      <alignment vertical="center"/>
    </xf>
    <xf numFmtId="0" fontId="0" fillId="0" borderId="0" xfId="0" applyBorder="1">
      <alignment vertical="center"/>
    </xf>
    <xf numFmtId="0" fontId="0" fillId="4" borderId="76" xfId="0" applyNumberFormat="1" applyFill="1" applyBorder="1" applyAlignment="1" applyProtection="1">
      <alignment horizontal="center" vertical="center"/>
      <protection locked="0"/>
    </xf>
    <xf numFmtId="0" fontId="22" fillId="0" borderId="3" xfId="0" applyFont="1" applyBorder="1" applyAlignment="1">
      <alignment horizontal="center" vertical="center"/>
    </xf>
    <xf numFmtId="0" fontId="32" fillId="0" borderId="0" xfId="0" applyFont="1" applyFill="1" applyAlignment="1">
      <alignment vertical="center" wrapText="1"/>
    </xf>
    <xf numFmtId="0" fontId="8" fillId="0" borderId="0" xfId="0" applyFont="1">
      <alignment vertical="center"/>
    </xf>
    <xf numFmtId="0" fontId="8" fillId="0" borderId="110" xfId="0" applyFont="1" applyBorder="1">
      <alignment vertical="center"/>
    </xf>
    <xf numFmtId="0" fontId="0" fillId="0" borderId="0" xfId="0" applyFont="1" applyFill="1">
      <alignment vertical="center"/>
    </xf>
    <xf numFmtId="0" fontId="0" fillId="4" borderId="111" xfId="0" applyFill="1" applyBorder="1" applyAlignment="1" applyProtection="1">
      <alignment vertical="center" wrapText="1"/>
      <protection locked="0"/>
    </xf>
    <xf numFmtId="0" fontId="0" fillId="4" borderId="112" xfId="0" applyFill="1" applyBorder="1" applyAlignment="1" applyProtection="1">
      <alignment vertical="center" wrapText="1"/>
      <protection locked="0"/>
    </xf>
    <xf numFmtId="0" fontId="0" fillId="4" borderId="113" xfId="0" applyFill="1" applyBorder="1" applyAlignment="1" applyProtection="1">
      <alignment vertical="center" wrapText="1"/>
      <protection locked="0"/>
    </xf>
    <xf numFmtId="0" fontId="0" fillId="4" borderId="114" xfId="0" applyFill="1" applyBorder="1" applyAlignment="1" applyProtection="1">
      <alignment vertical="center" wrapText="1"/>
      <protection locked="0"/>
    </xf>
    <xf numFmtId="0" fontId="0" fillId="4" borderId="115" xfId="0" applyFill="1" applyBorder="1" applyAlignment="1" applyProtection="1">
      <alignment vertical="center" wrapText="1"/>
      <protection locked="0"/>
    </xf>
    <xf numFmtId="0" fontId="0" fillId="4" borderId="116" xfId="0" applyFill="1" applyBorder="1" applyAlignment="1" applyProtection="1">
      <alignment vertical="center" wrapText="1"/>
      <protection locked="0"/>
    </xf>
    <xf numFmtId="0" fontId="0" fillId="4" borderId="95" xfId="0" applyFill="1" applyBorder="1" applyAlignment="1" applyProtection="1">
      <alignment horizontal="center" vertical="center"/>
      <protection locked="0"/>
    </xf>
    <xf numFmtId="0" fontId="0" fillId="4" borderId="96"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8" fillId="0" borderId="0" xfId="0" applyFont="1" applyAlignment="1">
      <alignment horizontal="left" vertical="center" wrapText="1"/>
    </xf>
    <xf numFmtId="0" fontId="0" fillId="4" borderId="123" xfId="0" applyFill="1" applyBorder="1" applyProtection="1">
      <alignment vertical="center"/>
      <protection locked="0"/>
    </xf>
    <xf numFmtId="0" fontId="0" fillId="4" borderId="124" xfId="0" applyFill="1" applyBorder="1" applyProtection="1">
      <alignment vertical="center"/>
      <protection locked="0"/>
    </xf>
    <xf numFmtId="0" fontId="0" fillId="0" borderId="0" xfId="0" applyFill="1" applyBorder="1">
      <alignment vertical="center"/>
    </xf>
    <xf numFmtId="0" fontId="0" fillId="0" borderId="91" xfId="0" applyBorder="1" applyAlignment="1">
      <alignment horizontal="left" vertical="center"/>
    </xf>
    <xf numFmtId="0" fontId="0" fillId="0" borderId="110" xfId="0" applyBorder="1" applyAlignment="1">
      <alignment horizontal="left" vertical="center"/>
    </xf>
    <xf numFmtId="0" fontId="0" fillId="4" borderId="76" xfId="0" applyFill="1" applyBorder="1" applyAlignment="1" applyProtection="1">
      <alignment horizontal="left" vertical="center"/>
      <protection locked="0"/>
    </xf>
    <xf numFmtId="0" fontId="0" fillId="4" borderId="77" xfId="0" applyFill="1" applyBorder="1" applyAlignment="1" applyProtection="1">
      <alignment horizontal="left" vertical="center"/>
      <protection locked="0"/>
    </xf>
    <xf numFmtId="0" fontId="0" fillId="4" borderId="78" xfId="0" applyFill="1" applyBorder="1" applyAlignment="1" applyProtection="1">
      <alignment horizontal="left" vertical="center"/>
      <protection locked="0"/>
    </xf>
    <xf numFmtId="0" fontId="0" fillId="0" borderId="2" xfId="0" applyBorder="1" applyAlignment="1">
      <alignment horizontal="left" vertical="center"/>
    </xf>
    <xf numFmtId="0" fontId="0" fillId="4" borderId="98" xfId="0" applyFill="1" applyBorder="1" applyAlignment="1" applyProtection="1">
      <alignment vertical="center"/>
      <protection locked="0"/>
    </xf>
    <xf numFmtId="0" fontId="0" fillId="4" borderId="99" xfId="0" applyFill="1" applyBorder="1" applyAlignment="1" applyProtection="1">
      <alignment vertical="center"/>
      <protection locked="0"/>
    </xf>
    <xf numFmtId="0" fontId="0" fillId="4" borderId="100" xfId="0" applyFill="1" applyBorder="1" applyAlignment="1" applyProtection="1">
      <alignment vertical="center"/>
      <protection locked="0"/>
    </xf>
    <xf numFmtId="0" fontId="38" fillId="0" borderId="0" xfId="0" applyFont="1" applyFill="1" applyAlignment="1">
      <alignment vertical="center" wrapText="1"/>
    </xf>
    <xf numFmtId="0" fontId="0" fillId="0" borderId="197" xfId="0" applyBorder="1" applyAlignment="1">
      <alignment horizontal="left" vertical="center"/>
    </xf>
    <xf numFmtId="0" fontId="0" fillId="0" borderId="0" xfId="0" applyBorder="1" applyAlignment="1">
      <alignment horizontal="left" vertical="center"/>
    </xf>
    <xf numFmtId="0" fontId="0" fillId="0" borderId="198" xfId="0" applyBorder="1" applyAlignment="1">
      <alignment horizontal="left" vertical="center"/>
    </xf>
    <xf numFmtId="0" fontId="0" fillId="0" borderId="199" xfId="0" applyBorder="1" applyAlignment="1">
      <alignment horizontal="left" vertical="center"/>
    </xf>
    <xf numFmtId="0" fontId="0" fillId="0" borderId="0" xfId="0" applyFont="1">
      <alignment vertical="center"/>
    </xf>
    <xf numFmtId="0" fontId="0" fillId="0" borderId="0" xfId="0" applyBorder="1" applyAlignment="1">
      <alignment vertical="center"/>
    </xf>
    <xf numFmtId="0" fontId="0" fillId="0" borderId="110" xfId="0" applyBorder="1" applyAlignment="1">
      <alignment vertical="center"/>
    </xf>
    <xf numFmtId="0" fontId="0" fillId="0" borderId="91" xfId="0" applyBorder="1">
      <alignment vertical="center"/>
    </xf>
    <xf numFmtId="0" fontId="0" fillId="0" borderId="0" xfId="0" applyFill="1" applyBorder="1" applyAlignment="1">
      <alignment horizontal="right" vertical="center"/>
    </xf>
    <xf numFmtId="0" fontId="0" fillId="0" borderId="110" xfId="0" applyFill="1" applyBorder="1" applyAlignment="1">
      <alignment horizontal="right" vertical="center"/>
    </xf>
    <xf numFmtId="0" fontId="0" fillId="0" borderId="111" xfId="0" applyBorder="1" applyAlignment="1">
      <alignment horizontal="center" vertical="center"/>
    </xf>
    <xf numFmtId="0" fontId="0" fillId="0" borderId="113" xfId="0" applyBorder="1" applyAlignment="1">
      <alignment horizontal="center" vertical="center"/>
    </xf>
    <xf numFmtId="0" fontId="38" fillId="0" borderId="0" xfId="0" applyFont="1" applyBorder="1">
      <alignment vertical="center"/>
    </xf>
    <xf numFmtId="0" fontId="0" fillId="0" borderId="195" xfId="0" applyBorder="1" applyAlignment="1">
      <alignment horizontal="left" vertical="center"/>
    </xf>
    <xf numFmtId="0" fontId="0" fillId="0" borderId="165" xfId="0" applyBorder="1" applyAlignment="1">
      <alignment horizontal="left" vertical="center"/>
    </xf>
    <xf numFmtId="0" fontId="0" fillId="0" borderId="0" xfId="0" applyFont="1" applyAlignment="1">
      <alignment horizontal="left" vertical="center" wrapText="1"/>
    </xf>
    <xf numFmtId="0" fontId="38" fillId="0" borderId="0" xfId="0" applyFont="1" applyFill="1" applyBorder="1">
      <alignment vertical="center"/>
    </xf>
    <xf numFmtId="0" fontId="32" fillId="0" borderId="0" xfId="0" applyFont="1" applyFill="1" applyBorder="1">
      <alignment vertical="center"/>
    </xf>
    <xf numFmtId="0" fontId="0" fillId="4" borderId="213" xfId="0" applyFill="1" applyBorder="1" applyAlignment="1" applyProtection="1">
      <alignment horizontal="center" vertical="center"/>
      <protection locked="0"/>
    </xf>
    <xf numFmtId="0" fontId="8" fillId="0" borderId="0" xfId="0" applyFont="1" applyBorder="1">
      <alignment vertical="center"/>
    </xf>
    <xf numFmtId="0" fontId="0" fillId="0" borderId="193"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vertical="center" wrapText="1"/>
    </xf>
    <xf numFmtId="0" fontId="0" fillId="0" borderId="0" xfId="0" applyFont="1" applyAlignment="1">
      <alignment horizontal="right" vertical="center"/>
    </xf>
    <xf numFmtId="0" fontId="3" fillId="0" borderId="0" xfId="0" applyFont="1" applyAlignment="1">
      <alignment horizontal="right" vertical="center"/>
    </xf>
    <xf numFmtId="0" fontId="3" fillId="0" borderId="110" xfId="0" applyFont="1" applyBorder="1" applyAlignment="1">
      <alignment horizontal="right" vertical="center"/>
    </xf>
    <xf numFmtId="0" fontId="0" fillId="4" borderId="112" xfId="0" applyFill="1" applyBorder="1" applyAlignment="1" applyProtection="1">
      <alignment vertical="center"/>
      <protection locked="0"/>
    </xf>
    <xf numFmtId="0" fontId="0" fillId="4" borderId="113" xfId="0" applyFill="1" applyBorder="1" applyAlignment="1" applyProtection="1">
      <alignment vertical="center"/>
      <protection locked="0"/>
    </xf>
    <xf numFmtId="0" fontId="0" fillId="4" borderId="114" xfId="0" applyFill="1" applyBorder="1" applyAlignment="1" applyProtection="1">
      <alignment vertical="center"/>
      <protection locked="0"/>
    </xf>
    <xf numFmtId="0" fontId="38" fillId="4" borderId="249" xfId="0" applyFont="1" applyFill="1" applyBorder="1" applyAlignment="1" applyProtection="1">
      <alignment horizontal="center" vertical="center"/>
      <protection locked="0"/>
    </xf>
    <xf numFmtId="0" fontId="38" fillId="4" borderId="250" xfId="0" applyFont="1" applyFill="1" applyBorder="1" applyAlignment="1" applyProtection="1">
      <alignment horizontal="center" vertical="center"/>
      <protection locked="0"/>
    </xf>
    <xf numFmtId="0" fontId="38" fillId="4" borderId="251" xfId="0" applyFont="1" applyFill="1" applyBorder="1" applyAlignment="1" applyProtection="1">
      <alignment horizontal="center" vertical="center"/>
      <protection locked="0"/>
    </xf>
    <xf numFmtId="0" fontId="0" fillId="4" borderId="111" xfId="0" applyFill="1" applyBorder="1" applyAlignment="1" applyProtection="1">
      <alignment vertical="center"/>
      <protection locked="0"/>
    </xf>
    <xf numFmtId="0" fontId="0" fillId="0" borderId="166" xfId="0" applyBorder="1" applyAlignment="1">
      <alignment horizontal="left" vertical="center"/>
    </xf>
    <xf numFmtId="0" fontId="0" fillId="4" borderId="228" xfId="0" applyFill="1" applyBorder="1" applyAlignment="1" applyProtection="1">
      <alignment horizontal="center" vertical="center"/>
      <protection locked="0"/>
    </xf>
    <xf numFmtId="0" fontId="0" fillId="4" borderId="229" xfId="0" applyFill="1" applyBorder="1" applyAlignment="1" applyProtection="1">
      <alignment horizontal="center" vertical="center"/>
      <protection locked="0"/>
    </xf>
    <xf numFmtId="0" fontId="0" fillId="4" borderId="230" xfId="0" applyFill="1" applyBorder="1" applyAlignment="1" applyProtection="1">
      <alignment horizontal="center" vertical="center"/>
      <protection locked="0"/>
    </xf>
    <xf numFmtId="0" fontId="0" fillId="4" borderId="114" xfId="0" applyFill="1" applyBorder="1" applyProtection="1">
      <alignment vertical="center"/>
      <protection locked="0"/>
    </xf>
    <xf numFmtId="0" fontId="0" fillId="4" borderId="115" xfId="0" applyFill="1" applyBorder="1" applyProtection="1">
      <alignment vertical="center"/>
      <protection locked="0"/>
    </xf>
    <xf numFmtId="0" fontId="0" fillId="4" borderId="77" xfId="0" applyFill="1" applyBorder="1" applyProtection="1">
      <alignment vertical="center"/>
      <protection locked="0"/>
    </xf>
    <xf numFmtId="0" fontId="0" fillId="4" borderId="78" xfId="0" applyFill="1" applyBorder="1" applyProtection="1">
      <alignment vertical="center"/>
      <protection locked="0"/>
    </xf>
    <xf numFmtId="0" fontId="38" fillId="0" borderId="0" xfId="0" applyFont="1" applyAlignment="1">
      <alignment horizontal="left" vertical="center"/>
    </xf>
    <xf numFmtId="0" fontId="38" fillId="0" borderId="0" xfId="0" applyFont="1" applyBorder="1" applyAlignment="1">
      <alignment horizontal="left" vertical="center"/>
    </xf>
    <xf numFmtId="176" fontId="0" fillId="4" borderId="118" xfId="0" applyNumberFormat="1" applyFill="1" applyBorder="1" applyAlignment="1" applyProtection="1">
      <alignment vertical="center"/>
      <protection locked="0"/>
    </xf>
    <xf numFmtId="176" fontId="0" fillId="4" borderId="119" xfId="0" applyNumberFormat="1" applyFill="1" applyBorder="1" applyAlignment="1" applyProtection="1">
      <alignment vertical="center"/>
      <protection locked="0"/>
    </xf>
    <xf numFmtId="176" fontId="0" fillId="4" borderId="120" xfId="0" applyNumberFormat="1" applyFill="1" applyBorder="1" applyAlignment="1" applyProtection="1">
      <alignment vertical="center"/>
      <protection locked="0"/>
    </xf>
    <xf numFmtId="176" fontId="0" fillId="4" borderId="121" xfId="0" applyNumberFormat="1" applyFill="1" applyBorder="1" applyAlignment="1" applyProtection="1">
      <alignment vertical="center"/>
      <protection locked="0"/>
    </xf>
    <xf numFmtId="0" fontId="8" fillId="0" borderId="0" xfId="0" applyFont="1" applyAlignment="1">
      <alignment horizontal="center" vertical="center" wrapText="1"/>
    </xf>
    <xf numFmtId="0" fontId="0" fillId="4" borderId="233" xfId="0" applyFill="1" applyBorder="1" applyAlignment="1" applyProtection="1">
      <alignment horizontal="left" vertical="center"/>
      <protection locked="0"/>
    </xf>
    <xf numFmtId="0" fontId="0" fillId="4" borderId="234" xfId="0" applyFill="1" applyBorder="1" applyAlignment="1" applyProtection="1">
      <alignment horizontal="left" vertical="center"/>
      <protection locked="0"/>
    </xf>
    <xf numFmtId="0" fontId="0" fillId="4" borderId="235" xfId="0" applyFill="1" applyBorder="1" applyAlignment="1" applyProtection="1">
      <alignment horizontal="left" vertical="center"/>
      <protection locked="0"/>
    </xf>
    <xf numFmtId="0" fontId="0" fillId="0" borderId="0" xfId="0" applyFill="1" applyAlignment="1">
      <alignment horizontal="right" vertical="center"/>
    </xf>
    <xf numFmtId="0" fontId="0" fillId="4" borderId="78" xfId="0" applyFill="1" applyBorder="1" applyAlignment="1" applyProtection="1">
      <alignment vertical="center"/>
      <protection locked="0"/>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8" fillId="0" borderId="0" xfId="0" applyFont="1" applyFill="1" applyAlignment="1">
      <alignment horizontal="left" vertical="center" wrapText="1"/>
    </xf>
    <xf numFmtId="0" fontId="32" fillId="0" borderId="0" xfId="0" applyFont="1" applyFill="1" applyAlignment="1">
      <alignment horizontal="left" vertical="center" wrapText="1"/>
    </xf>
    <xf numFmtId="0" fontId="38" fillId="0" borderId="0" xfId="0" applyFont="1" applyFill="1" applyAlignment="1">
      <alignment horizontal="left" vertical="center"/>
    </xf>
    <xf numFmtId="0" fontId="32" fillId="0" borderId="0" xfId="0" applyFont="1" applyFill="1" applyBorder="1" applyAlignment="1">
      <alignment horizontal="left" vertical="center"/>
    </xf>
    <xf numFmtId="0" fontId="38" fillId="0" borderId="0" xfId="0" applyFont="1" applyFill="1" applyBorder="1" applyAlignment="1">
      <alignment horizontal="left" vertical="center"/>
    </xf>
    <xf numFmtId="0" fontId="38" fillId="4" borderId="76" xfId="0" applyFont="1" applyFill="1" applyBorder="1" applyAlignment="1" applyProtection="1">
      <alignment horizontal="left" vertical="center"/>
      <protection locked="0"/>
    </xf>
    <xf numFmtId="0" fontId="30" fillId="4" borderId="77" xfId="0" applyFont="1" applyFill="1" applyBorder="1" applyAlignment="1" applyProtection="1">
      <alignment horizontal="left" vertical="center"/>
      <protection locked="0"/>
    </xf>
    <xf numFmtId="0" fontId="30" fillId="4" borderId="78" xfId="0" applyFont="1" applyFill="1" applyBorder="1" applyAlignment="1" applyProtection="1">
      <alignment horizontal="left" vertical="center"/>
      <protection locked="0"/>
    </xf>
    <xf numFmtId="0" fontId="57" fillId="0" borderId="0" xfId="0" applyFont="1" applyFill="1">
      <alignment vertical="center"/>
    </xf>
    <xf numFmtId="0" fontId="0" fillId="4" borderId="98" xfId="0" applyFill="1" applyBorder="1" applyAlignment="1" applyProtection="1">
      <alignment horizontal="center" vertical="center" shrinkToFit="1"/>
      <protection locked="0"/>
    </xf>
    <xf numFmtId="0" fontId="0" fillId="4" borderId="99" xfId="0" applyFill="1" applyBorder="1" applyAlignment="1" applyProtection="1">
      <alignment horizontal="center" vertical="center" shrinkToFit="1"/>
      <protection locked="0"/>
    </xf>
    <xf numFmtId="0" fontId="0" fillId="4" borderId="100"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4" borderId="81" xfId="0" applyFill="1" applyBorder="1" applyAlignment="1" applyProtection="1">
      <alignment horizontal="center" vertical="center" shrinkToFit="1"/>
      <protection locked="0"/>
    </xf>
    <xf numFmtId="0" fontId="47" fillId="0" borderId="0" xfId="0" applyFont="1">
      <alignment vertical="center"/>
    </xf>
    <xf numFmtId="0" fontId="38" fillId="0" borderId="115" xfId="0" applyFont="1" applyBorder="1">
      <alignment vertical="center"/>
    </xf>
    <xf numFmtId="0" fontId="0" fillId="4" borderId="76" xfId="0" applyFill="1" applyBorder="1" applyProtection="1">
      <alignment vertical="center"/>
      <protection locked="0"/>
    </xf>
    <xf numFmtId="0" fontId="0" fillId="4" borderId="116" xfId="0" applyFill="1" applyBorder="1" applyProtection="1">
      <alignment vertical="center"/>
      <protection locked="0"/>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0" fillId="4" borderId="95" xfId="0" applyFill="1" applyBorder="1" applyProtection="1">
      <alignment vertical="center"/>
      <protection locked="0"/>
    </xf>
    <xf numFmtId="0" fontId="0" fillId="4" borderId="96" xfId="0" applyFill="1" applyBorder="1" applyProtection="1">
      <alignment vertical="center"/>
      <protection locked="0"/>
    </xf>
    <xf numFmtId="0" fontId="0" fillId="4" borderId="97" xfId="0" applyFill="1" applyBorder="1" applyProtection="1">
      <alignment vertical="center"/>
      <protection locked="0"/>
    </xf>
    <xf numFmtId="0" fontId="2" fillId="0" borderId="1" xfId="0" applyFont="1" applyBorder="1" applyAlignment="1">
      <alignment horizontal="center" vertical="center"/>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57" fontId="0" fillId="0" borderId="3" xfId="0" applyNumberFormat="1" applyBorder="1" applyAlignment="1">
      <alignment horizontal="center" vertical="center"/>
    </xf>
    <xf numFmtId="0" fontId="30" fillId="0" borderId="112" xfId="0" applyFont="1" applyBorder="1" applyAlignment="1">
      <alignment horizontal="center" vertical="center"/>
    </xf>
    <xf numFmtId="176" fontId="0" fillId="4" borderId="122" xfId="0" applyNumberFormat="1" applyFill="1" applyBorder="1" applyAlignment="1" applyProtection="1">
      <alignment vertical="center"/>
      <protection locked="0"/>
    </xf>
    <xf numFmtId="57" fontId="0" fillId="0" borderId="11" xfId="0" applyNumberFormat="1" applyBorder="1" applyAlignment="1">
      <alignment horizontal="center" vertical="center"/>
    </xf>
    <xf numFmtId="57" fontId="0" fillId="0" borderId="12" xfId="0" applyNumberFormat="1" applyBorder="1" applyAlignment="1">
      <alignment horizontal="center" vertical="center"/>
    </xf>
    <xf numFmtId="57" fontId="0" fillId="0" borderId="13" xfId="0" applyNumberFormat="1" applyBorder="1" applyAlignment="1">
      <alignment horizontal="center" vertical="center"/>
    </xf>
    <xf numFmtId="0" fontId="38" fillId="4" borderId="77" xfId="0" applyFont="1" applyFill="1" applyBorder="1" applyAlignment="1" applyProtection="1">
      <alignment horizontal="left" vertical="center"/>
      <protection locked="0"/>
    </xf>
    <xf numFmtId="0" fontId="38" fillId="4" borderId="78" xfId="0" applyFont="1" applyFill="1" applyBorder="1" applyAlignment="1" applyProtection="1">
      <alignment horizontal="left" vertical="center"/>
      <protection locked="0"/>
    </xf>
    <xf numFmtId="176" fontId="0" fillId="4" borderId="117" xfId="0" applyNumberFormat="1" applyFill="1" applyBorder="1" applyAlignment="1" applyProtection="1">
      <alignment vertical="center"/>
      <protection locked="0"/>
    </xf>
    <xf numFmtId="0" fontId="56" fillId="0" borderId="0" xfId="0" applyFont="1" applyFill="1">
      <alignment vertical="center"/>
    </xf>
    <xf numFmtId="0" fontId="0" fillId="0" borderId="115" xfId="0" applyBorder="1" applyAlignment="1">
      <alignment horizontal="right" vertical="center"/>
    </xf>
    <xf numFmtId="0" fontId="0" fillId="0" borderId="116" xfId="0" applyBorder="1" applyAlignment="1">
      <alignment horizontal="right" vertical="center"/>
    </xf>
    <xf numFmtId="0" fontId="0" fillId="0" borderId="83" xfId="0" applyFont="1" applyBorder="1" applyAlignment="1">
      <alignment horizontal="center" vertical="center" shrinkToFit="1"/>
    </xf>
    <xf numFmtId="0" fontId="0" fillId="0" borderId="82"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1"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0" fillId="4" borderId="118" xfId="0" applyFill="1" applyBorder="1" applyAlignment="1" applyProtection="1">
      <alignment vertical="top"/>
      <protection locked="0"/>
    </xf>
    <xf numFmtId="0" fontId="0" fillId="4" borderId="119" xfId="0" applyFill="1" applyBorder="1" applyAlignment="1" applyProtection="1">
      <alignment vertical="top"/>
      <protection locked="0"/>
    </xf>
    <xf numFmtId="38" fontId="0" fillId="4" borderId="141" xfId="1" applyFont="1" applyFill="1" applyBorder="1" applyAlignment="1" applyProtection="1">
      <alignment horizontal="center" vertical="center"/>
      <protection locked="0"/>
    </xf>
    <xf numFmtId="38" fontId="3" fillId="4" borderId="128" xfId="1" applyFont="1" applyFill="1" applyBorder="1" applyAlignment="1" applyProtection="1">
      <alignment vertical="center"/>
      <protection locked="0"/>
    </xf>
    <xf numFmtId="38" fontId="3" fillId="4" borderId="129" xfId="1" applyFont="1" applyFill="1" applyBorder="1" applyAlignment="1" applyProtection="1">
      <alignment vertical="center"/>
      <protection locked="0"/>
    </xf>
    <xf numFmtId="38" fontId="3" fillId="4" borderId="117" xfId="1" applyFont="1" applyFill="1" applyBorder="1" applyAlignment="1" applyProtection="1">
      <alignment vertical="center"/>
      <protection locked="0"/>
    </xf>
    <xf numFmtId="38" fontId="3" fillId="4" borderId="118" xfId="1" applyFont="1" applyFill="1" applyBorder="1" applyAlignment="1" applyProtection="1">
      <alignment vertical="center"/>
      <protection locked="0"/>
    </xf>
    <xf numFmtId="0" fontId="0" fillId="4" borderId="168" xfId="0" applyFill="1" applyBorder="1" applyAlignment="1" applyProtection="1">
      <alignment vertical="center"/>
      <protection locked="0"/>
    </xf>
    <xf numFmtId="38" fontId="0" fillId="4" borderId="141" xfId="1" applyFont="1" applyFill="1" applyBorder="1" applyAlignment="1" applyProtection="1">
      <alignment vertical="center"/>
      <protection locked="0"/>
    </xf>
    <xf numFmtId="38" fontId="0" fillId="4" borderId="98" xfId="1" applyFont="1" applyFill="1" applyBorder="1" applyAlignment="1" applyProtection="1">
      <alignment vertical="center"/>
      <protection locked="0"/>
    </xf>
    <xf numFmtId="38" fontId="0" fillId="4" borderId="99" xfId="1" applyFont="1" applyFill="1" applyBorder="1" applyAlignment="1" applyProtection="1">
      <alignment vertical="center"/>
      <protection locked="0"/>
    </xf>
    <xf numFmtId="38" fontId="0" fillId="4" borderId="100" xfId="1" applyFont="1" applyFill="1" applyBorder="1" applyAlignment="1" applyProtection="1">
      <alignment vertical="center"/>
      <protection locked="0"/>
    </xf>
    <xf numFmtId="0" fontId="7"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0" fillId="0" borderId="3" xfId="0" applyBorder="1" applyAlignment="1">
      <alignment horizontal="center" vertical="center"/>
    </xf>
    <xf numFmtId="0" fontId="11" fillId="0" borderId="3" xfId="0" applyFont="1" applyBorder="1" applyAlignment="1">
      <alignment horizontal="left" vertical="center"/>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Border="1" applyAlignment="1">
      <alignment horizontal="center" vertical="top" wrapText="1"/>
    </xf>
    <xf numFmtId="0" fontId="11" fillId="0" borderId="20" xfId="0" applyFont="1" applyBorder="1" applyAlignment="1">
      <alignment horizontal="center" vertical="top" wrapText="1"/>
    </xf>
    <xf numFmtId="0" fontId="11" fillId="0" borderId="9" xfId="0" applyFont="1" applyBorder="1" applyAlignment="1">
      <alignment horizontal="center" vertical="top" wrapText="1"/>
    </xf>
    <xf numFmtId="0" fontId="11" fillId="0" borderId="2" xfId="0" applyFont="1" applyBorder="1" applyAlignment="1">
      <alignment horizontal="center" vertical="top" wrapText="1"/>
    </xf>
    <xf numFmtId="0" fontId="11" fillId="0" borderId="10" xfId="0" applyFont="1" applyBorder="1" applyAlignment="1">
      <alignment horizontal="center" vertical="top" wrapText="1"/>
    </xf>
    <xf numFmtId="38" fontId="0" fillId="4" borderId="118" xfId="1" applyFont="1" applyFill="1" applyBorder="1" applyAlignment="1" applyProtection="1">
      <alignment horizontal="center" vertical="center"/>
      <protection locked="0"/>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20" xfId="0" applyFont="1" applyBorder="1" applyAlignment="1">
      <alignment horizontal="left" vertical="center" wrapText="1"/>
    </xf>
    <xf numFmtId="0" fontId="34" fillId="0" borderId="9" xfId="0" applyFont="1" applyBorder="1" applyAlignment="1">
      <alignment horizontal="left" vertical="center" wrapText="1"/>
    </xf>
    <xf numFmtId="0" fontId="34" fillId="0" borderId="2" xfId="0" applyFont="1" applyBorder="1" applyAlignment="1">
      <alignment horizontal="left" vertical="center" wrapText="1"/>
    </xf>
    <xf numFmtId="0" fontId="34" fillId="0" borderId="10" xfId="0" applyFont="1" applyBorder="1" applyAlignment="1">
      <alignment horizontal="left" vertical="center" wrapText="1"/>
    </xf>
    <xf numFmtId="0" fontId="11" fillId="0" borderId="1" xfId="0" applyFont="1" applyBorder="1" applyAlignment="1">
      <alignment horizontal="left" vertical="top"/>
    </xf>
    <xf numFmtId="38" fontId="0" fillId="4" borderId="111" xfId="1" applyFont="1" applyFill="1" applyBorder="1" applyAlignment="1" applyProtection="1">
      <alignment horizontal="center" vertical="center"/>
      <protection locked="0"/>
    </xf>
    <xf numFmtId="38" fontId="0" fillId="4" borderId="112" xfId="1" applyFont="1" applyFill="1" applyBorder="1" applyAlignment="1" applyProtection="1">
      <alignment horizontal="center" vertical="center"/>
      <protection locked="0"/>
    </xf>
    <xf numFmtId="38" fontId="0" fillId="4" borderId="226" xfId="1" applyFont="1" applyFill="1" applyBorder="1" applyAlignment="1" applyProtection="1">
      <alignment horizontal="center" vertical="center"/>
      <protection locked="0"/>
    </xf>
    <xf numFmtId="38" fontId="0" fillId="4" borderId="114" xfId="1" applyFont="1" applyFill="1" applyBorder="1" applyAlignment="1" applyProtection="1">
      <alignment horizontal="center" vertical="center"/>
      <protection locked="0"/>
    </xf>
    <xf numFmtId="38" fontId="0" fillId="4" borderId="115" xfId="1" applyFont="1" applyFill="1" applyBorder="1" applyAlignment="1" applyProtection="1">
      <alignment horizontal="center" vertical="center"/>
      <protection locked="0"/>
    </xf>
    <xf numFmtId="38" fontId="0" fillId="4" borderId="227" xfId="1" applyFont="1" applyFill="1" applyBorder="1" applyAlignment="1" applyProtection="1">
      <alignment horizontal="center" vertical="center"/>
      <protection locked="0"/>
    </xf>
    <xf numFmtId="0" fontId="11" fillId="0" borderId="1" xfId="0" applyFont="1" applyBorder="1" applyAlignment="1">
      <alignment horizontal="left" vertical="center" wrapText="1"/>
    </xf>
    <xf numFmtId="0" fontId="0" fillId="4" borderId="118" xfId="0" applyFill="1" applyBorder="1" applyAlignment="1" applyProtection="1">
      <alignment vertical="center"/>
      <protection locked="0"/>
    </xf>
    <xf numFmtId="0" fontId="0" fillId="4" borderId="119" xfId="0" applyFill="1" applyBorder="1" applyAlignment="1" applyProtection="1">
      <alignment vertical="center"/>
      <protection locked="0"/>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32" fillId="0" borderId="0" xfId="0" applyFont="1" applyBorder="1" applyAlignment="1">
      <alignment horizontal="left" vertical="top" wrapText="1"/>
    </xf>
    <xf numFmtId="0" fontId="0" fillId="0" borderId="0" xfId="0" quotePrefix="1" applyAlignment="1">
      <alignment horizontal="center" vertical="center"/>
    </xf>
    <xf numFmtId="0" fontId="0" fillId="4" borderId="133" xfId="0" applyFill="1" applyBorder="1" applyAlignment="1" applyProtection="1">
      <alignment vertical="center" wrapText="1"/>
      <protection locked="0"/>
    </xf>
    <xf numFmtId="0" fontId="0" fillId="4" borderId="134" xfId="0" applyFill="1" applyBorder="1" applyAlignment="1" applyProtection="1">
      <alignment vertical="center" wrapText="1"/>
      <protection locked="0"/>
    </xf>
    <xf numFmtId="0" fontId="0" fillId="4" borderId="137" xfId="0" applyFill="1" applyBorder="1" applyAlignment="1" applyProtection="1">
      <alignment vertical="center" wrapText="1"/>
      <protection locked="0"/>
    </xf>
    <xf numFmtId="0" fontId="0" fillId="4" borderId="138" xfId="0" applyFill="1" applyBorder="1" applyAlignment="1" applyProtection="1">
      <alignment vertical="center" wrapText="1"/>
      <protection locked="0"/>
    </xf>
    <xf numFmtId="38" fontId="0" fillId="4" borderId="140" xfId="1" applyFont="1" applyFill="1" applyBorder="1" applyAlignment="1" applyProtection="1">
      <alignment horizontal="center" vertical="center"/>
      <protection locked="0"/>
    </xf>
    <xf numFmtId="38" fontId="0" fillId="4" borderId="92" xfId="1" applyFont="1" applyFill="1" applyBorder="1" applyAlignment="1" applyProtection="1">
      <alignment vertical="center"/>
      <protection locked="0"/>
    </xf>
    <xf numFmtId="38" fontId="0" fillId="4" borderId="93" xfId="1" applyFont="1" applyFill="1" applyBorder="1" applyAlignment="1" applyProtection="1">
      <alignment vertical="center"/>
      <protection locked="0"/>
    </xf>
    <xf numFmtId="38" fontId="0" fillId="4" borderId="94" xfId="1" applyFont="1" applyFill="1" applyBorder="1" applyAlignment="1" applyProtection="1">
      <alignment vertical="center"/>
      <protection locked="0"/>
    </xf>
    <xf numFmtId="38" fontId="0" fillId="4" borderId="95" xfId="1" applyFont="1" applyFill="1" applyBorder="1" applyAlignment="1" applyProtection="1">
      <alignment vertical="center"/>
      <protection locked="0"/>
    </xf>
    <xf numFmtId="38" fontId="0" fillId="4" borderId="96" xfId="1" applyFont="1" applyFill="1" applyBorder="1" applyAlignment="1" applyProtection="1">
      <alignment vertical="center"/>
      <protection locked="0"/>
    </xf>
    <xf numFmtId="38" fontId="0" fillId="4" borderId="97" xfId="1" applyFont="1" applyFill="1" applyBorder="1" applyAlignment="1" applyProtection="1">
      <alignment vertical="center"/>
      <protection locked="0"/>
    </xf>
    <xf numFmtId="0" fontId="0" fillId="4" borderId="129" xfId="0" applyFill="1" applyBorder="1" applyAlignment="1" applyProtection="1">
      <alignment vertical="center"/>
      <protection locked="0"/>
    </xf>
    <xf numFmtId="0" fontId="0" fillId="4" borderId="130" xfId="0" applyFill="1" applyBorder="1" applyAlignment="1" applyProtection="1">
      <alignment vertical="center"/>
      <protection locked="0"/>
    </xf>
    <xf numFmtId="38" fontId="0" fillId="0" borderId="5" xfId="1" applyFont="1" applyBorder="1" applyAlignment="1">
      <alignment vertical="center"/>
    </xf>
    <xf numFmtId="0" fontId="0" fillId="4" borderId="121" xfId="0" applyFill="1" applyBorder="1" applyAlignment="1" applyProtection="1">
      <alignment vertical="top"/>
      <protection locked="0"/>
    </xf>
    <xf numFmtId="0" fontId="0" fillId="4" borderId="122" xfId="0" applyFill="1" applyBorder="1" applyAlignment="1" applyProtection="1">
      <alignment vertical="top"/>
      <protection locked="0"/>
    </xf>
    <xf numFmtId="38" fontId="3" fillId="4" borderId="120" xfId="1" applyFont="1" applyFill="1" applyBorder="1" applyAlignment="1" applyProtection="1">
      <alignment vertical="center"/>
      <protection locked="0"/>
    </xf>
    <xf numFmtId="38" fontId="3" fillId="4" borderId="121" xfId="1" applyFont="1" applyFill="1" applyBorder="1" applyAlignment="1" applyProtection="1">
      <alignment vertical="center"/>
      <protection locked="0"/>
    </xf>
    <xf numFmtId="0" fontId="17" fillId="0" borderId="110" xfId="0" applyFont="1" applyBorder="1" applyAlignment="1">
      <alignment horizontal="right" vertical="center"/>
    </xf>
    <xf numFmtId="0" fontId="7" fillId="0" borderId="1" xfId="0" applyFont="1" applyBorder="1" applyAlignment="1">
      <alignment horizontal="center" vertical="center"/>
    </xf>
    <xf numFmtId="0" fontId="11" fillId="0" borderId="4" xfId="0" applyFont="1" applyBorder="1" applyAlignment="1">
      <alignment horizontal="left" vertical="center"/>
    </xf>
    <xf numFmtId="38" fontId="0" fillId="4" borderId="121" xfId="1" applyFont="1" applyFill="1" applyBorder="1" applyAlignment="1" applyProtection="1">
      <alignment horizontal="center" vertical="center"/>
      <protection locked="0"/>
    </xf>
    <xf numFmtId="0" fontId="62" fillId="0" borderId="0" xfId="0" applyFont="1" applyBorder="1">
      <alignment vertical="center"/>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3" xfId="0" applyFont="1" applyBorder="1" applyAlignment="1">
      <alignment vertical="center"/>
    </xf>
    <xf numFmtId="0" fontId="0" fillId="0" borderId="0" xfId="0" applyBorder="1" applyAlignment="1">
      <alignment horizontal="center" vertical="center" shrinkToFit="1"/>
    </xf>
    <xf numFmtId="0" fontId="68" fillId="0" borderId="0" xfId="0" applyFont="1">
      <alignment vertical="center"/>
    </xf>
    <xf numFmtId="0" fontId="0" fillId="4" borderId="98" xfId="0" applyFill="1" applyBorder="1" applyProtection="1">
      <alignment vertical="center"/>
      <protection locked="0"/>
    </xf>
    <xf numFmtId="0" fontId="0" fillId="4" borderId="99" xfId="0" applyFill="1" applyBorder="1" applyProtection="1">
      <alignment vertical="center"/>
      <protection locked="0"/>
    </xf>
    <xf numFmtId="0" fontId="0" fillId="4" borderId="100" xfId="0" applyFill="1" applyBorder="1" applyProtection="1">
      <alignment vertical="center"/>
      <protection locked="0"/>
    </xf>
    <xf numFmtId="0" fontId="0" fillId="4" borderId="131" xfId="0" applyFill="1" applyBorder="1" applyAlignment="1" applyProtection="1">
      <alignment horizontal="center" vertical="center"/>
      <protection locked="0"/>
    </xf>
    <xf numFmtId="0" fontId="0" fillId="4" borderId="132" xfId="0" applyFill="1" applyBorder="1" applyAlignment="1" applyProtection="1">
      <alignment horizontal="center" vertical="center"/>
      <protection locked="0"/>
    </xf>
    <xf numFmtId="0" fontId="0" fillId="4" borderId="135" xfId="0" applyFill="1" applyBorder="1" applyAlignment="1" applyProtection="1">
      <alignment horizontal="center" vertical="center"/>
      <protection locked="0"/>
    </xf>
    <xf numFmtId="0" fontId="0" fillId="4" borderId="136" xfId="0" applyFill="1" applyBorder="1" applyAlignment="1" applyProtection="1">
      <alignment horizontal="center" vertical="center"/>
      <protection locked="0"/>
    </xf>
    <xf numFmtId="0" fontId="0" fillId="0" borderId="6" xfId="0" applyBorder="1" applyAlignment="1">
      <alignment horizontal="center"/>
    </xf>
    <xf numFmtId="0" fontId="0" fillId="0" borderId="7" xfId="0" applyBorder="1" applyAlignment="1">
      <alignment horizontal="center"/>
    </xf>
    <xf numFmtId="0" fontId="55" fillId="0" borderId="0" xfId="0" applyFont="1" applyFill="1">
      <alignment vertical="center"/>
    </xf>
    <xf numFmtId="0" fontId="60" fillId="0" borderId="0" xfId="0" applyFont="1">
      <alignment vertical="center"/>
    </xf>
    <xf numFmtId="0" fontId="54" fillId="0" borderId="0" xfId="0" applyFont="1" applyFill="1">
      <alignment vertical="center"/>
    </xf>
    <xf numFmtId="38" fontId="0" fillId="4" borderId="132" xfId="1" applyFont="1" applyFill="1" applyBorder="1" applyAlignment="1" applyProtection="1">
      <alignment horizontal="center" vertical="center"/>
      <protection locked="0"/>
    </xf>
    <xf numFmtId="38" fontId="0" fillId="4" borderId="136" xfId="1"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110" xfId="0" applyBorder="1" applyAlignment="1">
      <alignment horizontal="left" vertical="top" wrapText="1"/>
    </xf>
    <xf numFmtId="0" fontId="0" fillId="4" borderId="220" xfId="0"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4" borderId="218" xfId="0" applyFill="1" applyBorder="1" applyAlignment="1" applyProtection="1">
      <alignment horizontal="center" vertical="center"/>
      <protection locked="0"/>
    </xf>
    <xf numFmtId="0" fontId="38" fillId="0" borderId="0" xfId="0" applyFont="1" applyAlignment="1">
      <alignment horizontal="left" vertical="top" wrapText="1"/>
    </xf>
    <xf numFmtId="0" fontId="38" fillId="0" borderId="0" xfId="0" applyFont="1" applyBorder="1" applyAlignment="1">
      <alignment horizontal="left" vertical="top" wrapText="1"/>
    </xf>
    <xf numFmtId="0" fontId="0" fillId="4" borderId="122" xfId="0" applyFill="1" applyBorder="1" applyAlignment="1" applyProtection="1">
      <alignment horizontal="center"/>
      <protection locked="0"/>
    </xf>
    <xf numFmtId="0" fontId="38" fillId="0" borderId="0" xfId="0" applyFont="1" applyFill="1" applyAlignment="1">
      <alignment horizontal="center" vertical="center" wrapText="1"/>
    </xf>
    <xf numFmtId="0" fontId="38" fillId="0" borderId="0" xfId="0" applyFont="1" applyAlignment="1">
      <alignment horizontal="center" vertical="center"/>
    </xf>
    <xf numFmtId="0" fontId="30" fillId="0" borderId="0" xfId="0" applyFont="1" applyAlignment="1">
      <alignment horizontal="center" vertical="center"/>
    </xf>
    <xf numFmtId="0" fontId="0" fillId="0" borderId="231" xfId="0" applyBorder="1" applyAlignment="1">
      <alignment horizontal="center" vertical="center" shrinkToFit="1"/>
    </xf>
    <xf numFmtId="0" fontId="0" fillId="0" borderId="175" xfId="0" applyBorder="1" applyAlignment="1">
      <alignment horizontal="center" vertical="center" shrinkToFit="1"/>
    </xf>
    <xf numFmtId="0" fontId="0" fillId="0" borderId="232" xfId="0" applyBorder="1" applyAlignment="1">
      <alignment horizontal="center" vertical="center" shrinkToFit="1"/>
    </xf>
    <xf numFmtId="0" fontId="0" fillId="0" borderId="77" xfId="0" applyFill="1" applyBorder="1" applyAlignment="1" applyProtection="1">
      <alignment horizontal="center" vertical="center"/>
      <protection locked="0"/>
    </xf>
    <xf numFmtId="0" fontId="0" fillId="0" borderId="10" xfId="0" applyBorder="1" applyAlignment="1">
      <alignment horizontal="left" vertical="center"/>
    </xf>
    <xf numFmtId="0" fontId="8" fillId="4" borderId="118" xfId="0" applyFont="1" applyFill="1" applyBorder="1" applyAlignment="1" applyProtection="1">
      <alignment horizontal="center" vertical="center" wrapText="1"/>
      <protection locked="0"/>
    </xf>
    <xf numFmtId="0" fontId="8" fillId="4" borderId="129" xfId="0" applyFont="1" applyFill="1" applyBorder="1" applyAlignment="1" applyProtection="1">
      <alignment horizontal="center" vertical="center" wrapText="1"/>
      <protection locked="0"/>
    </xf>
    <xf numFmtId="0" fontId="8" fillId="4" borderId="121" xfId="0" applyFont="1" applyFill="1" applyBorder="1" applyAlignment="1" applyProtection="1">
      <alignment horizontal="center" vertical="center" wrapText="1"/>
      <protection locked="0"/>
    </xf>
    <xf numFmtId="0" fontId="8" fillId="0" borderId="146" xfId="0" applyFont="1" applyBorder="1" applyAlignment="1">
      <alignment horizontal="center" vertical="center"/>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37" xfId="0" applyFont="1" applyBorder="1" applyAlignment="1">
      <alignment horizontal="left" vertical="center" wrapText="1"/>
    </xf>
    <xf numFmtId="0" fontId="8" fillId="0" borderId="36" xfId="0" applyFont="1" applyBorder="1" applyAlignment="1">
      <alignment horizontal="center" vertical="center"/>
    </xf>
    <xf numFmtId="0" fontId="8" fillId="0" borderId="57" xfId="0" applyFont="1" applyBorder="1" applyAlignment="1">
      <alignment horizontal="center" vertical="center"/>
    </xf>
    <xf numFmtId="0" fontId="8" fillId="0" borderId="53" xfId="0" applyFont="1" applyBorder="1" applyAlignment="1">
      <alignment vertical="center" wrapText="1"/>
    </xf>
    <xf numFmtId="0" fontId="8" fillId="0" borderId="54" xfId="0" applyFont="1" applyBorder="1" applyAlignment="1">
      <alignment vertical="center" wrapText="1"/>
    </xf>
    <xf numFmtId="0" fontId="8" fillId="0" borderId="55" xfId="0" applyFont="1" applyBorder="1" applyAlignment="1">
      <alignment vertical="center" wrapText="1"/>
    </xf>
    <xf numFmtId="0" fontId="8" fillId="0" borderId="50" xfId="0" applyFont="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50"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4" borderId="120" xfId="0" applyFont="1" applyFill="1" applyBorder="1" applyAlignment="1" applyProtection="1">
      <alignment horizontal="center" vertical="center" wrapText="1"/>
      <protection locked="0"/>
    </xf>
    <xf numFmtId="0" fontId="8" fillId="4" borderId="128" xfId="0" applyFont="1" applyFill="1" applyBorder="1" applyAlignment="1" applyProtection="1">
      <alignment horizontal="center" vertical="center" wrapText="1"/>
      <protection locked="0"/>
    </xf>
    <xf numFmtId="0" fontId="8" fillId="4" borderId="117" xfId="0" applyFont="1" applyFill="1" applyBorder="1" applyAlignment="1" applyProtection="1">
      <alignment horizontal="center" vertical="center" wrapText="1"/>
      <protection locked="0"/>
    </xf>
    <xf numFmtId="0" fontId="8" fillId="0" borderId="3" xfId="0" applyFont="1" applyBorder="1" applyAlignment="1">
      <alignment horizontal="center" vertical="center"/>
    </xf>
    <xf numFmtId="0" fontId="8" fillId="0" borderId="70"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68"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 xfId="0" applyFont="1" applyBorder="1" applyAlignment="1">
      <alignment horizontal="center" vertical="center" wrapText="1"/>
    </xf>
    <xf numFmtId="0" fontId="8" fillId="2" borderId="57"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Border="1" applyAlignment="1">
      <alignment horizontal="left" vertical="center" wrapText="1"/>
    </xf>
    <xf numFmtId="0" fontId="8" fillId="0" borderId="171"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73" xfId="0" applyFont="1" applyBorder="1" applyAlignment="1">
      <alignment horizontal="center" vertical="center" wrapText="1"/>
    </xf>
    <xf numFmtId="0" fontId="66"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51"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3" xfId="0" applyFont="1" applyBorder="1" applyAlignment="1">
      <alignment horizontal="center" vertical="center" wrapText="1"/>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37" xfId="0" applyFont="1" applyBorder="1" applyAlignment="1">
      <alignment horizontal="right" vertical="center" wrapText="1"/>
    </xf>
    <xf numFmtId="0" fontId="8" fillId="0" borderId="38" xfId="0" applyFont="1" applyBorder="1" applyAlignment="1">
      <alignment horizontal="right" vertical="center" wrapText="1"/>
    </xf>
    <xf numFmtId="0" fontId="8" fillId="0" borderId="38" xfId="0" applyFont="1" applyBorder="1" applyAlignment="1">
      <alignment horizontal="left" vertical="center" wrapText="1"/>
    </xf>
    <xf numFmtId="0" fontId="8" fillId="0" borderId="47" xfId="0" applyFont="1" applyBorder="1" applyAlignment="1">
      <alignment horizontal="left" vertical="center" wrapText="1"/>
    </xf>
    <xf numFmtId="0" fontId="8" fillId="0" borderId="56" xfId="0" applyFont="1" applyBorder="1" applyAlignment="1">
      <alignment horizontal="center" vertical="center" wrapText="1"/>
    </xf>
    <xf numFmtId="0" fontId="55" fillId="0" borderId="5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4" borderId="206" xfId="0" applyFont="1" applyFill="1" applyBorder="1" applyAlignment="1" applyProtection="1">
      <alignment horizontal="center" vertical="center" wrapText="1"/>
      <protection locked="0"/>
    </xf>
    <xf numFmtId="0" fontId="8" fillId="4" borderId="207" xfId="0" applyFont="1" applyFill="1" applyBorder="1" applyAlignment="1" applyProtection="1">
      <alignment horizontal="center" vertical="center" wrapText="1"/>
      <protection locked="0"/>
    </xf>
    <xf numFmtId="0" fontId="8" fillId="4" borderId="208" xfId="0" applyFont="1" applyFill="1" applyBorder="1" applyAlignment="1" applyProtection="1">
      <alignment horizontal="center" vertical="center" wrapText="1"/>
      <protection locked="0"/>
    </xf>
    <xf numFmtId="0" fontId="8" fillId="0" borderId="161" xfId="0" applyFont="1" applyBorder="1" applyAlignment="1">
      <alignment horizontal="center" wrapText="1"/>
    </xf>
    <xf numFmtId="0" fontId="8" fillId="0" borderId="162" xfId="0" applyFont="1" applyBorder="1" applyAlignment="1">
      <alignment horizontal="center" wrapText="1"/>
    </xf>
    <xf numFmtId="0" fontId="8" fillId="0" borderId="3" xfId="0" applyFont="1" applyBorder="1" applyAlignment="1">
      <alignment horizontal="center" wrapText="1"/>
    </xf>
    <xf numFmtId="0" fontId="8" fillId="4" borderId="119" xfId="0"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2" xfId="0" applyFont="1" applyBorder="1" applyAlignment="1">
      <alignment horizontal="center"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5" xfId="0" applyFont="1" applyFill="1" applyBorder="1" applyAlignment="1" applyProtection="1">
      <alignment horizontal="center" vertical="center" wrapText="1"/>
    </xf>
    <xf numFmtId="0" fontId="8" fillId="0" borderId="70" xfId="0" applyFont="1" applyBorder="1" applyAlignment="1">
      <alignment horizontal="center" vertical="center" wrapText="1"/>
    </xf>
    <xf numFmtId="0" fontId="8" fillId="0" borderId="193" xfId="0" applyFont="1" applyBorder="1" applyAlignment="1">
      <alignment horizontal="center" vertical="center" wrapText="1"/>
    </xf>
    <xf numFmtId="0" fontId="8" fillId="0" borderId="158" xfId="0" applyFont="1" applyBorder="1" applyAlignment="1">
      <alignment horizontal="center" vertical="center" wrapText="1"/>
    </xf>
    <xf numFmtId="0" fontId="8" fillId="0" borderId="195" xfId="0" applyFont="1" applyBorder="1" applyAlignment="1">
      <alignment horizontal="center" vertical="center" wrapText="1"/>
    </xf>
    <xf numFmtId="0" fontId="8" fillId="0" borderId="209" xfId="0" applyFont="1" applyBorder="1" applyAlignment="1">
      <alignment horizontal="center" vertical="center" wrapText="1"/>
    </xf>
    <xf numFmtId="0" fontId="8" fillId="0" borderId="50" xfId="0" applyFont="1" applyBorder="1" applyAlignment="1">
      <alignment horizontal="center" vertical="center" wrapText="1"/>
    </xf>
    <xf numFmtId="0" fontId="8" fillId="4" borderId="130" xfId="0" applyFont="1" applyFill="1" applyBorder="1" applyAlignment="1" applyProtection="1">
      <alignment horizontal="center" vertical="center" wrapText="1"/>
      <protection locked="0"/>
    </xf>
    <xf numFmtId="49" fontId="8" fillId="0" borderId="6" xfId="0" applyNumberFormat="1" applyFont="1" applyBorder="1" applyAlignment="1">
      <alignment horizontal="center" vertical="center" wrapText="1"/>
    </xf>
    <xf numFmtId="0" fontId="8" fillId="0" borderId="166" xfId="0" applyFont="1" applyBorder="1" applyAlignment="1">
      <alignment horizontal="center" vertical="center" wrapText="1"/>
    </xf>
    <xf numFmtId="0" fontId="8" fillId="0" borderId="165" xfId="0" applyFont="1" applyBorder="1" applyAlignment="1">
      <alignment horizontal="center" vertical="center" wrapText="1"/>
    </xf>
    <xf numFmtId="0" fontId="8" fillId="4" borderId="111" xfId="0" applyFont="1" applyFill="1" applyBorder="1" applyAlignment="1" applyProtection="1">
      <alignment horizontal="center" vertical="center" textRotation="255" wrapText="1"/>
      <protection locked="0"/>
    </xf>
    <xf numFmtId="0" fontId="8" fillId="4" borderId="113" xfId="0" applyFont="1" applyFill="1" applyBorder="1" applyAlignment="1" applyProtection="1">
      <alignment horizontal="center" vertical="center" textRotation="255" wrapText="1"/>
      <protection locked="0"/>
    </xf>
    <xf numFmtId="0" fontId="8" fillId="4" borderId="98" xfId="0" applyFont="1" applyFill="1" applyBorder="1" applyAlignment="1" applyProtection="1">
      <alignment horizontal="center" vertical="center" wrapText="1"/>
      <protection locked="0"/>
    </xf>
    <xf numFmtId="0" fontId="8" fillId="4" borderId="100" xfId="0" applyFont="1" applyFill="1"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36" fillId="0" borderId="86" xfId="0" applyFont="1" applyFill="1" applyBorder="1" applyAlignment="1">
      <alignment horizontal="center" vertical="center"/>
    </xf>
    <xf numFmtId="0" fontId="36" fillId="0" borderId="85" xfId="0" applyFont="1" applyFill="1" applyBorder="1" applyAlignment="1">
      <alignment horizontal="center" vertical="center"/>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0" fontId="8" fillId="2" borderId="32"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1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9" xfId="0" applyFont="1" applyFill="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2" borderId="7"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2" borderId="7"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0" borderId="170" xfId="0" applyFont="1" applyBorder="1" applyAlignment="1">
      <alignment horizontal="center" vertical="center" wrapText="1"/>
    </xf>
    <xf numFmtId="0" fontId="8" fillId="4" borderId="111" xfId="0" applyFont="1" applyFill="1" applyBorder="1" applyAlignment="1" applyProtection="1">
      <alignment horizontal="center" vertical="center" wrapText="1"/>
      <protection locked="0"/>
    </xf>
    <xf numFmtId="0" fontId="8" fillId="4" borderId="113" xfId="0" applyFont="1" applyFill="1" applyBorder="1" applyAlignment="1" applyProtection="1">
      <alignment horizontal="center" vertical="center" wrapText="1"/>
      <protection locked="0"/>
    </xf>
    <xf numFmtId="0" fontId="8" fillId="4" borderId="122" xfId="0" applyFont="1" applyFill="1" applyBorder="1" applyAlignment="1" applyProtection="1">
      <alignment horizontal="center" vertical="center" wrapText="1"/>
      <protection locked="0"/>
    </xf>
    <xf numFmtId="0" fontId="8" fillId="0" borderId="147" xfId="0" applyFont="1" applyBorder="1" applyAlignment="1">
      <alignment horizontal="center" vertical="center"/>
    </xf>
    <xf numFmtId="0" fontId="8" fillId="4" borderId="236" xfId="0" applyFont="1" applyFill="1" applyBorder="1" applyAlignment="1" applyProtection="1">
      <alignment horizontal="center" vertical="center" wrapText="1"/>
      <protection locked="0"/>
    </xf>
    <xf numFmtId="0" fontId="8" fillId="4" borderId="237" xfId="0" applyFont="1" applyFill="1" applyBorder="1" applyAlignment="1" applyProtection="1">
      <alignment horizontal="center" vertical="center" wrapText="1"/>
      <protection locked="0"/>
    </xf>
    <xf numFmtId="0" fontId="8" fillId="0" borderId="59" xfId="0" applyFont="1" applyBorder="1" applyAlignment="1">
      <alignment horizontal="left" vertical="center" wrapText="1"/>
    </xf>
    <xf numFmtId="0" fontId="8" fillId="0" borderId="4" xfId="0" applyFont="1" applyBorder="1" applyAlignment="1">
      <alignment horizontal="left" vertical="center"/>
    </xf>
    <xf numFmtId="0" fontId="8" fillId="0" borderId="6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6" xfId="0" applyFont="1" applyBorder="1" applyAlignment="1">
      <alignment horizontal="justify" vertical="center" wrapText="1"/>
    </xf>
    <xf numFmtId="0" fontId="8" fillId="0" borderId="148" xfId="0" applyFont="1" applyBorder="1" applyAlignment="1">
      <alignment horizontal="justify" vertical="center" wrapText="1"/>
    </xf>
    <xf numFmtId="0" fontId="24" fillId="0" borderId="21" xfId="0" applyFont="1" applyBorder="1" applyAlignment="1">
      <alignment horizontal="center" vertical="center"/>
    </xf>
    <xf numFmtId="0" fontId="24" fillId="0" borderId="46" xfId="0" applyFont="1" applyBorder="1" applyAlignment="1">
      <alignment horizontal="center" vertical="center"/>
    </xf>
    <xf numFmtId="0" fontId="24" fillId="0" borderId="24" xfId="0" applyFont="1" applyBorder="1" applyAlignment="1">
      <alignment horizontal="center" vertical="center"/>
    </xf>
    <xf numFmtId="0" fontId="24" fillId="0" borderId="62" xfId="0" applyFont="1" applyBorder="1" applyAlignment="1">
      <alignment horizontal="center" vertical="center"/>
    </xf>
    <xf numFmtId="0" fontId="24" fillId="0" borderId="27" xfId="0" applyFont="1" applyBorder="1" applyAlignment="1">
      <alignment horizontal="center" vertical="center"/>
    </xf>
    <xf numFmtId="0" fontId="24" fillId="0" borderId="45" xfId="0" applyFont="1" applyBorder="1" applyAlignment="1">
      <alignment horizontal="center" vertical="center"/>
    </xf>
    <xf numFmtId="0" fontId="8" fillId="0" borderId="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left" vertical="center" wrapText="1"/>
    </xf>
    <xf numFmtId="0" fontId="8" fillId="0" borderId="37" xfId="0" applyFont="1" applyBorder="1" applyAlignment="1">
      <alignment horizontal="center" vertical="center"/>
    </xf>
    <xf numFmtId="0" fontId="8" fillId="0" borderId="60" xfId="0" applyFont="1" applyBorder="1" applyAlignment="1">
      <alignment horizontal="center" vertical="center"/>
    </xf>
    <xf numFmtId="0" fontId="8" fillId="0" borderId="64" xfId="0" applyFont="1" applyBorder="1" applyAlignment="1">
      <alignment horizontal="center" vertical="center" textRotation="255"/>
    </xf>
    <xf numFmtId="0" fontId="8" fillId="0" borderId="65" xfId="0" applyFont="1" applyBorder="1" applyAlignment="1">
      <alignment horizontal="center" vertical="center" textRotation="255"/>
    </xf>
    <xf numFmtId="0" fontId="8" fillId="0" borderId="39" xfId="0" applyFont="1" applyBorder="1" applyAlignment="1">
      <alignment horizontal="justify" vertical="center" wrapText="1"/>
    </xf>
    <xf numFmtId="0" fontId="8" fillId="0" borderId="40" xfId="0" applyFont="1" applyBorder="1" applyAlignment="1">
      <alignment horizontal="justify" vertical="center" wrapText="1"/>
    </xf>
    <xf numFmtId="0" fontId="8" fillId="0" borderId="66" xfId="0" applyFont="1" applyBorder="1" applyAlignment="1">
      <alignment horizontal="left" vertical="center" wrapText="1"/>
    </xf>
    <xf numFmtId="0" fontId="8" fillId="0" borderId="148" xfId="0" applyFont="1" applyBorder="1" applyAlignment="1">
      <alignment horizontal="left" vertical="center" wrapText="1"/>
    </xf>
    <xf numFmtId="0" fontId="8" fillId="0" borderId="43" xfId="0" applyFont="1" applyBorder="1" applyAlignment="1">
      <alignment horizontal="justify" vertical="center" wrapText="1"/>
    </xf>
    <xf numFmtId="0" fontId="8" fillId="0" borderId="44"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33" xfId="0" applyFont="1" applyBorder="1" applyAlignment="1">
      <alignment horizontal="justify" vertical="center" wrapText="1"/>
    </xf>
    <xf numFmtId="0" fontId="8" fillId="0" borderId="34" xfId="0" applyFont="1" applyBorder="1" applyAlignment="1">
      <alignment horizontal="justify" vertical="center" wrapText="1"/>
    </xf>
    <xf numFmtId="0" fontId="8" fillId="0" borderId="160" xfId="0" applyFont="1" applyBorder="1" applyAlignment="1">
      <alignment horizontal="center" vertical="center" textRotation="255" wrapText="1"/>
    </xf>
    <xf numFmtId="0" fontId="8" fillId="0" borderId="41" xfId="0" applyFont="1" applyBorder="1" applyAlignment="1">
      <alignment horizontal="center" vertical="center" textRotation="255" wrapText="1"/>
    </xf>
    <xf numFmtId="0" fontId="8" fillId="0" borderId="159" xfId="0" applyFont="1" applyBorder="1" applyAlignment="1">
      <alignment horizontal="center" vertical="center" textRotation="255" wrapText="1"/>
    </xf>
    <xf numFmtId="0" fontId="8" fillId="0" borderId="41"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70" xfId="0" applyFont="1" applyBorder="1" applyAlignment="1">
      <alignment horizontal="left" vertical="center" wrapText="1"/>
    </xf>
    <xf numFmtId="0" fontId="8" fillId="0" borderId="71" xfId="0" applyFont="1" applyBorder="1" applyAlignment="1">
      <alignment horizontal="left" vertical="center" wrapText="1"/>
    </xf>
    <xf numFmtId="0" fontId="8" fillId="0" borderId="70" xfId="0" applyFont="1" applyBorder="1" applyAlignment="1">
      <alignment vertical="top" wrapText="1"/>
    </xf>
    <xf numFmtId="0" fontId="8" fillId="0" borderId="147" xfId="0" applyFont="1" applyBorder="1" applyAlignment="1">
      <alignment vertical="top"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5" fillId="3" borderId="71"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8" fillId="0" borderId="72" xfId="0" applyFont="1" applyBorder="1" applyAlignment="1">
      <alignment horizontal="justify" vertical="top" wrapText="1"/>
    </xf>
    <xf numFmtId="0" fontId="8" fillId="0" borderId="3" xfId="0" applyFont="1" applyBorder="1" applyAlignment="1">
      <alignment horizontal="justify" vertical="top" wrapText="1"/>
    </xf>
    <xf numFmtId="0" fontId="8" fillId="3" borderId="4" xfId="0" applyFont="1" applyFill="1" applyBorder="1" applyAlignment="1">
      <alignment horizontal="center" vertical="center" wrapText="1"/>
    </xf>
    <xf numFmtId="0" fontId="25" fillId="3" borderId="63"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0" xfId="0" applyFont="1" applyBorder="1" applyAlignment="1">
      <alignment horizontal="center" vertical="center" wrapText="1"/>
    </xf>
    <xf numFmtId="0" fontId="8" fillId="3" borderId="4" xfId="0" applyFont="1" applyFill="1" applyBorder="1" applyAlignment="1">
      <alignment horizontal="center" vertical="top" wrapText="1"/>
    </xf>
    <xf numFmtId="0" fontId="8" fillId="3" borderId="5" xfId="0" applyFont="1" applyFill="1" applyBorder="1" applyAlignment="1">
      <alignment horizontal="center" vertical="top" wrapText="1"/>
    </xf>
    <xf numFmtId="0" fontId="55" fillId="0" borderId="33" xfId="0" applyFont="1" applyBorder="1" applyAlignment="1">
      <alignment horizontal="justify" vertical="center" wrapText="1"/>
    </xf>
    <xf numFmtId="0" fontId="55" fillId="0" borderId="35" xfId="0" applyFont="1" applyBorder="1" applyAlignment="1">
      <alignment horizontal="justify" vertical="center" wrapText="1"/>
    </xf>
    <xf numFmtId="0" fontId="25" fillId="0" borderId="36" xfId="0" applyFont="1" applyBorder="1" applyAlignment="1">
      <alignment horizontal="center" vertical="center" wrapText="1"/>
    </xf>
    <xf numFmtId="0" fontId="25" fillId="0" borderId="57" xfId="0" applyFont="1" applyBorder="1" applyAlignment="1">
      <alignment horizontal="center" vertical="center" wrapText="1"/>
    </xf>
    <xf numFmtId="0" fontId="55" fillId="0" borderId="27" xfId="0" applyFont="1" applyBorder="1" applyAlignment="1">
      <alignment horizontal="justify" vertical="center" wrapText="1"/>
    </xf>
    <xf numFmtId="0" fontId="55" fillId="0" borderId="45"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77" xfId="0" applyFont="1" applyBorder="1" applyAlignment="1">
      <alignment horizontal="center" vertical="center" wrapText="1"/>
    </xf>
    <xf numFmtId="0" fontId="25" fillId="4" borderId="92" xfId="0" applyFont="1" applyFill="1" applyBorder="1" applyAlignment="1" applyProtection="1">
      <alignment horizontal="center" vertical="center" wrapText="1"/>
      <protection locked="0"/>
    </xf>
    <xf numFmtId="0" fontId="25" fillId="4" borderId="94" xfId="0" applyFont="1" applyFill="1" applyBorder="1" applyAlignment="1" applyProtection="1">
      <alignment horizontal="center" vertical="center" wrapText="1"/>
      <protection locked="0"/>
    </xf>
    <xf numFmtId="0" fontId="25" fillId="4" borderId="95" xfId="0" applyFont="1" applyFill="1" applyBorder="1" applyAlignment="1" applyProtection="1">
      <alignment horizontal="center" vertical="center" wrapText="1"/>
      <protection locked="0"/>
    </xf>
    <xf numFmtId="0" fontId="25" fillId="4" borderId="97" xfId="0" applyFont="1" applyFill="1" applyBorder="1" applyAlignment="1" applyProtection="1">
      <alignment horizontal="center" vertical="center" wrapText="1"/>
      <protection locked="0"/>
    </xf>
    <xf numFmtId="0" fontId="8" fillId="0" borderId="178" xfId="0" applyFont="1" applyBorder="1" applyAlignment="1">
      <alignment horizontal="center" vertical="center" wrapText="1"/>
    </xf>
    <xf numFmtId="0" fontId="25" fillId="4" borderId="98" xfId="0" applyFont="1" applyFill="1" applyBorder="1" applyAlignment="1" applyProtection="1">
      <alignment horizontal="center" vertical="center" wrapText="1"/>
      <protection locked="0"/>
    </xf>
    <xf numFmtId="0" fontId="25" fillId="4" borderId="100" xfId="0" applyFont="1" applyFill="1" applyBorder="1" applyAlignment="1" applyProtection="1">
      <alignment horizontal="center" vertical="center" wrapText="1"/>
      <protection locked="0"/>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7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5" xfId="0" applyFont="1" applyBorder="1" applyAlignment="1">
      <alignment horizontal="center" vertical="center" wrapText="1"/>
    </xf>
    <xf numFmtId="0" fontId="25" fillId="0" borderId="62" xfId="0" applyFont="1" applyBorder="1" applyAlignment="1">
      <alignment horizontal="center" vertical="center" wrapText="1"/>
    </xf>
    <xf numFmtId="0" fontId="8" fillId="0" borderId="0" xfId="0" applyFont="1" applyAlignment="1">
      <alignment horizontal="left" vertical="center"/>
    </xf>
    <xf numFmtId="0" fontId="55" fillId="0" borderId="21"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8" xfId="0" applyFont="1" applyBorder="1" applyAlignment="1">
      <alignment horizontal="center" vertical="center" wrapText="1"/>
    </xf>
    <xf numFmtId="0" fontId="8" fillId="0" borderId="74" xfId="0" applyFont="1" applyBorder="1" applyAlignment="1">
      <alignment horizontal="left" vertical="top" wrapText="1"/>
    </xf>
    <xf numFmtId="0" fontId="8" fillId="0" borderId="46" xfId="0" applyFont="1" applyBorder="1" applyAlignment="1">
      <alignment horizontal="left" vertical="top" wrapText="1"/>
    </xf>
    <xf numFmtId="0" fontId="8" fillId="0" borderId="7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3" xfId="0" applyFont="1" applyBorder="1" applyAlignment="1">
      <alignment horizontal="center" vertical="center" wrapText="1"/>
    </xf>
    <xf numFmtId="0" fontId="25" fillId="4" borderId="111" xfId="0" applyFont="1" applyFill="1" applyBorder="1" applyAlignment="1" applyProtection="1">
      <alignment horizontal="center" vertical="center" wrapText="1"/>
      <protection locked="0"/>
    </xf>
    <xf numFmtId="0" fontId="25" fillId="4" borderId="113" xfId="0" applyFont="1" applyFill="1" applyBorder="1" applyAlignment="1" applyProtection="1">
      <alignment horizontal="center" vertical="center" wrapText="1"/>
      <protection locked="0"/>
    </xf>
    <xf numFmtId="0" fontId="25" fillId="4" borderId="91" xfId="0" applyFont="1" applyFill="1" applyBorder="1" applyAlignment="1" applyProtection="1">
      <alignment horizontal="center" vertical="center" wrapText="1"/>
      <protection locked="0"/>
    </xf>
    <xf numFmtId="0" fontId="25" fillId="4" borderId="110" xfId="0" applyFont="1" applyFill="1" applyBorder="1" applyAlignment="1" applyProtection="1">
      <alignment horizontal="center" vertical="center" wrapText="1"/>
      <protection locked="0"/>
    </xf>
    <xf numFmtId="0" fontId="25" fillId="4" borderId="114" xfId="0" applyFont="1" applyFill="1" applyBorder="1" applyAlignment="1" applyProtection="1">
      <alignment horizontal="center" vertical="center" wrapText="1"/>
      <protection locked="0"/>
    </xf>
    <xf numFmtId="0" fontId="25" fillId="4" borderId="116" xfId="0" applyFont="1" applyFill="1" applyBorder="1" applyAlignment="1" applyProtection="1">
      <alignment horizontal="center" vertical="center" wrapText="1"/>
      <protection locked="0"/>
    </xf>
    <xf numFmtId="0" fontId="0" fillId="0" borderId="164" xfId="0" applyBorder="1" applyAlignment="1">
      <alignment horizontal="center" vertical="center"/>
    </xf>
    <xf numFmtId="0" fontId="0" fillId="0" borderId="14" xfId="0" applyBorder="1" applyAlignment="1">
      <alignment horizontal="center" vertical="center"/>
    </xf>
    <xf numFmtId="0" fontId="0" fillId="0" borderId="163" xfId="0" applyBorder="1" applyAlignment="1">
      <alignment horizontal="center" vertical="center"/>
    </xf>
    <xf numFmtId="177" fontId="0" fillId="0" borderId="14" xfId="0" applyNumberFormat="1" applyBorder="1" applyAlignment="1">
      <alignment horizontal="right" vertical="center"/>
    </xf>
    <xf numFmtId="177" fontId="0" fillId="0" borderId="15" xfId="0" applyNumberFormat="1" applyBorder="1" applyAlignment="1">
      <alignment horizontal="right"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167" xfId="0" applyBorder="1" applyAlignment="1">
      <alignment horizontal="center" vertical="center"/>
    </xf>
    <xf numFmtId="0" fontId="0" fillId="0" borderId="166" xfId="0" applyBorder="1" applyAlignment="1">
      <alignment horizontal="center" vertical="center"/>
    </xf>
    <xf numFmtId="177" fontId="0" fillId="4" borderId="98" xfId="0" applyNumberFormat="1" applyFill="1" applyBorder="1" applyAlignment="1" applyProtection="1">
      <alignment vertical="center"/>
      <protection locked="0"/>
    </xf>
    <xf numFmtId="177" fontId="0" fillId="4" borderId="100" xfId="0" applyNumberFormat="1" applyFill="1" applyBorder="1" applyAlignment="1" applyProtection="1">
      <alignment vertical="center"/>
      <protection locked="0"/>
    </xf>
    <xf numFmtId="177" fontId="0" fillId="4" borderId="92" xfId="0" applyNumberFormat="1" applyFill="1" applyBorder="1" applyAlignment="1" applyProtection="1">
      <alignment vertical="center"/>
      <protection locked="0"/>
    </xf>
    <xf numFmtId="177" fontId="0" fillId="4" borderId="94" xfId="0" applyNumberFormat="1" applyFill="1" applyBorder="1" applyAlignment="1" applyProtection="1">
      <alignment vertical="center"/>
      <protection locked="0"/>
    </xf>
    <xf numFmtId="177" fontId="0" fillId="0" borderId="0" xfId="0" applyNumberFormat="1" applyBorder="1" applyAlignment="1">
      <alignment vertical="center"/>
    </xf>
    <xf numFmtId="177" fontId="0" fillId="0" borderId="20" xfId="0" applyNumberFormat="1" applyBorder="1" applyAlignment="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8" xfId="0" applyNumberFormat="1" applyBorder="1" applyAlignment="1">
      <alignment horizontal="right" vertical="center"/>
    </xf>
    <xf numFmtId="177" fontId="0" fillId="0" borderId="7" xfId="0" applyNumberFormat="1" applyBorder="1" applyAlignment="1">
      <alignment horizontal="right" vertical="center"/>
    </xf>
    <xf numFmtId="0" fontId="0" fillId="0" borderId="165" xfId="0" applyBorder="1" applyAlignment="1">
      <alignment horizontal="center" vertical="center"/>
    </xf>
    <xf numFmtId="0" fontId="0" fillId="0" borderId="13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4" borderId="168" xfId="0" applyFill="1" applyBorder="1" applyAlignment="1" applyProtection="1">
      <alignment horizontal="center" vertical="center"/>
      <protection locked="0"/>
    </xf>
    <xf numFmtId="0" fontId="0" fillId="4" borderId="169" xfId="0" applyFill="1" applyBorder="1" applyAlignment="1" applyProtection="1">
      <alignment horizontal="center" vertical="center"/>
      <protection locked="0"/>
    </xf>
    <xf numFmtId="0" fontId="40" fillId="0" borderId="0" xfId="0" applyFont="1" applyAlignment="1">
      <alignment horizontal="center" vertical="center"/>
    </xf>
    <xf numFmtId="0" fontId="46"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8" Type="http://schemas.openxmlformats.org/officeDocument/2006/relationships/hyperlink" Target="#&#30435;&#26619;&#35519;&#26360;!AJ454"/><Relationship Id="rId13" Type="http://schemas.openxmlformats.org/officeDocument/2006/relationships/hyperlink" Target="#&#34920;&#65298;!E10"/><Relationship Id="rId3" Type="http://schemas.openxmlformats.org/officeDocument/2006/relationships/hyperlink" Target="#&#30435;&#26619;&#35519;&#26360;!AJ193"/><Relationship Id="rId7" Type="http://schemas.openxmlformats.org/officeDocument/2006/relationships/hyperlink" Target="#&#30435;&#26619;&#35519;&#26360;!AJ441"/><Relationship Id="rId12" Type="http://schemas.openxmlformats.org/officeDocument/2006/relationships/hyperlink" Target="#'&#34920;&#65297;&#65288;&#26032;&#22522;&#28310;&#65289;'!Print_Area"/><Relationship Id="rId17" Type="http://schemas.openxmlformats.org/officeDocument/2006/relationships/hyperlink" Target="#&#34920;&#32025;!C4"/><Relationship Id="rId2" Type="http://schemas.openxmlformats.org/officeDocument/2006/relationships/hyperlink" Target="#&#30435;&#26619;&#35519;&#26360;!H89"/><Relationship Id="rId16" Type="http://schemas.openxmlformats.org/officeDocument/2006/relationships/hyperlink" Target="#&#32887;&#21729;&#21517;&#31807;!D8"/><Relationship Id="rId1" Type="http://schemas.openxmlformats.org/officeDocument/2006/relationships/hyperlink" Target="#&#30435;&#26619;&#35519;&#26360;!AJ12"/><Relationship Id="rId6" Type="http://schemas.openxmlformats.org/officeDocument/2006/relationships/hyperlink" Target="#&#30435;&#26619;&#35519;&#26360;!AJ349"/><Relationship Id="rId11" Type="http://schemas.openxmlformats.org/officeDocument/2006/relationships/hyperlink" Target="#&#30435;&#26619;&#35519;&#26360;!AJ747"/><Relationship Id="rId5" Type="http://schemas.openxmlformats.org/officeDocument/2006/relationships/hyperlink" Target="#&#30435;&#26619;&#35519;&#26360;!AJ312"/><Relationship Id="rId15" Type="http://schemas.openxmlformats.org/officeDocument/2006/relationships/hyperlink" Target="#&#34920;&#65300;!D10"/><Relationship Id="rId10" Type="http://schemas.openxmlformats.org/officeDocument/2006/relationships/hyperlink" Target="#&#30435;&#26619;&#35519;&#26360;!AJ509"/><Relationship Id="rId4" Type="http://schemas.openxmlformats.org/officeDocument/2006/relationships/hyperlink" Target="#&#30435;&#26619;&#35519;&#26360;!AJ262"/><Relationship Id="rId9" Type="http://schemas.openxmlformats.org/officeDocument/2006/relationships/hyperlink" Target="#&#30435;&#26619;&#35519;&#26360;!AJ475"/><Relationship Id="rId14" Type="http://schemas.openxmlformats.org/officeDocument/2006/relationships/hyperlink" Target="#&#34920;&#65299;!D8"/></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3174</xdr:colOff>
      <xdr:row>7</xdr:row>
      <xdr:rowOff>50131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747711" y="2205789"/>
          <a:ext cx="1366752" cy="381000"/>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dr:col>7</xdr:col>
      <xdr:colOff>-1</xdr:colOff>
      <xdr:row>1</xdr:row>
      <xdr:rowOff>0</xdr:rowOff>
    </xdr:from>
    <xdr:to>
      <xdr:col>14</xdr:col>
      <xdr:colOff>681788</xdr:colOff>
      <xdr:row>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47710" y="240632"/>
          <a:ext cx="5454315" cy="163428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0</xdr:colOff>
      <xdr:row>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29000" y="476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dr:col>1</xdr:col>
      <xdr:colOff>0</xdr:colOff>
      <xdr:row>11</xdr:row>
      <xdr:rowOff>0</xdr:rowOff>
    </xdr:from>
    <xdr:to>
      <xdr:col>9</xdr:col>
      <xdr:colOff>0</xdr:colOff>
      <xdr:row>12</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29000" y="2381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dr:col>1</xdr:col>
      <xdr:colOff>0</xdr:colOff>
      <xdr:row>24</xdr:row>
      <xdr:rowOff>0</xdr:rowOff>
    </xdr:from>
    <xdr:to>
      <xdr:col>9</xdr:col>
      <xdr:colOff>0</xdr:colOff>
      <xdr:row>25</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29000" y="547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dr:col>1</xdr:col>
      <xdr:colOff>0</xdr:colOff>
      <xdr:row>34</xdr:row>
      <xdr:rowOff>0</xdr:rowOff>
    </xdr:from>
    <xdr:to>
      <xdr:col>9</xdr:col>
      <xdr:colOff>0</xdr:colOff>
      <xdr:row>35</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429000" y="7381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dr:col>1</xdr:col>
      <xdr:colOff>0</xdr:colOff>
      <xdr:row>41</xdr:row>
      <xdr:rowOff>0</xdr:rowOff>
    </xdr:from>
    <xdr:to>
      <xdr:col>9</xdr:col>
      <xdr:colOff>0</xdr:colOff>
      <xdr:row>42</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29000" y="928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dr:col>1</xdr:col>
      <xdr:colOff>0</xdr:colOff>
      <xdr:row>49</xdr:row>
      <xdr:rowOff>0</xdr:rowOff>
    </xdr:from>
    <xdr:to>
      <xdr:col>9</xdr:col>
      <xdr:colOff>0</xdr:colOff>
      <xdr:row>50</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29000" y="109537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dr:col>1</xdr:col>
      <xdr:colOff>0</xdr:colOff>
      <xdr:row>61</xdr:row>
      <xdr:rowOff>0</xdr:rowOff>
    </xdr:from>
    <xdr:to>
      <xdr:col>9</xdr:col>
      <xdr:colOff>0</xdr:colOff>
      <xdr:row>62</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29000" y="140493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dr:col>1</xdr:col>
      <xdr:colOff>0</xdr:colOff>
      <xdr:row>64</xdr:row>
      <xdr:rowOff>0</xdr:rowOff>
    </xdr:from>
    <xdr:to>
      <xdr:col>9</xdr:col>
      <xdr:colOff>0</xdr:colOff>
      <xdr:row>65</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429000" y="152400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dr:col>1</xdr:col>
      <xdr:colOff>0</xdr:colOff>
      <xdr:row>68</xdr:row>
      <xdr:rowOff>0</xdr:rowOff>
    </xdr:from>
    <xdr:to>
      <xdr:col>9</xdr:col>
      <xdr:colOff>0</xdr:colOff>
      <xdr:row>69</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429000" y="1690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9</a:t>
          </a:r>
          <a:r>
            <a:rPr kumimoji="1" lang="ja-JP" altLang="en-US" sz="1100" b="1">
              <a:solidFill>
                <a:schemeClr val="bg1"/>
              </a:solidFill>
            </a:rPr>
            <a:t>　貸借対照表</a:t>
          </a:r>
        </a:p>
      </xdr:txBody>
    </xdr:sp>
    <xdr:clientData/>
  </xdr:twoCellAnchor>
  <xdr:twoCellAnchor>
    <xdr:from>
      <xdr:col>1</xdr:col>
      <xdr:colOff>0</xdr:colOff>
      <xdr:row>72</xdr:row>
      <xdr:rowOff>0</xdr:rowOff>
    </xdr:from>
    <xdr:to>
      <xdr:col>9</xdr:col>
      <xdr:colOff>0</xdr:colOff>
      <xdr:row>73</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29000" y="180975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10-1</a:t>
          </a:r>
          <a:r>
            <a:rPr kumimoji="1" lang="ja-JP" altLang="en-US" sz="1100" b="1">
              <a:solidFill>
                <a:schemeClr val="bg1"/>
              </a:solidFill>
            </a:rPr>
            <a:t>　委託費の経理（認定こども園以外）</a:t>
          </a:r>
        </a:p>
      </xdr:txBody>
    </xdr:sp>
    <xdr:clientData/>
  </xdr:twoCellAnchor>
  <xdr:twoCellAnchor>
    <xdr:from>
      <xdr:col>1</xdr:col>
      <xdr:colOff>0</xdr:colOff>
      <xdr:row>81</xdr:row>
      <xdr:rowOff>0</xdr:rowOff>
    </xdr:from>
    <xdr:to>
      <xdr:col>9</xdr:col>
      <xdr:colOff>0</xdr:colOff>
      <xdr:row>82</xdr:row>
      <xdr:rowOff>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429000" y="2024062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10-2</a:t>
          </a:r>
          <a:r>
            <a:rPr kumimoji="1" lang="ja-JP" altLang="en-US" sz="1100" b="1">
              <a:solidFill>
                <a:schemeClr val="bg1"/>
              </a:solidFill>
            </a:rPr>
            <a:t>　施設型給付費等の経理（保育所型認定こども園）</a:t>
          </a:r>
        </a:p>
      </xdr:txBody>
    </xdr:sp>
    <xdr:clientData/>
  </xdr:twoCellAnchor>
  <xdr:twoCellAnchor>
    <xdr:from>
      <xdr:col>11</xdr:col>
      <xdr:colOff>1</xdr:colOff>
      <xdr:row>3</xdr:row>
      <xdr:rowOff>0</xdr:rowOff>
    </xdr:from>
    <xdr:to>
      <xdr:col>13</xdr:col>
      <xdr:colOff>0</xdr:colOff>
      <xdr:row>4</xdr:row>
      <xdr:rowOff>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100-00000E000000}"/>
            </a:ext>
          </a:extLst>
        </xdr:cNvPr>
        <xdr:cNvSpPr txBox="1"/>
      </xdr:nvSpPr>
      <xdr:spPr>
        <a:xfrm>
          <a:off x="6858001" y="476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11</xdr:row>
      <xdr:rowOff>0</xdr:rowOff>
    </xdr:from>
    <xdr:to>
      <xdr:col>12</xdr:col>
      <xdr:colOff>685799</xdr:colOff>
      <xdr:row>12</xdr:row>
      <xdr:rowOff>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100-00000F000000}"/>
            </a:ext>
          </a:extLst>
        </xdr:cNvPr>
        <xdr:cNvSpPr txBox="1"/>
      </xdr:nvSpPr>
      <xdr:spPr>
        <a:xfrm>
          <a:off x="6858000" y="2381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24</xdr:row>
      <xdr:rowOff>0</xdr:rowOff>
    </xdr:from>
    <xdr:to>
      <xdr:col>12</xdr:col>
      <xdr:colOff>685799</xdr:colOff>
      <xdr:row>25</xdr:row>
      <xdr:rowOff>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100-000010000000}"/>
            </a:ext>
          </a:extLst>
        </xdr:cNvPr>
        <xdr:cNvSpPr txBox="1"/>
      </xdr:nvSpPr>
      <xdr:spPr>
        <a:xfrm>
          <a:off x="6858000" y="547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34</xdr:row>
      <xdr:rowOff>0</xdr:rowOff>
    </xdr:from>
    <xdr:to>
      <xdr:col>12</xdr:col>
      <xdr:colOff>685799</xdr:colOff>
      <xdr:row>35</xdr:row>
      <xdr:rowOff>0</xdr:rowOff>
    </xdr:to>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00000000-0008-0000-0100-000011000000}"/>
            </a:ext>
          </a:extLst>
        </xdr:cNvPr>
        <xdr:cNvSpPr txBox="1"/>
      </xdr:nvSpPr>
      <xdr:spPr>
        <a:xfrm>
          <a:off x="6858000" y="7381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41</xdr:row>
      <xdr:rowOff>0</xdr:rowOff>
    </xdr:from>
    <xdr:to>
      <xdr:col>12</xdr:col>
      <xdr:colOff>685799</xdr:colOff>
      <xdr:row>42</xdr:row>
      <xdr:rowOff>0</xdr:rowOff>
    </xdr:to>
    <xdr:sp macro="" textlink="">
      <xdr:nvSpPr>
        <xdr:cNvPr id="18" name="テキスト ボックス 17">
          <a:hlinkClick xmlns:r="http://schemas.openxmlformats.org/officeDocument/2006/relationships" r:id="rId5"/>
          <a:extLst>
            <a:ext uri="{FF2B5EF4-FFF2-40B4-BE49-F238E27FC236}">
              <a16:creationId xmlns:a16="http://schemas.microsoft.com/office/drawing/2014/main" id="{00000000-0008-0000-0100-000012000000}"/>
            </a:ext>
          </a:extLst>
        </xdr:cNvPr>
        <xdr:cNvSpPr txBox="1"/>
      </xdr:nvSpPr>
      <xdr:spPr>
        <a:xfrm>
          <a:off x="6858000" y="928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49</xdr:row>
      <xdr:rowOff>0</xdr:rowOff>
    </xdr:from>
    <xdr:to>
      <xdr:col>12</xdr:col>
      <xdr:colOff>685799</xdr:colOff>
      <xdr:row>50</xdr:row>
      <xdr:rowOff>0</xdr:rowOff>
    </xdr:to>
    <xdr:sp macro="" textlink="">
      <xdr:nvSpPr>
        <xdr:cNvPr id="19" name="テキスト ボックス 18">
          <a:hlinkClick xmlns:r="http://schemas.openxmlformats.org/officeDocument/2006/relationships" r:id="rId6"/>
          <a:extLst>
            <a:ext uri="{FF2B5EF4-FFF2-40B4-BE49-F238E27FC236}">
              <a16:creationId xmlns:a16="http://schemas.microsoft.com/office/drawing/2014/main" id="{00000000-0008-0000-0100-000013000000}"/>
            </a:ext>
          </a:extLst>
        </xdr:cNvPr>
        <xdr:cNvSpPr txBox="1"/>
      </xdr:nvSpPr>
      <xdr:spPr>
        <a:xfrm>
          <a:off x="6858000" y="109537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61</xdr:row>
      <xdr:rowOff>0</xdr:rowOff>
    </xdr:from>
    <xdr:to>
      <xdr:col>12</xdr:col>
      <xdr:colOff>685799</xdr:colOff>
      <xdr:row>62</xdr:row>
      <xdr:rowOff>0</xdr:rowOff>
    </xdr:to>
    <xdr:sp macro="" textlink="">
      <xdr:nvSpPr>
        <xdr:cNvPr id="20" name="テキスト ボックス 19">
          <a:hlinkClick xmlns:r="http://schemas.openxmlformats.org/officeDocument/2006/relationships" r:id="rId7"/>
          <a:extLst>
            <a:ext uri="{FF2B5EF4-FFF2-40B4-BE49-F238E27FC236}">
              <a16:creationId xmlns:a16="http://schemas.microsoft.com/office/drawing/2014/main" id="{00000000-0008-0000-0100-000014000000}"/>
            </a:ext>
          </a:extLst>
        </xdr:cNvPr>
        <xdr:cNvSpPr txBox="1"/>
      </xdr:nvSpPr>
      <xdr:spPr>
        <a:xfrm>
          <a:off x="6858000" y="140493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64</xdr:row>
      <xdr:rowOff>0</xdr:rowOff>
    </xdr:from>
    <xdr:to>
      <xdr:col>12</xdr:col>
      <xdr:colOff>685799</xdr:colOff>
      <xdr:row>65</xdr:row>
      <xdr:rowOff>0</xdr:rowOff>
    </xdr:to>
    <xdr:sp macro="" textlink="">
      <xdr:nvSpPr>
        <xdr:cNvPr id="21" name="テキスト ボックス 20">
          <a:hlinkClick xmlns:r="http://schemas.openxmlformats.org/officeDocument/2006/relationships" r:id="rId8"/>
          <a:extLst>
            <a:ext uri="{FF2B5EF4-FFF2-40B4-BE49-F238E27FC236}">
              <a16:creationId xmlns:a16="http://schemas.microsoft.com/office/drawing/2014/main" id="{00000000-0008-0000-0100-000015000000}"/>
            </a:ext>
          </a:extLst>
        </xdr:cNvPr>
        <xdr:cNvSpPr txBox="1"/>
      </xdr:nvSpPr>
      <xdr:spPr>
        <a:xfrm>
          <a:off x="6858000" y="152400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68</xdr:row>
      <xdr:rowOff>0</xdr:rowOff>
    </xdr:from>
    <xdr:to>
      <xdr:col>12</xdr:col>
      <xdr:colOff>685799</xdr:colOff>
      <xdr:row>69</xdr:row>
      <xdr:rowOff>0</xdr:rowOff>
    </xdr:to>
    <xdr:sp macro="" textlink="">
      <xdr:nvSpPr>
        <xdr:cNvPr id="23" name="テキスト ボックス 22">
          <a:hlinkClick xmlns:r="http://schemas.openxmlformats.org/officeDocument/2006/relationships" r:id="rId9"/>
          <a:extLst>
            <a:ext uri="{FF2B5EF4-FFF2-40B4-BE49-F238E27FC236}">
              <a16:creationId xmlns:a16="http://schemas.microsoft.com/office/drawing/2014/main" id="{00000000-0008-0000-0100-000017000000}"/>
            </a:ext>
          </a:extLst>
        </xdr:cNvPr>
        <xdr:cNvSpPr txBox="1"/>
      </xdr:nvSpPr>
      <xdr:spPr>
        <a:xfrm>
          <a:off x="6858000" y="1690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72</xdr:row>
      <xdr:rowOff>0</xdr:rowOff>
    </xdr:from>
    <xdr:to>
      <xdr:col>12</xdr:col>
      <xdr:colOff>685799</xdr:colOff>
      <xdr:row>73</xdr:row>
      <xdr:rowOff>0</xdr:rowOff>
    </xdr:to>
    <xdr:sp macro="" textlink="">
      <xdr:nvSpPr>
        <xdr:cNvPr id="24" name="テキスト ボックス 23">
          <a:hlinkClick xmlns:r="http://schemas.openxmlformats.org/officeDocument/2006/relationships" r:id="rId10"/>
          <a:extLst>
            <a:ext uri="{FF2B5EF4-FFF2-40B4-BE49-F238E27FC236}">
              <a16:creationId xmlns:a16="http://schemas.microsoft.com/office/drawing/2014/main" id="{00000000-0008-0000-0100-000018000000}"/>
            </a:ext>
          </a:extLst>
        </xdr:cNvPr>
        <xdr:cNvSpPr txBox="1"/>
      </xdr:nvSpPr>
      <xdr:spPr>
        <a:xfrm>
          <a:off x="6858000" y="180975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81</xdr:row>
      <xdr:rowOff>0</xdr:rowOff>
    </xdr:from>
    <xdr:to>
      <xdr:col>12</xdr:col>
      <xdr:colOff>685799</xdr:colOff>
      <xdr:row>82</xdr:row>
      <xdr:rowOff>0</xdr:rowOff>
    </xdr:to>
    <xdr:sp macro="" textlink="">
      <xdr:nvSpPr>
        <xdr:cNvPr id="25" name="テキスト ボックス 24">
          <a:hlinkClick xmlns:r="http://schemas.openxmlformats.org/officeDocument/2006/relationships" r:id="rId11"/>
          <a:extLst>
            <a:ext uri="{FF2B5EF4-FFF2-40B4-BE49-F238E27FC236}">
              <a16:creationId xmlns:a16="http://schemas.microsoft.com/office/drawing/2014/main" id="{00000000-0008-0000-0100-000019000000}"/>
            </a:ext>
          </a:extLst>
        </xdr:cNvPr>
        <xdr:cNvSpPr txBox="1"/>
      </xdr:nvSpPr>
      <xdr:spPr>
        <a:xfrm>
          <a:off x="6858000" y="202406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14</xdr:row>
      <xdr:rowOff>0</xdr:rowOff>
    </xdr:from>
    <xdr:to>
      <xdr:col>12</xdr:col>
      <xdr:colOff>685799</xdr:colOff>
      <xdr:row>15</xdr:row>
      <xdr:rowOff>0</xdr:rowOff>
    </xdr:to>
    <xdr:sp macro="" textlink="">
      <xdr:nvSpPr>
        <xdr:cNvPr id="26" name="テキスト ボックス 25">
          <a:hlinkClick xmlns:r="http://schemas.openxmlformats.org/officeDocument/2006/relationships" r:id="rId12"/>
          <a:extLst>
            <a:ext uri="{FF2B5EF4-FFF2-40B4-BE49-F238E27FC236}">
              <a16:creationId xmlns:a16="http://schemas.microsoft.com/office/drawing/2014/main" id="{00000000-0008-0000-0100-00001A000000}"/>
            </a:ext>
          </a:extLst>
        </xdr:cNvPr>
        <xdr:cNvSpPr txBox="1"/>
      </xdr:nvSpPr>
      <xdr:spPr>
        <a:xfrm>
          <a:off x="6772275" y="34766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rPr>
            <a:t>表１（新基準）へ</a:t>
          </a:r>
          <a:endParaRPr kumimoji="1" lang="ja-JP" altLang="en-US" sz="1800" b="1" i="0" u="none" strike="noStrike" kern="0" cap="none" spc="0" normalizeH="0" baseline="0" noProof="0">
            <a:ln>
              <a:noFill/>
            </a:ln>
            <a:solidFill>
              <a:srgbClr val="FF0000"/>
            </a:solidFill>
            <a:effectLst/>
            <a:uLnTx/>
            <a:uFillTx/>
            <a:latin typeface="+mn-lt"/>
            <a:ea typeface="+mn-ea"/>
            <a:cs typeface="+mn-cs"/>
          </a:endParaRPr>
        </a:p>
        <a:p>
          <a:pPr algn="ctr"/>
          <a:r>
            <a:rPr kumimoji="1" lang="ja-JP" altLang="en-US" sz="800" b="1">
              <a:solidFill>
                <a:srgbClr val="FF0000"/>
              </a:solidFill>
            </a:rPr>
            <a:t>⇒</a:t>
          </a:r>
          <a:endParaRPr kumimoji="1" lang="ja-JP" altLang="en-US" sz="1800" b="1">
            <a:solidFill>
              <a:srgbClr val="FF0000"/>
            </a:solidFill>
          </a:endParaRPr>
        </a:p>
      </xdr:txBody>
    </xdr:sp>
    <xdr:clientData/>
  </xdr:twoCellAnchor>
  <xdr:twoCellAnchor>
    <xdr:from>
      <xdr:col>11</xdr:col>
      <xdr:colOff>0</xdr:colOff>
      <xdr:row>16</xdr:row>
      <xdr:rowOff>0</xdr:rowOff>
    </xdr:from>
    <xdr:to>
      <xdr:col>12</xdr:col>
      <xdr:colOff>685799</xdr:colOff>
      <xdr:row>17</xdr:row>
      <xdr:rowOff>0</xdr:rowOff>
    </xdr:to>
    <xdr:sp macro="" textlink="">
      <xdr:nvSpPr>
        <xdr:cNvPr id="28" name="テキスト ボックス 27">
          <a:hlinkClick xmlns:r="http://schemas.openxmlformats.org/officeDocument/2006/relationships" r:id="rId13"/>
          <a:extLst>
            <a:ext uri="{FF2B5EF4-FFF2-40B4-BE49-F238E27FC236}">
              <a16:creationId xmlns:a16="http://schemas.microsoft.com/office/drawing/2014/main" id="{00000000-0008-0000-0100-00001C000000}"/>
            </a:ext>
          </a:extLst>
        </xdr:cNvPr>
        <xdr:cNvSpPr txBox="1"/>
      </xdr:nvSpPr>
      <xdr:spPr>
        <a:xfrm>
          <a:off x="6772275" y="39528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dr:col>11</xdr:col>
      <xdr:colOff>0</xdr:colOff>
      <xdr:row>18</xdr:row>
      <xdr:rowOff>0</xdr:rowOff>
    </xdr:from>
    <xdr:to>
      <xdr:col>12</xdr:col>
      <xdr:colOff>685799</xdr:colOff>
      <xdr:row>19</xdr:row>
      <xdr:rowOff>0</xdr:rowOff>
    </xdr:to>
    <xdr:sp macro="" textlink="">
      <xdr:nvSpPr>
        <xdr:cNvPr id="29" name="テキスト ボックス 28">
          <a:hlinkClick xmlns:r="http://schemas.openxmlformats.org/officeDocument/2006/relationships" r:id="rId14"/>
          <a:extLst>
            <a:ext uri="{FF2B5EF4-FFF2-40B4-BE49-F238E27FC236}">
              <a16:creationId xmlns:a16="http://schemas.microsoft.com/office/drawing/2014/main" id="{00000000-0008-0000-0100-00001D000000}"/>
            </a:ext>
          </a:extLst>
        </xdr:cNvPr>
        <xdr:cNvSpPr txBox="1"/>
      </xdr:nvSpPr>
      <xdr:spPr>
        <a:xfrm>
          <a:off x="6772275" y="44291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dr:col>11</xdr:col>
      <xdr:colOff>0</xdr:colOff>
      <xdr:row>27</xdr:row>
      <xdr:rowOff>0</xdr:rowOff>
    </xdr:from>
    <xdr:to>
      <xdr:col>12</xdr:col>
      <xdr:colOff>685799</xdr:colOff>
      <xdr:row>28</xdr:row>
      <xdr:rowOff>0</xdr:rowOff>
    </xdr:to>
    <xdr:sp macro="" textlink="">
      <xdr:nvSpPr>
        <xdr:cNvPr id="30" name="テキスト ボックス 29">
          <a:hlinkClick xmlns:r="http://schemas.openxmlformats.org/officeDocument/2006/relationships" r:id="rId15"/>
          <a:extLst>
            <a:ext uri="{FF2B5EF4-FFF2-40B4-BE49-F238E27FC236}">
              <a16:creationId xmlns:a16="http://schemas.microsoft.com/office/drawing/2014/main" id="{00000000-0008-0000-0100-00001E000000}"/>
            </a:ext>
          </a:extLst>
        </xdr:cNvPr>
        <xdr:cNvSpPr txBox="1"/>
      </xdr:nvSpPr>
      <xdr:spPr>
        <a:xfrm>
          <a:off x="6772275" y="6572250"/>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dr:col>11</xdr:col>
      <xdr:colOff>0</xdr:colOff>
      <xdr:row>20</xdr:row>
      <xdr:rowOff>0</xdr:rowOff>
    </xdr:from>
    <xdr:to>
      <xdr:col>12</xdr:col>
      <xdr:colOff>685799</xdr:colOff>
      <xdr:row>21</xdr:row>
      <xdr:rowOff>0</xdr:rowOff>
    </xdr:to>
    <xdr:sp macro="" textlink="">
      <xdr:nvSpPr>
        <xdr:cNvPr id="31" name="テキスト ボックス 30">
          <a:hlinkClick xmlns:r="http://schemas.openxmlformats.org/officeDocument/2006/relationships" r:id="rId16"/>
          <a:extLst>
            <a:ext uri="{FF2B5EF4-FFF2-40B4-BE49-F238E27FC236}">
              <a16:creationId xmlns:a16="http://schemas.microsoft.com/office/drawing/2014/main" id="{00000000-0008-0000-0100-00001F000000}"/>
            </a:ext>
          </a:extLst>
        </xdr:cNvPr>
        <xdr:cNvSpPr txBox="1"/>
      </xdr:nvSpPr>
      <xdr:spPr>
        <a:xfrm>
          <a:off x="6772275" y="49053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dr:col>11</xdr:col>
      <xdr:colOff>0</xdr:colOff>
      <xdr:row>1</xdr:row>
      <xdr:rowOff>0</xdr:rowOff>
    </xdr:from>
    <xdr:to>
      <xdr:col>12</xdr:col>
      <xdr:colOff>685799</xdr:colOff>
      <xdr:row>1</xdr:row>
      <xdr:rowOff>238125</xdr:rowOff>
    </xdr:to>
    <xdr:sp macro="" textlink="">
      <xdr:nvSpPr>
        <xdr:cNvPr id="32" name="テキスト ボックス 31">
          <a:hlinkClick xmlns:r="http://schemas.openxmlformats.org/officeDocument/2006/relationships" r:id="rId17"/>
          <a:extLst>
            <a:ext uri="{FF2B5EF4-FFF2-40B4-BE49-F238E27FC236}">
              <a16:creationId xmlns:a16="http://schemas.microsoft.com/office/drawing/2014/main" id="{00000000-0008-0000-0100-000020000000}"/>
            </a:ext>
          </a:extLst>
        </xdr:cNvPr>
        <xdr:cNvSpPr txBox="1"/>
      </xdr:nvSpPr>
      <xdr:spPr>
        <a:xfrm>
          <a:off x="6772275" y="2381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66674</xdr:colOff>
      <xdr:row>0</xdr:row>
      <xdr:rowOff>66676</xdr:rowOff>
    </xdr:from>
    <xdr:to>
      <xdr:col>47</xdr:col>
      <xdr:colOff>9524</xdr:colOff>
      <xdr:row>5</xdr:row>
      <xdr:rowOff>142876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674" y="66676"/>
          <a:ext cx="12258675" cy="10287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◆子ども・子育て支援新制度においては、従来の認可権者（県）による監査（児童福祉法第</a:t>
          </a:r>
          <a:r>
            <a:rPr kumimoji="1" lang="en-US" altLang="ja-JP" sz="1000">
              <a:solidFill>
                <a:schemeClr val="accent5">
                  <a:lumMod val="50000"/>
                </a:schemeClr>
              </a:solidFill>
            </a:rPr>
            <a:t>46</a:t>
          </a:r>
          <a:r>
            <a:rPr kumimoji="1" lang="ja-JP" altLang="en-US" sz="1000">
              <a:solidFill>
                <a:schemeClr val="accent5">
                  <a:lumMod val="50000"/>
                </a:schemeClr>
              </a:solidFill>
            </a:rPr>
            <a:t>条）のほか、確認権者（市町村）による監査（子ども・子育て支援法第</a:t>
          </a:r>
          <a:r>
            <a:rPr kumimoji="1" lang="en-US" altLang="ja-JP" sz="1000">
              <a:solidFill>
                <a:schemeClr val="accent5">
                  <a:lumMod val="50000"/>
                </a:schemeClr>
              </a:solidFill>
            </a:rPr>
            <a:t>38</a:t>
          </a:r>
          <a:r>
            <a:rPr kumimoji="1" lang="ja-JP" altLang="en-US" sz="1000">
              <a:solidFill>
                <a:schemeClr val="accent5">
                  <a:lumMod val="50000"/>
                </a:schemeClr>
              </a:solidFill>
            </a:rPr>
            <a:t>条）も行うこととなりましたが、監査事項が一部重複することなどから、統一の監査調書としています。</a:t>
          </a:r>
          <a:r>
            <a:rPr kumimoji="1" lang="en-US" altLang="ja-JP" sz="1000">
              <a:solidFill>
                <a:schemeClr val="accent5">
                  <a:lumMod val="50000"/>
                </a:schemeClr>
              </a:solidFill>
            </a:rPr>
            <a:t>※</a:t>
          </a:r>
          <a:r>
            <a:rPr kumimoji="1" lang="ja-JP" altLang="en-US" sz="1000">
              <a:solidFill>
                <a:schemeClr val="accent5">
                  <a:lumMod val="50000"/>
                </a:schemeClr>
              </a:solidFill>
            </a:rPr>
            <a:t>県・市町村いずれの監査事項かについてはいずれの監査事項かについては、各設問において明示　⇒　○：県、□：市町村、◎：県・市町村</a:t>
          </a:r>
          <a:endParaRPr kumimoji="1" lang="en-US" altLang="ja-JP" sz="1000">
            <a:solidFill>
              <a:schemeClr val="accent5">
                <a:lumMod val="50000"/>
              </a:schemeClr>
            </a:solidFill>
          </a:endParaRPr>
        </a:p>
        <a:p>
          <a:r>
            <a:rPr kumimoji="1" lang="ja-JP" altLang="en-US" sz="1000">
              <a:solidFill>
                <a:schemeClr val="accent5">
                  <a:lumMod val="50000"/>
                </a:schemeClr>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twoCellAnchor>
    <xdr:from>
      <xdr:col>41</xdr:col>
      <xdr:colOff>66675</xdr:colOff>
      <xdr:row>9</xdr:row>
      <xdr:rowOff>1</xdr:rowOff>
    </xdr:from>
    <xdr:to>
      <xdr:col>47</xdr:col>
      <xdr:colOff>0</xdr:colOff>
      <xdr:row>16</xdr:row>
      <xdr:rowOff>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267700" y="1914526"/>
          <a:ext cx="4048125" cy="16764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・島根県児童福祉施設の設備及び運営に関する基準を定める条例（最低基準） 第</a:t>
          </a:r>
          <a:r>
            <a:rPr kumimoji="1" lang="en-US" altLang="ja-JP" sz="1000">
              <a:solidFill>
                <a:srgbClr val="002060"/>
              </a:solidFill>
            </a:rPr>
            <a:t>17</a:t>
          </a:r>
          <a:r>
            <a:rPr kumimoji="1" lang="ja-JP" altLang="en-US" sz="1000">
              <a:solidFill>
                <a:srgbClr val="002060"/>
              </a:solidFill>
            </a:rPr>
            <a:t>条</a:t>
          </a:r>
          <a:r>
            <a:rPr kumimoji="1" lang="en-US" altLang="ja-JP" sz="1000">
              <a:solidFill>
                <a:srgbClr val="002060"/>
              </a:solidFill>
            </a:rPr>
            <a:t>2</a:t>
          </a:r>
          <a:r>
            <a:rPr kumimoji="1" lang="ja-JP" altLang="en-US" sz="1000">
              <a:solidFill>
                <a:srgbClr val="002060"/>
              </a:solidFill>
            </a:rPr>
            <a:t>項</a:t>
          </a:r>
          <a:endParaRPr kumimoji="1" lang="en-US" altLang="ja-JP" sz="1000">
            <a:solidFill>
              <a:srgbClr val="002060"/>
            </a:solidFill>
          </a:endParaRPr>
        </a:p>
        <a:p>
          <a:r>
            <a:rPr kumimoji="1" lang="ja-JP" altLang="en-US" sz="1000">
              <a:solidFill>
                <a:srgbClr val="002060"/>
              </a:solidFill>
            </a:rPr>
            <a:t>・特定教育・保育施設及び特定地域型保育事業の運営に関する基準（運営基準）第</a:t>
          </a:r>
          <a:r>
            <a:rPr kumimoji="1" lang="en-US" altLang="ja-JP" sz="1000">
              <a:solidFill>
                <a:srgbClr val="002060"/>
              </a:solidFill>
            </a:rPr>
            <a:t>20</a:t>
          </a:r>
          <a:r>
            <a:rPr kumimoji="1" lang="ja-JP" altLang="en-US" sz="1000">
              <a:solidFill>
                <a:srgbClr val="002060"/>
              </a:solidFill>
            </a:rPr>
            <a:t>条</a:t>
          </a:r>
          <a:endParaRPr kumimoji="1" lang="en-US" altLang="ja-JP" sz="1000">
            <a:solidFill>
              <a:srgbClr val="002060"/>
            </a:solidFill>
          </a:endParaRPr>
        </a:p>
        <a:p>
          <a:r>
            <a:rPr kumimoji="1" lang="en-US" altLang="ja-JP" sz="1000">
              <a:solidFill>
                <a:srgbClr val="002060"/>
              </a:solidFill>
            </a:rPr>
            <a:t>※</a:t>
          </a:r>
          <a:r>
            <a:rPr kumimoji="1" lang="ja-JP" altLang="en-US" sz="1000">
              <a:solidFill>
                <a:srgbClr val="002060"/>
              </a:solidFill>
            </a:rPr>
            <a:t>各市町村は、この運営基準（平成</a:t>
          </a:r>
          <a:r>
            <a:rPr kumimoji="1" lang="en-US" altLang="ja-JP" sz="1000">
              <a:solidFill>
                <a:srgbClr val="002060"/>
              </a:solidFill>
            </a:rPr>
            <a:t>26</a:t>
          </a:r>
          <a:r>
            <a:rPr kumimoji="1" lang="ja-JP" altLang="en-US" sz="1000">
              <a:solidFill>
                <a:srgbClr val="002060"/>
              </a:solidFill>
            </a:rPr>
            <a:t>年内閣府令第</a:t>
          </a:r>
          <a:r>
            <a:rPr kumimoji="1" lang="en-US" altLang="ja-JP" sz="1000">
              <a:solidFill>
                <a:srgbClr val="002060"/>
              </a:solidFill>
            </a:rPr>
            <a:t>39</a:t>
          </a:r>
          <a:r>
            <a:rPr kumimoji="1" lang="ja-JP" altLang="en-US" sz="1000">
              <a:solidFill>
                <a:srgbClr val="002060"/>
              </a:solidFill>
            </a:rPr>
            <a:t>号）に基づいて運営基準条例を定めている。</a:t>
          </a:r>
          <a:endParaRPr kumimoji="1" lang="en-US" altLang="ja-JP" sz="1000">
            <a:solidFill>
              <a:srgbClr val="002060"/>
            </a:solidFill>
          </a:endParaRPr>
        </a:p>
      </xdr:txBody>
    </xdr:sp>
    <xdr:clientData/>
  </xdr:twoCellAnchor>
  <xdr:twoCellAnchor>
    <xdr:from>
      <xdr:col>41</xdr:col>
      <xdr:colOff>66675</xdr:colOff>
      <xdr:row>24</xdr:row>
      <xdr:rowOff>0</xdr:rowOff>
    </xdr:from>
    <xdr:to>
      <xdr:col>47</xdr:col>
      <xdr:colOff>0</xdr:colOff>
      <xdr:row>25</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267700" y="5514975"/>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5</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25</xdr:row>
      <xdr:rowOff>209550</xdr:rowOff>
    </xdr:from>
    <xdr:to>
      <xdr:col>47</xdr:col>
      <xdr:colOff>0</xdr:colOff>
      <xdr:row>27</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58175" y="6219825"/>
          <a:ext cx="4048125" cy="3048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latin typeface="+mn-lt"/>
              <a:ea typeface="+mn-ea"/>
              <a:cs typeface="+mn-cs"/>
            </a:rPr>
            <a:t>【</a:t>
          </a:r>
          <a:r>
            <a:rPr kumimoji="1" lang="ja-JP" altLang="en-US" sz="1000">
              <a:solidFill>
                <a:srgbClr val="002060"/>
              </a:solidFill>
              <a:latin typeface="+mn-lt"/>
              <a:ea typeface="+mn-ea"/>
              <a:cs typeface="+mn-cs"/>
            </a:rPr>
            <a:t>根拠</a:t>
          </a:r>
          <a:r>
            <a:rPr kumimoji="1" lang="en-US" altLang="ja-JP" sz="1000">
              <a:solidFill>
                <a:srgbClr val="002060"/>
              </a:solidFill>
              <a:latin typeface="+mn-lt"/>
              <a:ea typeface="+mn-ea"/>
              <a:cs typeface="+mn-cs"/>
            </a:rPr>
            <a:t>】</a:t>
          </a:r>
          <a:r>
            <a:rPr kumimoji="1" lang="ja-JP" altLang="en-US" sz="1000">
              <a:solidFill>
                <a:srgbClr val="002060"/>
              </a:solidFill>
              <a:latin typeface="+mn-lt"/>
              <a:ea typeface="+mn-ea"/>
              <a:cs typeface="+mn-cs"/>
            </a:rPr>
            <a:t>運営基準第</a:t>
          </a:r>
          <a:r>
            <a:rPr kumimoji="1" lang="en-US" altLang="ja-JP" sz="1000">
              <a:solidFill>
                <a:srgbClr val="002060"/>
              </a:solidFill>
              <a:latin typeface="+mn-lt"/>
              <a:ea typeface="+mn-ea"/>
              <a:cs typeface="+mn-cs"/>
            </a:rPr>
            <a:t>23</a:t>
          </a:r>
          <a:r>
            <a:rPr kumimoji="1" lang="ja-JP" altLang="en-US" sz="1000">
              <a:solidFill>
                <a:srgbClr val="002060"/>
              </a:solidFill>
              <a:latin typeface="+mn-lt"/>
              <a:ea typeface="+mn-ea"/>
              <a:cs typeface="+mn-cs"/>
            </a:rPr>
            <a:t>条</a:t>
          </a:r>
          <a:endParaRPr kumimoji="1" lang="en-US" altLang="ja-JP" sz="1000">
            <a:solidFill>
              <a:srgbClr val="002060"/>
            </a:solidFill>
            <a:latin typeface="+mn-lt"/>
            <a:ea typeface="+mn-ea"/>
            <a:cs typeface="+mn-cs"/>
          </a:endParaRPr>
        </a:p>
      </xdr:txBody>
    </xdr:sp>
    <xdr:clientData/>
  </xdr:twoCellAnchor>
  <xdr:twoCellAnchor>
    <xdr:from>
      <xdr:col>41</xdr:col>
      <xdr:colOff>57151</xdr:colOff>
      <xdr:row>41</xdr:row>
      <xdr:rowOff>228600</xdr:rowOff>
    </xdr:from>
    <xdr:to>
      <xdr:col>47</xdr:col>
      <xdr:colOff>1</xdr:colOff>
      <xdr:row>43</xdr:row>
      <xdr:rowOff>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248651" y="12372975"/>
          <a:ext cx="4057650"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106</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45</xdr:row>
      <xdr:rowOff>0</xdr:rowOff>
    </xdr:from>
    <xdr:to>
      <xdr:col>47</xdr:col>
      <xdr:colOff>0</xdr:colOff>
      <xdr:row>46</xdr:row>
      <xdr:rowOff>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258175" y="12868275"/>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36</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47</xdr:row>
      <xdr:rowOff>0</xdr:rowOff>
    </xdr:from>
    <xdr:to>
      <xdr:col>47</xdr:col>
      <xdr:colOff>0</xdr:colOff>
      <xdr:row>48</xdr:row>
      <xdr:rowOff>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267700" y="12630150"/>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32</a:t>
          </a:r>
          <a:r>
            <a:rPr kumimoji="1" lang="ja-JP" altLang="en-US" sz="1000">
              <a:solidFill>
                <a:srgbClr val="002060"/>
              </a:solidFill>
            </a:rPr>
            <a:t>条の</a:t>
          </a:r>
          <a:r>
            <a:rPr kumimoji="1" lang="en-US" altLang="ja-JP" sz="1000">
              <a:solidFill>
                <a:srgbClr val="002060"/>
              </a:solidFill>
            </a:rPr>
            <a:t>2,4</a:t>
          </a:r>
        </a:p>
      </xdr:txBody>
    </xdr:sp>
    <xdr:clientData/>
  </xdr:twoCellAnchor>
  <xdr:twoCellAnchor>
    <xdr:from>
      <xdr:col>41</xdr:col>
      <xdr:colOff>66675</xdr:colOff>
      <xdr:row>52</xdr:row>
      <xdr:rowOff>9526</xdr:rowOff>
    </xdr:from>
    <xdr:to>
      <xdr:col>47</xdr:col>
      <xdr:colOff>0</xdr:colOff>
      <xdr:row>53</xdr:row>
      <xdr:rowOff>1</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267700" y="13592176"/>
          <a:ext cx="4048125" cy="2286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24</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50</xdr:row>
      <xdr:rowOff>0</xdr:rowOff>
    </xdr:from>
    <xdr:to>
      <xdr:col>47</xdr:col>
      <xdr:colOff>0</xdr:colOff>
      <xdr:row>51</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267700" y="13106400"/>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24</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66675</xdr:colOff>
      <xdr:row>58</xdr:row>
      <xdr:rowOff>0</xdr:rowOff>
    </xdr:from>
    <xdr:to>
      <xdr:col>47</xdr:col>
      <xdr:colOff>0</xdr:colOff>
      <xdr:row>59</xdr:row>
      <xdr:rowOff>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267700" y="14306550"/>
          <a:ext cx="4048125" cy="5048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労働基準法第</a:t>
          </a:r>
          <a:r>
            <a:rPr kumimoji="1" lang="en-US" altLang="ja-JP" sz="900">
              <a:solidFill>
                <a:srgbClr val="002060"/>
              </a:solidFill>
            </a:rPr>
            <a:t>65</a:t>
          </a:r>
          <a:r>
            <a:rPr kumimoji="1" lang="ja-JP" altLang="en-US" sz="900">
              <a:solidFill>
                <a:srgbClr val="002060"/>
              </a:solidFill>
            </a:rPr>
            <a:t>条  産前休暇は６週間（多胎妊娠の場合は</a:t>
          </a:r>
          <a:r>
            <a:rPr kumimoji="1" lang="en-US" altLang="ja-JP" sz="900">
              <a:solidFill>
                <a:srgbClr val="002060"/>
              </a:solidFill>
            </a:rPr>
            <a:t>14</a:t>
          </a:r>
          <a:r>
            <a:rPr kumimoji="1" lang="ja-JP" altLang="en-US" sz="900">
              <a:solidFill>
                <a:srgbClr val="002060"/>
              </a:solidFill>
            </a:rPr>
            <a:t>週間）、産後休暇は８週間。</a:t>
          </a:r>
          <a:endParaRPr kumimoji="1" lang="en-US" altLang="ja-JP" sz="900">
            <a:solidFill>
              <a:srgbClr val="002060"/>
            </a:solidFill>
          </a:endParaRPr>
        </a:p>
      </xdr:txBody>
    </xdr:sp>
    <xdr:clientData/>
  </xdr:twoCellAnchor>
  <xdr:twoCellAnchor>
    <xdr:from>
      <xdr:col>41</xdr:col>
      <xdr:colOff>66675</xdr:colOff>
      <xdr:row>82</xdr:row>
      <xdr:rowOff>0</xdr:rowOff>
    </xdr:from>
    <xdr:to>
      <xdr:col>47</xdr:col>
      <xdr:colOff>0</xdr:colOff>
      <xdr:row>86</xdr:row>
      <xdr:rowOff>238125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258175" y="23164800"/>
          <a:ext cx="4048125" cy="12192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22</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特定教育・保育施設は、利用定員を超えて特定教育・保育の提供を行ってはならない。</a:t>
          </a:r>
          <a:endParaRPr kumimoji="1" lang="en-US" altLang="ja-JP" sz="900">
            <a:solidFill>
              <a:srgbClr val="002060"/>
            </a:solidFill>
          </a:endParaRPr>
        </a:p>
        <a:p>
          <a:r>
            <a:rPr kumimoji="1" lang="ja-JP" altLang="en-US" sz="900">
              <a:solidFill>
                <a:srgbClr val="002060"/>
              </a:solidFill>
            </a:rPr>
            <a:t>ただし、年度中における保育需要の増大への対応、災害、虐待その他のやむを得ない事情がある場合は、この限りでない。</a:t>
          </a:r>
          <a:endParaRPr kumimoji="1" lang="en-US" altLang="ja-JP" sz="900">
            <a:solidFill>
              <a:srgbClr val="002060"/>
            </a:solidFill>
          </a:endParaRPr>
        </a:p>
      </xdr:txBody>
    </xdr:sp>
    <xdr:clientData/>
  </xdr:twoCellAnchor>
  <xdr:twoCellAnchor>
    <xdr:from>
      <xdr:col>41</xdr:col>
      <xdr:colOff>66675</xdr:colOff>
      <xdr:row>107</xdr:row>
      <xdr:rowOff>0</xdr:rowOff>
    </xdr:from>
    <xdr:to>
      <xdr:col>47</xdr:col>
      <xdr:colOff>0</xdr:colOff>
      <xdr:row>108</xdr:row>
      <xdr:rowOff>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267700" y="25955625"/>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最低基準附則第</a:t>
          </a:r>
          <a:r>
            <a:rPr kumimoji="1" lang="en-US" altLang="ja-JP" sz="1000">
              <a:solidFill>
                <a:srgbClr val="002060"/>
              </a:solidFill>
            </a:rPr>
            <a:t>3</a:t>
          </a:r>
          <a:r>
            <a:rPr kumimoji="1" lang="ja-JP" altLang="en-US" sz="1000">
              <a:solidFill>
                <a:srgbClr val="002060"/>
              </a:solidFill>
            </a:rPr>
            <a:t>項</a:t>
          </a:r>
          <a:endParaRPr kumimoji="1" lang="en-US" altLang="ja-JP" sz="1000">
            <a:solidFill>
              <a:srgbClr val="002060"/>
            </a:solidFill>
          </a:endParaRPr>
        </a:p>
      </xdr:txBody>
    </xdr:sp>
    <xdr:clientData/>
  </xdr:twoCellAnchor>
  <xdr:twoCellAnchor>
    <xdr:from>
      <xdr:col>41</xdr:col>
      <xdr:colOff>66675</xdr:colOff>
      <xdr:row>115</xdr:row>
      <xdr:rowOff>0</xdr:rowOff>
    </xdr:from>
    <xdr:to>
      <xdr:col>47</xdr:col>
      <xdr:colOff>0</xdr:colOff>
      <xdr:row>116</xdr:row>
      <xdr:rowOff>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267700" y="27936825"/>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最低基準附則第</a:t>
          </a:r>
          <a:r>
            <a:rPr kumimoji="1" lang="en-US" altLang="ja-JP" sz="1000">
              <a:solidFill>
                <a:srgbClr val="002060"/>
              </a:solidFill>
            </a:rPr>
            <a:t>4</a:t>
          </a:r>
          <a:r>
            <a:rPr kumimoji="1" lang="ja-JP" altLang="en-US" sz="1000">
              <a:solidFill>
                <a:srgbClr val="002060"/>
              </a:solidFill>
            </a:rPr>
            <a:t>項</a:t>
          </a:r>
          <a:endParaRPr kumimoji="1" lang="en-US" altLang="ja-JP" sz="1000">
            <a:solidFill>
              <a:srgbClr val="002060"/>
            </a:solidFill>
          </a:endParaRPr>
        </a:p>
      </xdr:txBody>
    </xdr:sp>
    <xdr:clientData/>
  </xdr:twoCellAnchor>
  <xdr:twoCellAnchor>
    <xdr:from>
      <xdr:col>41</xdr:col>
      <xdr:colOff>66675</xdr:colOff>
      <xdr:row>121</xdr:row>
      <xdr:rowOff>0</xdr:rowOff>
    </xdr:from>
    <xdr:to>
      <xdr:col>47</xdr:col>
      <xdr:colOff>0</xdr:colOff>
      <xdr:row>122</xdr:row>
      <xdr:rowOff>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267700" y="29679900"/>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最低基準附則第</a:t>
          </a:r>
          <a:r>
            <a:rPr kumimoji="1" lang="en-US" altLang="ja-JP" sz="1000">
              <a:solidFill>
                <a:srgbClr val="002060"/>
              </a:solidFill>
            </a:rPr>
            <a:t>5</a:t>
          </a:r>
          <a:r>
            <a:rPr kumimoji="1" lang="ja-JP" altLang="en-US" sz="1000">
              <a:solidFill>
                <a:srgbClr val="002060"/>
              </a:solidFill>
            </a:rPr>
            <a:t>項</a:t>
          </a:r>
          <a:endParaRPr kumimoji="1" lang="en-US" altLang="ja-JP" sz="1000">
            <a:solidFill>
              <a:srgbClr val="002060"/>
            </a:solidFill>
          </a:endParaRPr>
        </a:p>
      </xdr:txBody>
    </xdr:sp>
    <xdr:clientData/>
  </xdr:twoCellAnchor>
  <xdr:twoCellAnchor>
    <xdr:from>
      <xdr:col>41</xdr:col>
      <xdr:colOff>66675</xdr:colOff>
      <xdr:row>128</xdr:row>
      <xdr:rowOff>0</xdr:rowOff>
    </xdr:from>
    <xdr:to>
      <xdr:col>47</xdr:col>
      <xdr:colOff>0</xdr:colOff>
      <xdr:row>131</xdr:row>
      <xdr:rowOff>9525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267700" y="30946725"/>
          <a:ext cx="4048125" cy="7524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・最低基準第</a:t>
          </a:r>
          <a:r>
            <a:rPr kumimoji="1" lang="en-US" altLang="ja-JP" sz="1000">
              <a:solidFill>
                <a:srgbClr val="002060"/>
              </a:solidFill>
            </a:rPr>
            <a:t>46</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・昭和</a:t>
          </a:r>
          <a:r>
            <a:rPr kumimoji="1" lang="en-US" altLang="ja-JP" sz="1000">
              <a:solidFill>
                <a:srgbClr val="002060"/>
              </a:solidFill>
            </a:rPr>
            <a:t>58</a:t>
          </a:r>
          <a:r>
            <a:rPr kumimoji="1" lang="ja-JP" altLang="en-US" sz="1000">
              <a:solidFill>
                <a:srgbClr val="002060"/>
              </a:solidFill>
            </a:rPr>
            <a:t>年</a:t>
          </a:r>
          <a:r>
            <a:rPr kumimoji="1" lang="en-US" altLang="ja-JP" sz="1000">
              <a:solidFill>
                <a:srgbClr val="002060"/>
              </a:solidFill>
            </a:rPr>
            <a:t>4</a:t>
          </a:r>
          <a:r>
            <a:rPr kumimoji="1" lang="ja-JP" altLang="en-US" sz="1000">
              <a:solidFill>
                <a:srgbClr val="002060"/>
              </a:solidFill>
            </a:rPr>
            <a:t>月</a:t>
          </a:r>
          <a:r>
            <a:rPr kumimoji="1" lang="en-US" altLang="ja-JP" sz="1000">
              <a:solidFill>
                <a:srgbClr val="002060"/>
              </a:solidFill>
            </a:rPr>
            <a:t>21</a:t>
          </a:r>
          <a:r>
            <a:rPr kumimoji="1" lang="ja-JP" altLang="en-US" sz="1000">
              <a:solidFill>
                <a:srgbClr val="002060"/>
              </a:solidFill>
            </a:rPr>
            <a:t>日児発第</a:t>
          </a:r>
          <a:r>
            <a:rPr kumimoji="1" lang="en-US" altLang="ja-JP" sz="1000">
              <a:solidFill>
                <a:srgbClr val="002060"/>
              </a:solidFill>
            </a:rPr>
            <a:t>284</a:t>
          </a:r>
          <a:r>
            <a:rPr kumimoji="1" lang="ja-JP" altLang="en-US" sz="1000">
              <a:solidFill>
                <a:srgbClr val="002060"/>
              </a:solidFill>
            </a:rPr>
            <a:t>号</a:t>
          </a:r>
          <a:r>
            <a:rPr kumimoji="1" lang="en-US" altLang="ja-JP" sz="1000">
              <a:solidFill>
                <a:srgbClr val="002060"/>
              </a:solidFill>
            </a:rPr>
            <a:t>｢</a:t>
          </a:r>
          <a:r>
            <a:rPr kumimoji="1" lang="ja-JP" altLang="en-US" sz="1000">
              <a:solidFill>
                <a:srgbClr val="002060"/>
              </a:solidFill>
            </a:rPr>
            <a:t>保育所における嘱託歯科医の設置について</a:t>
          </a:r>
          <a:r>
            <a:rPr kumimoji="1" lang="en-US" altLang="ja-JP" sz="1000">
              <a:solidFill>
                <a:srgbClr val="002060"/>
              </a:solidFill>
            </a:rPr>
            <a:t>｣</a:t>
          </a:r>
        </a:p>
      </xdr:txBody>
    </xdr:sp>
    <xdr:clientData/>
  </xdr:twoCellAnchor>
  <xdr:twoCellAnchor>
    <xdr:from>
      <xdr:col>41</xdr:col>
      <xdr:colOff>66675</xdr:colOff>
      <xdr:row>132</xdr:row>
      <xdr:rowOff>0</xdr:rowOff>
    </xdr:from>
    <xdr:to>
      <xdr:col>47</xdr:col>
      <xdr:colOff>0</xdr:colOff>
      <xdr:row>138</xdr:row>
      <xdr:rowOff>1</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267700" y="31927800"/>
          <a:ext cx="4048125" cy="1476376"/>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・最低基準第</a:t>
          </a:r>
          <a:r>
            <a:rPr kumimoji="1" lang="en-US" altLang="ja-JP" sz="1000">
              <a:solidFill>
                <a:srgbClr val="002060"/>
              </a:solidFill>
            </a:rPr>
            <a:t>8</a:t>
          </a:r>
          <a:r>
            <a:rPr kumimoji="1" lang="ja-JP" altLang="en-US" sz="1000">
              <a:solidFill>
                <a:srgbClr val="002060"/>
              </a:solidFill>
            </a:rPr>
            <a:t>条第</a:t>
          </a:r>
          <a:r>
            <a:rPr kumimoji="1" lang="en-US" altLang="ja-JP" sz="1000">
              <a:solidFill>
                <a:srgbClr val="002060"/>
              </a:solidFill>
            </a:rPr>
            <a:t>2</a:t>
          </a:r>
          <a:r>
            <a:rPr kumimoji="1" lang="ja-JP" altLang="en-US" sz="1000">
              <a:solidFill>
                <a:srgbClr val="002060"/>
              </a:solidFill>
            </a:rPr>
            <a:t>項</a:t>
          </a:r>
          <a:endParaRPr kumimoji="1" lang="en-US" altLang="ja-JP" sz="1000">
            <a:solidFill>
              <a:srgbClr val="002060"/>
            </a:solidFill>
          </a:endParaRPr>
        </a:p>
        <a:p>
          <a:r>
            <a:rPr kumimoji="1" lang="ja-JP" altLang="en-US" sz="1000">
              <a:solidFill>
                <a:srgbClr val="002060"/>
              </a:solidFill>
            </a:rPr>
            <a:t>児童福祉施設は、職員に対し、その資質の向上のための研修の機会を確保しなければならない。</a:t>
          </a:r>
          <a:endParaRPr kumimoji="1" lang="en-US" altLang="ja-JP" sz="1000">
            <a:solidFill>
              <a:srgbClr val="002060"/>
            </a:solidFill>
          </a:endParaRPr>
        </a:p>
        <a:p>
          <a:r>
            <a:rPr kumimoji="1" lang="ja-JP" altLang="en-US" sz="1000">
              <a:solidFill>
                <a:srgbClr val="002060"/>
              </a:solidFill>
            </a:rPr>
            <a:t>・運営基準第</a:t>
          </a:r>
          <a:r>
            <a:rPr kumimoji="1" lang="en-US" altLang="ja-JP" sz="1000">
              <a:solidFill>
                <a:srgbClr val="002060"/>
              </a:solidFill>
            </a:rPr>
            <a:t>21</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特定教育・保育施設は、職員の資質の向上のために、その研修の機会を確保しなければならない。</a:t>
          </a:r>
          <a:endParaRPr kumimoji="1" lang="en-US" altLang="ja-JP" sz="1000">
            <a:solidFill>
              <a:srgbClr val="002060"/>
            </a:solidFill>
          </a:endParaRPr>
        </a:p>
      </xdr:txBody>
    </xdr:sp>
    <xdr:clientData/>
  </xdr:twoCellAnchor>
  <xdr:twoCellAnchor>
    <xdr:from>
      <xdr:col>41</xdr:col>
      <xdr:colOff>66675</xdr:colOff>
      <xdr:row>139</xdr:row>
      <xdr:rowOff>0</xdr:rowOff>
    </xdr:from>
    <xdr:to>
      <xdr:col>47</xdr:col>
      <xdr:colOff>0</xdr:colOff>
      <xdr:row>142</xdr:row>
      <xdr:rowOff>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267700" y="33651825"/>
          <a:ext cx="4048125" cy="1000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平成９年４月１日児保第</a:t>
          </a:r>
          <a:r>
            <a:rPr kumimoji="1" lang="en-US" altLang="ja-JP" sz="900">
              <a:solidFill>
                <a:srgbClr val="002060"/>
              </a:solidFill>
            </a:rPr>
            <a:t>10</a:t>
          </a:r>
          <a:r>
            <a:rPr kumimoji="1" lang="ja-JP" altLang="en-US" sz="900">
              <a:solidFill>
                <a:srgbClr val="002060"/>
              </a:solidFill>
            </a:rPr>
            <a:t>号「「人権を大切にする心を育てる」保育について」</a:t>
          </a:r>
          <a:endParaRPr kumimoji="1" lang="en-US" altLang="ja-JP" sz="900">
            <a:solidFill>
              <a:srgbClr val="002060"/>
            </a:solidFill>
          </a:endParaRPr>
        </a:p>
        <a:p>
          <a:r>
            <a:rPr kumimoji="1" lang="ja-JP" altLang="en-US" sz="800">
              <a:solidFill>
                <a:srgbClr val="002060"/>
              </a:solidFill>
            </a:rPr>
            <a:t>保育所の職員は、あらゆる場を通じて、同和問題、障がい者、外国人などの人権問題について正しい理解と認識を深めるなど必要な研鑽に努めること</a:t>
          </a:r>
          <a:endParaRPr kumimoji="1" lang="en-US" altLang="ja-JP" sz="800">
            <a:solidFill>
              <a:srgbClr val="002060"/>
            </a:solidFill>
          </a:endParaRPr>
        </a:p>
      </xdr:txBody>
    </xdr:sp>
    <xdr:clientData/>
  </xdr:twoCellAnchor>
  <xdr:twoCellAnchor>
    <xdr:from>
      <xdr:col>41</xdr:col>
      <xdr:colOff>66675</xdr:colOff>
      <xdr:row>153</xdr:row>
      <xdr:rowOff>234949</xdr:rowOff>
    </xdr:from>
    <xdr:to>
      <xdr:col>47</xdr:col>
      <xdr:colOff>0</xdr:colOff>
      <xdr:row>163</xdr:row>
      <xdr:rowOff>228600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131175" y="38646099"/>
          <a:ext cx="3895725" cy="2609851"/>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・最低基準第</a:t>
          </a:r>
          <a:r>
            <a:rPr kumimoji="1" lang="en-US" altLang="ja-JP" sz="1000">
              <a:solidFill>
                <a:srgbClr val="002060"/>
              </a:solidFill>
            </a:rPr>
            <a:t>20</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・運営基準第</a:t>
          </a:r>
          <a:r>
            <a:rPr kumimoji="1" lang="en-US" altLang="ja-JP" sz="1000">
              <a:solidFill>
                <a:srgbClr val="002060"/>
              </a:solidFill>
            </a:rPr>
            <a:t>30</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a:t>
          </a:r>
          <a:r>
            <a:rPr kumimoji="1" lang="ja-JP" altLang="en-US" sz="900">
              <a:solidFill>
                <a:srgbClr val="002060"/>
              </a:solidFill>
            </a:rPr>
            <a:t>平成</a:t>
          </a:r>
          <a:r>
            <a:rPr kumimoji="1" lang="en-US" altLang="ja-JP" sz="900">
              <a:solidFill>
                <a:srgbClr val="002060"/>
              </a:solidFill>
            </a:rPr>
            <a:t>12</a:t>
          </a:r>
          <a:r>
            <a:rPr kumimoji="1" lang="ja-JP" altLang="en-US" sz="900">
              <a:solidFill>
                <a:srgbClr val="002060"/>
              </a:solidFill>
            </a:rPr>
            <a:t>年</a:t>
          </a:r>
          <a:r>
            <a:rPr kumimoji="1" lang="en-US" altLang="ja-JP" sz="900">
              <a:solidFill>
                <a:srgbClr val="002060"/>
              </a:solidFill>
            </a:rPr>
            <a:t>6</a:t>
          </a:r>
          <a:r>
            <a:rPr kumimoji="1" lang="ja-JP" altLang="en-US" sz="900">
              <a:solidFill>
                <a:srgbClr val="002060"/>
              </a:solidFill>
            </a:rPr>
            <a:t>月</a:t>
          </a:r>
          <a:r>
            <a:rPr kumimoji="1" lang="en-US" altLang="ja-JP" sz="900">
              <a:solidFill>
                <a:srgbClr val="002060"/>
              </a:solidFill>
            </a:rPr>
            <a:t>7</a:t>
          </a:r>
          <a:r>
            <a:rPr kumimoji="1" lang="ja-JP" altLang="en-US" sz="900">
              <a:solidFill>
                <a:srgbClr val="002060"/>
              </a:solidFill>
            </a:rPr>
            <a:t>日付け児発第</a:t>
          </a:r>
          <a:r>
            <a:rPr kumimoji="1" lang="en-US" altLang="ja-JP" sz="900">
              <a:solidFill>
                <a:srgbClr val="002060"/>
              </a:solidFill>
            </a:rPr>
            <a:t>575</a:t>
          </a:r>
          <a:r>
            <a:rPr kumimoji="1" lang="ja-JP" altLang="en-US" sz="900">
              <a:solidFill>
                <a:srgbClr val="002060"/>
              </a:solidFill>
            </a:rPr>
            <a:t>号「社会福祉事業の経営者による福祉サービスに関する苦情解決の仕組みの指針について」</a:t>
          </a:r>
          <a:r>
            <a:rPr kumimoji="1" lang="en-US" altLang="ja-JP" sz="700">
              <a:solidFill>
                <a:srgbClr val="002060"/>
              </a:solidFill>
            </a:rPr>
            <a:t>〔</a:t>
          </a:r>
          <a:r>
            <a:rPr kumimoji="1" lang="ja-JP" altLang="en-US" sz="700">
              <a:solidFill>
                <a:srgbClr val="002060"/>
              </a:solidFill>
            </a:rPr>
            <a:t>最終改正：平成</a:t>
          </a:r>
          <a:r>
            <a:rPr kumimoji="1" lang="en-US" altLang="ja-JP" sz="700">
              <a:solidFill>
                <a:srgbClr val="002060"/>
              </a:solidFill>
            </a:rPr>
            <a:t>29</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7</a:t>
          </a:r>
          <a:r>
            <a:rPr kumimoji="1" lang="ja-JP" altLang="en-US" sz="700">
              <a:solidFill>
                <a:srgbClr val="002060"/>
              </a:solidFill>
            </a:rPr>
            <a:t>日</a:t>
          </a:r>
          <a:r>
            <a:rPr kumimoji="1" lang="en-US" altLang="ja-JP" sz="700">
              <a:solidFill>
                <a:srgbClr val="002060"/>
              </a:solidFill>
            </a:rPr>
            <a:t>〕</a:t>
          </a:r>
        </a:p>
        <a:p>
          <a:r>
            <a:rPr kumimoji="1" lang="ja-JP" altLang="en-US" sz="800">
              <a:solidFill>
                <a:srgbClr val="002060"/>
              </a:solidFill>
            </a:rPr>
            <a:t>　苦情受付担当者：職員の中から決める。</a:t>
          </a:r>
          <a:endParaRPr kumimoji="1" lang="en-US" altLang="ja-JP" sz="800">
            <a:solidFill>
              <a:srgbClr val="002060"/>
            </a:solidFill>
          </a:endParaRPr>
        </a:p>
        <a:p>
          <a:r>
            <a:rPr kumimoji="1" lang="ja-JP" altLang="en-US" sz="800">
              <a:solidFill>
                <a:srgbClr val="002060"/>
              </a:solidFill>
            </a:rPr>
            <a:t>　苦情解決責任者：施設長、理事等の中から決める。</a:t>
          </a:r>
          <a:endParaRPr kumimoji="1" lang="en-US" altLang="ja-JP" sz="800">
            <a:solidFill>
              <a:srgbClr val="002060"/>
            </a:solidFill>
          </a:endParaRPr>
        </a:p>
        <a:p>
          <a:r>
            <a:rPr kumimoji="1" lang="ja-JP" altLang="en-US" sz="800">
              <a:solidFill>
                <a:srgbClr val="002060"/>
              </a:solidFill>
            </a:rPr>
            <a:t>　第三者委員：評議員、監事、社会福祉士、民生委員・児童委員、弁護士等苦情</a:t>
          </a:r>
          <a:endParaRPr kumimoji="1" lang="en-US" altLang="ja-JP" sz="800">
            <a:solidFill>
              <a:srgbClr val="002060"/>
            </a:solidFill>
          </a:endParaRPr>
        </a:p>
        <a:p>
          <a:r>
            <a:rPr kumimoji="1" lang="ja-JP" altLang="en-US" sz="800">
              <a:solidFill>
                <a:srgbClr val="002060"/>
              </a:solidFill>
            </a:rPr>
            <a:t>　　　解決を円滑・円満に図ることができる者。複数が望ましい。</a:t>
          </a:r>
          <a:endParaRPr kumimoji="1" lang="en-US" altLang="ja-JP" sz="800">
            <a:solidFill>
              <a:srgbClr val="002060"/>
            </a:solidFill>
          </a:endParaRPr>
        </a:p>
        <a:p>
          <a:r>
            <a:rPr kumimoji="1" lang="ja-JP" altLang="en-US" sz="800">
              <a:solidFill>
                <a:srgbClr val="002060"/>
              </a:solidFill>
            </a:rPr>
            <a:t>　解決結果の公表：個人情報に関するものを除き、インターネットを活用した方</a:t>
          </a:r>
          <a:endParaRPr kumimoji="1" lang="en-US" altLang="ja-JP" sz="800">
            <a:solidFill>
              <a:srgbClr val="002060"/>
            </a:solidFill>
          </a:endParaRPr>
        </a:p>
        <a:p>
          <a:r>
            <a:rPr kumimoji="1" lang="ja-JP" altLang="en-US" sz="800">
              <a:solidFill>
                <a:srgbClr val="002060"/>
              </a:solidFill>
            </a:rPr>
            <a:t>　　　法のほか、「事業報告書」や「広報誌」等に実績を掲載し、公表する。</a:t>
          </a:r>
          <a:endParaRPr kumimoji="1" lang="en-US" altLang="ja-JP" sz="800">
            <a:solidFill>
              <a:srgbClr val="002060"/>
            </a:solidFill>
          </a:endParaRPr>
        </a:p>
      </xdr:txBody>
    </xdr:sp>
    <xdr:clientData/>
  </xdr:twoCellAnchor>
  <xdr:twoCellAnchor>
    <xdr:from>
      <xdr:col>41</xdr:col>
      <xdr:colOff>139700</xdr:colOff>
      <xdr:row>185</xdr:row>
      <xdr:rowOff>219075</xdr:rowOff>
    </xdr:from>
    <xdr:to>
      <xdr:col>47</xdr:col>
      <xdr:colOff>73025</xdr:colOff>
      <xdr:row>189</xdr:row>
      <xdr:rowOff>114300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204200" y="44307125"/>
          <a:ext cx="3895725" cy="8350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・最低基準第</a:t>
          </a:r>
          <a:r>
            <a:rPr kumimoji="1" lang="en-US" altLang="ja-JP" sz="1000">
              <a:solidFill>
                <a:srgbClr val="002060"/>
              </a:solidFill>
            </a:rPr>
            <a:t>19</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・運営基準第</a:t>
          </a:r>
          <a:r>
            <a:rPr kumimoji="1" lang="en-US" altLang="ja-JP" sz="1000">
              <a:solidFill>
                <a:srgbClr val="002060"/>
              </a:solidFill>
            </a:rPr>
            <a:t>27</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・個人情報の保護に関する法律</a:t>
          </a:r>
        </a:p>
      </xdr:txBody>
    </xdr:sp>
    <xdr:clientData/>
  </xdr:twoCellAnchor>
  <xdr:twoCellAnchor>
    <xdr:from>
      <xdr:col>41</xdr:col>
      <xdr:colOff>66675</xdr:colOff>
      <xdr:row>192</xdr:row>
      <xdr:rowOff>247649</xdr:rowOff>
    </xdr:from>
    <xdr:to>
      <xdr:col>47</xdr:col>
      <xdr:colOff>0</xdr:colOff>
      <xdr:row>195</xdr:row>
      <xdr:rowOff>247649</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267700" y="45786674"/>
          <a:ext cx="4048125" cy="7334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50</a:t>
          </a:r>
          <a:r>
            <a:rPr kumimoji="1" lang="ja-JP" altLang="en-US" sz="900">
              <a:solidFill>
                <a:srgbClr val="002060"/>
              </a:solidFill>
            </a:rPr>
            <a:t>条（自己評価は義務、第三者評価は努力義務）</a:t>
          </a:r>
          <a:endParaRPr kumimoji="1" lang="en-US" altLang="ja-JP" sz="900">
            <a:solidFill>
              <a:srgbClr val="002060"/>
            </a:solidFill>
          </a:endParaRPr>
        </a:p>
        <a:p>
          <a:r>
            <a:rPr kumimoji="1" lang="ja-JP" altLang="en-US" sz="900">
              <a:solidFill>
                <a:srgbClr val="002060"/>
              </a:solidFill>
            </a:rPr>
            <a:t>・運営基準第</a:t>
          </a:r>
          <a:r>
            <a:rPr kumimoji="1" lang="en-US" altLang="ja-JP" sz="900">
              <a:solidFill>
                <a:srgbClr val="002060"/>
              </a:solidFill>
            </a:rPr>
            <a:t>16</a:t>
          </a:r>
          <a:r>
            <a:rPr kumimoji="1" lang="ja-JP" altLang="en-US" sz="900">
              <a:solidFill>
                <a:srgbClr val="002060"/>
              </a:solidFill>
            </a:rPr>
            <a:t>条（自己評価は義務、関係者評価及び第三者評価は努力義務）</a:t>
          </a:r>
          <a:endParaRPr kumimoji="1" lang="en-US" altLang="ja-JP" sz="900">
            <a:solidFill>
              <a:srgbClr val="002060"/>
            </a:solidFill>
          </a:endParaRPr>
        </a:p>
      </xdr:txBody>
    </xdr:sp>
    <xdr:clientData/>
  </xdr:twoCellAnchor>
  <xdr:twoCellAnchor>
    <xdr:from>
      <xdr:col>41</xdr:col>
      <xdr:colOff>56091</xdr:colOff>
      <xdr:row>211</xdr:row>
      <xdr:rowOff>21166</xdr:rowOff>
    </xdr:from>
    <xdr:to>
      <xdr:col>46</xdr:col>
      <xdr:colOff>658282</xdr:colOff>
      <xdr:row>217</xdr:row>
      <xdr:rowOff>114300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120591" y="52364216"/>
          <a:ext cx="3904191" cy="2201334"/>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6</a:t>
          </a:r>
          <a:r>
            <a:rPr kumimoji="1" lang="ja-JP" altLang="en-US" sz="900">
              <a:solidFill>
                <a:srgbClr val="002060"/>
              </a:solidFill>
            </a:rPr>
            <a:t>月</a:t>
          </a:r>
          <a:r>
            <a:rPr kumimoji="1" lang="en-US" altLang="ja-JP" sz="900">
              <a:solidFill>
                <a:srgbClr val="002060"/>
              </a:solidFill>
            </a:rPr>
            <a:t>15</a:t>
          </a:r>
          <a:r>
            <a:rPr kumimoji="1" lang="ja-JP" altLang="en-US" sz="900">
              <a:solidFill>
                <a:srgbClr val="002060"/>
              </a:solidFill>
            </a:rPr>
            <a:t>日雇児総発第</a:t>
          </a:r>
          <a:r>
            <a:rPr kumimoji="1" lang="en-US" altLang="ja-JP" sz="900">
              <a:solidFill>
                <a:srgbClr val="002060"/>
              </a:solidFill>
            </a:rPr>
            <a:t>402</a:t>
          </a:r>
          <a:r>
            <a:rPr kumimoji="1" lang="ja-JP" altLang="en-US" sz="900">
              <a:solidFill>
                <a:srgbClr val="002060"/>
              </a:solidFill>
            </a:rPr>
            <a:t>号「児童福祉施設等における児童の安全の確保について」</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2</a:t>
          </a:r>
          <a:r>
            <a:rPr kumimoji="1" lang="ja-JP" altLang="en-US" sz="900">
              <a:solidFill>
                <a:srgbClr val="002060"/>
              </a:solidFill>
            </a:rPr>
            <a:t>月</a:t>
          </a:r>
          <a:r>
            <a:rPr kumimoji="1" lang="en-US" altLang="ja-JP" sz="900">
              <a:solidFill>
                <a:srgbClr val="002060"/>
              </a:solidFill>
            </a:rPr>
            <a:t>2</a:t>
          </a:r>
          <a:r>
            <a:rPr kumimoji="1" lang="ja-JP" altLang="en-US" sz="900">
              <a:solidFill>
                <a:srgbClr val="002060"/>
              </a:solidFill>
            </a:rPr>
            <a:t>日青発第</a:t>
          </a:r>
          <a:r>
            <a:rPr kumimoji="1" lang="en-US" altLang="ja-JP" sz="900">
              <a:solidFill>
                <a:srgbClr val="002060"/>
              </a:solidFill>
            </a:rPr>
            <a:t>322</a:t>
          </a:r>
          <a:r>
            <a:rPr kumimoji="1" lang="ja-JP" altLang="en-US" sz="900">
              <a:solidFill>
                <a:srgbClr val="002060"/>
              </a:solidFill>
            </a:rPr>
            <a:t>号「児童福祉施設における事故防止の徹底について」（県通知）</a:t>
          </a:r>
          <a:endParaRPr kumimoji="1" lang="en-US" altLang="ja-JP" sz="900">
            <a:solidFill>
              <a:srgbClr val="00206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2060"/>
              </a:solidFill>
            </a:rPr>
            <a:t>・平成</a:t>
          </a:r>
          <a:r>
            <a:rPr kumimoji="1" lang="en-US" altLang="ja-JP" sz="900">
              <a:solidFill>
                <a:srgbClr val="002060"/>
              </a:solidFill>
            </a:rPr>
            <a:t>28</a:t>
          </a:r>
          <a:r>
            <a:rPr kumimoji="1" lang="ja-JP" altLang="en-US" sz="900">
              <a:solidFill>
                <a:srgbClr val="002060"/>
              </a:solidFill>
            </a:rPr>
            <a:t>年</a:t>
          </a:r>
          <a:r>
            <a:rPr kumimoji="1" lang="en-US" altLang="ja-JP" sz="900">
              <a:solidFill>
                <a:srgbClr val="002060"/>
              </a:solidFill>
            </a:rPr>
            <a:t>9</a:t>
          </a:r>
          <a:r>
            <a:rPr kumimoji="1" lang="ja-JP" altLang="en-US" sz="900">
              <a:solidFill>
                <a:srgbClr val="002060"/>
              </a:solidFill>
            </a:rPr>
            <a:t>月</a:t>
          </a:r>
          <a:r>
            <a:rPr kumimoji="1" lang="en-US" altLang="ja-JP" sz="900">
              <a:solidFill>
                <a:srgbClr val="002060"/>
              </a:solidFill>
            </a:rPr>
            <a:t>15</a:t>
          </a:r>
          <a:r>
            <a:rPr kumimoji="1" lang="ja-JP" altLang="en-US" sz="900">
              <a:solidFill>
                <a:srgbClr val="002060"/>
              </a:solidFill>
            </a:rPr>
            <a:t>日雇児総発</a:t>
          </a:r>
          <a:r>
            <a:rPr kumimoji="1" lang="en-US" altLang="ja-JP" sz="900">
              <a:solidFill>
                <a:srgbClr val="002060"/>
              </a:solidFill>
            </a:rPr>
            <a:t>0915</a:t>
          </a:r>
          <a:r>
            <a:rPr kumimoji="1" lang="ja-JP" altLang="en-US" sz="900">
              <a:solidFill>
                <a:srgbClr val="002060"/>
              </a:solidFill>
            </a:rPr>
            <a:t>第</a:t>
          </a:r>
          <a:r>
            <a:rPr kumimoji="1" lang="en-US" altLang="ja-JP" sz="900">
              <a:solidFill>
                <a:srgbClr val="002060"/>
              </a:solidFill>
            </a:rPr>
            <a:t>1</a:t>
          </a:r>
          <a:r>
            <a:rPr kumimoji="1" lang="ja-JP" altLang="en-US" sz="900">
              <a:solidFill>
                <a:srgbClr val="002060"/>
              </a:solidFill>
            </a:rPr>
            <a:t>号「社会福祉施設等における防犯に係る安全の確保について」　　　　　　　　　　　　　　　　　　　　　　　　　　　　　　　・</a:t>
          </a:r>
          <a:r>
            <a:rPr kumimoji="1" lang="ja-JP" altLang="en-US" sz="900" b="0" i="0" u="none" strike="noStrike" kern="0" cap="none" spc="0" normalizeH="0" baseline="0" noProof="0">
              <a:ln>
                <a:noFill/>
              </a:ln>
              <a:solidFill>
                <a:srgbClr val="002060"/>
              </a:solidFill>
              <a:effectLst/>
              <a:uLnTx/>
              <a:uFillTx/>
              <a:latin typeface="+mn-lt"/>
              <a:ea typeface="+mn-ea"/>
              <a:cs typeface="+mn-cs"/>
            </a:rPr>
            <a:t>平成</a:t>
          </a:r>
          <a:r>
            <a:rPr kumimoji="1" lang="en-US" altLang="ja-JP" sz="900" b="0" i="0" u="none" strike="noStrike" kern="0" cap="none" spc="0" normalizeH="0" baseline="0" noProof="0">
              <a:ln>
                <a:noFill/>
              </a:ln>
              <a:solidFill>
                <a:srgbClr val="002060"/>
              </a:solidFill>
              <a:effectLst/>
              <a:uLnTx/>
              <a:uFillTx/>
              <a:latin typeface="+mn-lt"/>
              <a:ea typeface="+mn-ea"/>
              <a:cs typeface="+mn-cs"/>
            </a:rPr>
            <a:t>28</a:t>
          </a:r>
          <a:r>
            <a:rPr kumimoji="1" lang="ja-JP" altLang="en-US" sz="900" b="0" i="0" u="none" strike="noStrike" kern="0" cap="none" spc="0" normalizeH="0" baseline="0" noProof="0">
              <a:ln>
                <a:noFill/>
              </a:ln>
              <a:solidFill>
                <a:srgbClr val="002060"/>
              </a:solidFill>
              <a:effectLst/>
              <a:uLnTx/>
              <a:uFillTx/>
              <a:latin typeface="+mn-lt"/>
              <a:ea typeface="+mn-ea"/>
              <a:cs typeface="+mn-cs"/>
            </a:rPr>
            <a:t>年</a:t>
          </a:r>
          <a:r>
            <a:rPr kumimoji="1" lang="en-US" altLang="ja-JP" sz="900" b="0" i="0" u="none" strike="noStrike" kern="0" cap="none" spc="0" normalizeH="0" baseline="0" noProof="0">
              <a:ln>
                <a:noFill/>
              </a:ln>
              <a:solidFill>
                <a:srgbClr val="002060"/>
              </a:solidFill>
              <a:effectLst/>
              <a:uLnTx/>
              <a:uFillTx/>
              <a:latin typeface="+mn-lt"/>
              <a:ea typeface="+mn-ea"/>
              <a:cs typeface="+mn-cs"/>
            </a:rPr>
            <a:t>9</a:t>
          </a:r>
          <a:r>
            <a:rPr kumimoji="1" lang="ja-JP" altLang="en-US" sz="900" b="0" i="0" u="none" strike="noStrike" kern="0" cap="none" spc="0" normalizeH="0" baseline="0" noProof="0">
              <a:ln>
                <a:noFill/>
              </a:ln>
              <a:solidFill>
                <a:srgbClr val="002060"/>
              </a:solidFill>
              <a:effectLst/>
              <a:uLnTx/>
              <a:uFillTx/>
              <a:latin typeface="+mn-lt"/>
              <a:ea typeface="+mn-ea"/>
              <a:cs typeface="+mn-cs"/>
            </a:rPr>
            <a:t>月</a:t>
          </a:r>
          <a:r>
            <a:rPr kumimoji="1" lang="en-US" altLang="ja-JP" sz="900" b="0" i="0" u="none" strike="noStrike" kern="0" cap="none" spc="0" normalizeH="0" baseline="0" noProof="0">
              <a:ln>
                <a:noFill/>
              </a:ln>
              <a:solidFill>
                <a:srgbClr val="002060"/>
              </a:solidFill>
              <a:effectLst/>
              <a:uLnTx/>
              <a:uFillTx/>
              <a:latin typeface="+mn-lt"/>
              <a:ea typeface="+mn-ea"/>
              <a:cs typeface="+mn-cs"/>
            </a:rPr>
            <a:t>21</a:t>
          </a:r>
          <a:r>
            <a:rPr kumimoji="1" lang="ja-JP" altLang="en-US" sz="900" b="0" i="0" u="none" strike="noStrike" kern="0" cap="none" spc="0" normalizeH="0" baseline="0" noProof="0">
              <a:ln>
                <a:noFill/>
              </a:ln>
              <a:solidFill>
                <a:srgbClr val="002060"/>
              </a:solidFill>
              <a:effectLst/>
              <a:uLnTx/>
              <a:uFillTx/>
              <a:latin typeface="+mn-lt"/>
              <a:ea typeface="+mn-ea"/>
              <a:cs typeface="+mn-cs"/>
            </a:rPr>
            <a:t>日子第</a:t>
          </a:r>
          <a:r>
            <a:rPr kumimoji="1" lang="en-US" altLang="ja-JP" sz="900" b="0" i="0" u="none" strike="noStrike" kern="0" cap="none" spc="0" normalizeH="0" baseline="0" noProof="0">
              <a:ln>
                <a:noFill/>
              </a:ln>
              <a:solidFill>
                <a:srgbClr val="002060"/>
              </a:solidFill>
              <a:effectLst/>
              <a:uLnTx/>
              <a:uFillTx/>
              <a:latin typeface="+mn-lt"/>
              <a:ea typeface="+mn-ea"/>
              <a:cs typeface="+mn-cs"/>
            </a:rPr>
            <a:t>356</a:t>
          </a:r>
          <a:r>
            <a:rPr kumimoji="1" lang="ja-JP" altLang="en-US" sz="900" b="0" i="0" u="none" strike="noStrike" kern="0" cap="none" spc="0" normalizeH="0" baseline="0" noProof="0">
              <a:ln>
                <a:noFill/>
              </a:ln>
              <a:solidFill>
                <a:srgbClr val="002060"/>
              </a:solidFill>
              <a:effectLst/>
              <a:uLnTx/>
              <a:uFillTx/>
              <a:latin typeface="+mn-lt"/>
              <a:ea typeface="+mn-ea"/>
              <a:cs typeface="+mn-cs"/>
            </a:rPr>
            <a:t>号「社会福祉施設等における防犯に係る安全の確保について」（県通知）</a:t>
          </a:r>
          <a:endParaRPr kumimoji="1" lang="en-US" altLang="ja-JP" sz="900" b="0" i="0" u="none" strike="noStrike" kern="0" cap="none" spc="0" normalizeH="0" baseline="0" noProof="0">
            <a:ln>
              <a:noFill/>
            </a:ln>
            <a:solidFill>
              <a:srgbClr val="002060"/>
            </a:solidFill>
            <a:effectLst/>
            <a:uLnTx/>
            <a:uFillTx/>
            <a:latin typeface="+mn-lt"/>
            <a:ea typeface="+mn-ea"/>
            <a:cs typeface="+mn-cs"/>
          </a:endParaRPr>
        </a:p>
        <a:p>
          <a:endParaRPr kumimoji="1" lang="en-US" altLang="ja-JP" sz="900">
            <a:solidFill>
              <a:srgbClr val="002060"/>
            </a:solidFill>
          </a:endParaRPr>
        </a:p>
      </xdr:txBody>
    </xdr:sp>
    <xdr:clientData/>
  </xdr:twoCellAnchor>
  <xdr:twoCellAnchor>
    <xdr:from>
      <xdr:col>41</xdr:col>
      <xdr:colOff>66675</xdr:colOff>
      <xdr:row>229</xdr:row>
      <xdr:rowOff>0</xdr:rowOff>
    </xdr:from>
    <xdr:to>
      <xdr:col>47</xdr:col>
      <xdr:colOff>0</xdr:colOff>
      <xdr:row>239</xdr:row>
      <xdr:rowOff>9526</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8267700" y="54244875"/>
          <a:ext cx="4048125" cy="3219451"/>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・運営基準第</a:t>
          </a:r>
          <a:r>
            <a:rPr kumimoji="1" lang="en-US" altLang="ja-JP" sz="900">
              <a:solidFill>
                <a:srgbClr val="002060"/>
              </a:solidFill>
            </a:rPr>
            <a:t>32</a:t>
          </a:r>
          <a:r>
            <a:rPr kumimoji="1" lang="ja-JP" altLang="en-US" sz="900">
              <a:solidFill>
                <a:srgbClr val="002060"/>
              </a:solidFill>
            </a:rPr>
            <a:t>条</a:t>
          </a:r>
          <a:endParaRPr kumimoji="1" lang="en-US" altLang="ja-JP" sz="900">
            <a:solidFill>
              <a:srgbClr val="002060"/>
            </a:solidFill>
          </a:endParaRPr>
        </a:p>
        <a:p>
          <a:r>
            <a:rPr kumimoji="1" lang="ja-JP" altLang="en-US" sz="800">
              <a:solidFill>
                <a:srgbClr val="002060"/>
              </a:solidFill>
            </a:rPr>
            <a:t>１　特定教育・保育施設は、事故の発生又はその再発を防止するため、次の各号に定める措置を講じなければならない。</a:t>
          </a:r>
          <a:endParaRPr kumimoji="1" lang="en-US" altLang="ja-JP" sz="800">
            <a:solidFill>
              <a:srgbClr val="002060"/>
            </a:solidFill>
          </a:endParaRPr>
        </a:p>
        <a:p>
          <a:r>
            <a:rPr kumimoji="1" lang="ja-JP" altLang="en-US" sz="800">
              <a:solidFill>
                <a:srgbClr val="002060"/>
              </a:solidFill>
            </a:rPr>
            <a:t>一　事故が発生した場合の対応、次号に規定する報告の方法等が記載された事故発生の防止のための指針を整備すること。</a:t>
          </a:r>
          <a:endParaRPr kumimoji="1" lang="en-US" altLang="ja-JP" sz="800">
            <a:solidFill>
              <a:srgbClr val="002060"/>
            </a:solidFill>
          </a:endParaRPr>
        </a:p>
        <a:p>
          <a:r>
            <a:rPr kumimoji="1" lang="ja-JP" altLang="en-US" sz="800">
              <a:solidFill>
                <a:srgbClr val="002060"/>
              </a:solidFill>
            </a:rPr>
            <a:t>二　事故が発生した場合又はそれに至る危険性がある事態が生じた場合に、当該事実が報告され、その分析を通じた改善策を従業者に周知徹底する体制を整備すること。</a:t>
          </a:r>
          <a:endParaRPr kumimoji="1" lang="en-US" altLang="ja-JP" sz="800">
            <a:solidFill>
              <a:srgbClr val="002060"/>
            </a:solidFill>
          </a:endParaRPr>
        </a:p>
        <a:p>
          <a:r>
            <a:rPr kumimoji="1" lang="ja-JP" altLang="en-US" sz="800">
              <a:solidFill>
                <a:srgbClr val="002060"/>
              </a:solidFill>
            </a:rPr>
            <a:t>三　事故発生の防止のための委員会及び従業者に対する研修を定期的に行うこと。</a:t>
          </a:r>
          <a:endParaRPr kumimoji="1" lang="en-US" altLang="ja-JP" sz="800">
            <a:solidFill>
              <a:srgbClr val="002060"/>
            </a:solidFill>
          </a:endParaRPr>
        </a:p>
        <a:p>
          <a:r>
            <a:rPr kumimoji="1" lang="ja-JP" altLang="en-US" sz="800">
              <a:solidFill>
                <a:srgbClr val="002060"/>
              </a:solidFill>
            </a:rPr>
            <a:t>２　特定教育・保育施設は、支給認定子どもに対する特定教育・保育の提供により事故が発生した場合は、速やかに市町村、当該支給認定子どもの家族等に連絡を行うとともに、必要な措置を講じなければならない。</a:t>
          </a:r>
          <a:endParaRPr kumimoji="1" lang="en-US" altLang="ja-JP" sz="800">
            <a:solidFill>
              <a:srgbClr val="002060"/>
            </a:solidFill>
          </a:endParaRPr>
        </a:p>
        <a:p>
          <a:r>
            <a:rPr kumimoji="1" lang="ja-JP" altLang="en-US" sz="800">
              <a:solidFill>
                <a:srgbClr val="002060"/>
              </a:solidFill>
            </a:rPr>
            <a:t>３　特定教育・保育施設は、前項の事故の状況及び事故に際して採った処置について記録しなければならない。</a:t>
          </a:r>
          <a:endParaRPr kumimoji="1" lang="en-US" altLang="ja-JP" sz="800">
            <a:solidFill>
              <a:srgbClr val="002060"/>
            </a:solidFill>
          </a:endParaRPr>
        </a:p>
        <a:p>
          <a:r>
            <a:rPr kumimoji="1" lang="ja-JP" altLang="en-US" sz="800">
              <a:solidFill>
                <a:srgbClr val="002060"/>
              </a:solidFill>
            </a:rPr>
            <a:t>４　特定教育・保育施設は、支給認定子どもに対する特定教育・保育の提供により賠償すべき事故が発生した場合は、損害賠償を速やかに行わなければならない。</a:t>
          </a:r>
          <a:endParaRPr kumimoji="1" lang="en-US" altLang="ja-JP" sz="800">
            <a:solidFill>
              <a:srgbClr val="002060"/>
            </a:solidFill>
          </a:endParaRPr>
        </a:p>
        <a:p>
          <a:r>
            <a:rPr kumimoji="1" lang="ja-JP" altLang="en-US" sz="900">
              <a:solidFill>
                <a:srgbClr val="002060"/>
              </a:solidFill>
            </a:rPr>
            <a:t>・平成</a:t>
          </a:r>
          <a:r>
            <a:rPr kumimoji="1" lang="en-US" altLang="ja-JP" sz="900">
              <a:solidFill>
                <a:srgbClr val="002060"/>
              </a:solidFill>
            </a:rPr>
            <a:t>29</a:t>
          </a:r>
          <a:r>
            <a:rPr kumimoji="1" lang="ja-JP" altLang="en-US" sz="900">
              <a:solidFill>
                <a:srgbClr val="002060"/>
              </a:solidFill>
            </a:rPr>
            <a:t>年</a:t>
          </a:r>
          <a:r>
            <a:rPr kumimoji="1" lang="en-US" altLang="ja-JP" sz="900">
              <a:solidFill>
                <a:srgbClr val="002060"/>
              </a:solidFill>
            </a:rPr>
            <a:t>11</a:t>
          </a:r>
          <a:r>
            <a:rPr kumimoji="1" lang="ja-JP" altLang="en-US" sz="900">
              <a:solidFill>
                <a:srgbClr val="002060"/>
              </a:solidFill>
            </a:rPr>
            <a:t>月</a:t>
          </a:r>
          <a:r>
            <a:rPr kumimoji="1" lang="en-US" altLang="ja-JP" sz="900">
              <a:solidFill>
                <a:srgbClr val="002060"/>
              </a:solidFill>
            </a:rPr>
            <a:t>10</a:t>
          </a:r>
          <a:r>
            <a:rPr kumimoji="1" lang="ja-JP" altLang="en-US" sz="900">
              <a:solidFill>
                <a:srgbClr val="002060"/>
              </a:solidFill>
            </a:rPr>
            <a:t>日府子本第</a:t>
          </a:r>
          <a:r>
            <a:rPr kumimoji="1" lang="en-US" altLang="ja-JP" sz="900">
              <a:solidFill>
                <a:srgbClr val="002060"/>
              </a:solidFill>
            </a:rPr>
            <a:t>912</a:t>
          </a:r>
          <a:r>
            <a:rPr kumimoji="1" lang="ja-JP" altLang="en-US" sz="900">
              <a:solidFill>
                <a:srgbClr val="002060"/>
              </a:solidFill>
            </a:rPr>
            <a:t>号「特定教育・保育施設等における事故の報告等について」</a:t>
          </a:r>
          <a:endParaRPr kumimoji="1" lang="en-US" altLang="ja-JP" sz="900">
            <a:solidFill>
              <a:srgbClr val="002060"/>
            </a:solidFill>
          </a:endParaRPr>
        </a:p>
      </xdr:txBody>
    </xdr:sp>
    <xdr:clientData/>
  </xdr:twoCellAnchor>
  <xdr:twoCellAnchor>
    <xdr:from>
      <xdr:col>41</xdr:col>
      <xdr:colOff>66675</xdr:colOff>
      <xdr:row>242</xdr:row>
      <xdr:rowOff>0</xdr:rowOff>
    </xdr:from>
    <xdr:to>
      <xdr:col>47</xdr:col>
      <xdr:colOff>0</xdr:colOff>
      <xdr:row>245</xdr:row>
      <xdr:rowOff>0</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8267700" y="58197750"/>
          <a:ext cx="4048125" cy="7524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最低基準第</a:t>
          </a:r>
          <a:r>
            <a:rPr kumimoji="1" lang="en-US" altLang="ja-JP" sz="1000">
              <a:solidFill>
                <a:srgbClr val="002060"/>
              </a:solidFill>
            </a:rPr>
            <a:t>6</a:t>
          </a:r>
          <a:r>
            <a:rPr kumimoji="1" lang="ja-JP" altLang="en-US" sz="1000">
              <a:solidFill>
                <a:srgbClr val="002060"/>
              </a:solidFill>
            </a:rPr>
            <a:t>条   避難訓練及び消火訓練は少なくとも毎月１回は実施すること</a:t>
          </a:r>
          <a:r>
            <a:rPr kumimoji="1" lang="ja-JP" altLang="en-US" sz="900">
              <a:solidFill>
                <a:srgbClr val="002060"/>
              </a:solidFill>
            </a:rPr>
            <a:t>　</a:t>
          </a:r>
          <a:r>
            <a:rPr kumimoji="1" lang="en-US" altLang="ja-JP" sz="900">
              <a:solidFill>
                <a:srgbClr val="002060"/>
              </a:solidFill>
            </a:rPr>
            <a:t>※</a:t>
          </a:r>
          <a:r>
            <a:rPr kumimoji="1" lang="ja-JP" altLang="en-US" sz="900">
              <a:solidFill>
                <a:srgbClr val="002060"/>
              </a:solidFill>
            </a:rPr>
            <a:t>県指導：年に１回は消防署の指導を受けること</a:t>
          </a:r>
          <a:endParaRPr kumimoji="1" lang="en-US" altLang="ja-JP" sz="900">
            <a:solidFill>
              <a:srgbClr val="002060"/>
            </a:solidFill>
          </a:endParaRPr>
        </a:p>
      </xdr:txBody>
    </xdr:sp>
    <xdr:clientData/>
  </xdr:twoCellAnchor>
  <xdr:twoCellAnchor>
    <xdr:from>
      <xdr:col>41</xdr:col>
      <xdr:colOff>66675</xdr:colOff>
      <xdr:row>246</xdr:row>
      <xdr:rowOff>257174</xdr:rowOff>
    </xdr:from>
    <xdr:to>
      <xdr:col>47</xdr:col>
      <xdr:colOff>0</xdr:colOff>
      <xdr:row>255</xdr:row>
      <xdr:rowOff>200024</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58175" y="62712599"/>
          <a:ext cx="4048125" cy="2162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・消防法第８条、消防法施行令第３条の２、第１条の２別表第１</a:t>
          </a:r>
          <a:endParaRPr kumimoji="1" lang="en-US" altLang="ja-JP" sz="1000">
            <a:solidFill>
              <a:srgbClr val="002060"/>
            </a:solidFill>
          </a:endParaRPr>
        </a:p>
        <a:p>
          <a:r>
            <a:rPr kumimoji="1" lang="ja-JP" altLang="en-US" sz="900">
              <a:solidFill>
                <a:srgbClr val="002060"/>
              </a:solidFill>
            </a:rPr>
            <a:t>防火管理者を定め、消防計画がたてられていること。また、消防計画は消防署へ届け出ること。 </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21</a:t>
          </a:r>
          <a:r>
            <a:rPr kumimoji="1" lang="ja-JP" altLang="en-US" sz="900">
              <a:solidFill>
                <a:srgbClr val="002060"/>
              </a:solidFill>
            </a:rPr>
            <a:t>年</a:t>
          </a:r>
          <a:r>
            <a:rPr kumimoji="1" lang="en-US" altLang="ja-JP" sz="900">
              <a:solidFill>
                <a:srgbClr val="002060"/>
              </a:solidFill>
            </a:rPr>
            <a:t>9</a:t>
          </a:r>
          <a:r>
            <a:rPr kumimoji="1" lang="ja-JP" altLang="en-US" sz="900">
              <a:solidFill>
                <a:srgbClr val="002060"/>
              </a:solidFill>
            </a:rPr>
            <a:t>月</a:t>
          </a:r>
          <a:r>
            <a:rPr kumimoji="1" lang="en-US" altLang="ja-JP" sz="900">
              <a:solidFill>
                <a:srgbClr val="002060"/>
              </a:solidFill>
            </a:rPr>
            <a:t>11</a:t>
          </a:r>
          <a:r>
            <a:rPr kumimoji="1" lang="ja-JP" altLang="en-US" sz="900">
              <a:solidFill>
                <a:srgbClr val="002060"/>
              </a:solidFill>
            </a:rPr>
            <a:t>日地福第</a:t>
          </a:r>
          <a:r>
            <a:rPr kumimoji="1" lang="en-US" altLang="ja-JP" sz="900">
              <a:solidFill>
                <a:srgbClr val="002060"/>
              </a:solidFill>
            </a:rPr>
            <a:t>881</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社会福祉施設等における防災対策について</a:t>
          </a:r>
          <a:r>
            <a:rPr kumimoji="1" lang="en-US" altLang="ja-JP" sz="900">
              <a:solidFill>
                <a:srgbClr val="002060"/>
              </a:solidFill>
            </a:rPr>
            <a:t>｣</a:t>
          </a:r>
          <a:r>
            <a:rPr kumimoji="1" lang="ja-JP" altLang="en-US" sz="900">
              <a:solidFill>
                <a:srgbClr val="002060"/>
              </a:solidFill>
            </a:rPr>
            <a:t>（県通知）</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28</a:t>
          </a:r>
          <a:r>
            <a:rPr kumimoji="1" lang="ja-JP" altLang="en-US" sz="900">
              <a:solidFill>
                <a:srgbClr val="002060"/>
              </a:solidFill>
            </a:rPr>
            <a:t>年</a:t>
          </a:r>
          <a:r>
            <a:rPr kumimoji="1" lang="en-US" altLang="ja-JP" sz="900">
              <a:solidFill>
                <a:srgbClr val="002060"/>
              </a:solidFill>
            </a:rPr>
            <a:t>10</a:t>
          </a:r>
          <a:r>
            <a:rPr kumimoji="1" lang="ja-JP" altLang="en-US" sz="900">
              <a:solidFill>
                <a:srgbClr val="002060"/>
              </a:solidFill>
            </a:rPr>
            <a:t>月</a:t>
          </a:r>
          <a:r>
            <a:rPr kumimoji="1" lang="en-US" altLang="ja-JP" sz="900">
              <a:solidFill>
                <a:srgbClr val="002060"/>
              </a:solidFill>
            </a:rPr>
            <a:t>13</a:t>
          </a:r>
          <a:r>
            <a:rPr kumimoji="1" lang="ja-JP" altLang="en-US" sz="900">
              <a:solidFill>
                <a:srgbClr val="002060"/>
              </a:solidFill>
            </a:rPr>
            <a:t>日子第</a:t>
          </a:r>
          <a:r>
            <a:rPr kumimoji="1" lang="en-US" altLang="ja-JP" sz="900">
              <a:solidFill>
                <a:srgbClr val="002060"/>
              </a:solidFill>
            </a:rPr>
            <a:t>357</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保育所等における原子力災害時対応マニュアルの作成のための手引きの改正</a:t>
          </a:r>
          <a:endParaRPr kumimoji="1" lang="en-US" altLang="ja-JP" sz="900">
            <a:solidFill>
              <a:srgbClr val="002060"/>
            </a:solidFill>
          </a:endParaRPr>
        </a:p>
      </xdr:txBody>
    </xdr:sp>
    <xdr:clientData/>
  </xdr:twoCellAnchor>
  <xdr:twoCellAnchor>
    <xdr:from>
      <xdr:col>41</xdr:col>
      <xdr:colOff>76200</xdr:colOff>
      <xdr:row>289</xdr:row>
      <xdr:rowOff>0</xdr:rowOff>
    </xdr:from>
    <xdr:to>
      <xdr:col>47</xdr:col>
      <xdr:colOff>0</xdr:colOff>
      <xdr:row>294</xdr:row>
      <xdr:rowOff>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277225" y="67665600"/>
          <a:ext cx="4038600" cy="1514476"/>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48</a:t>
          </a:r>
          <a:r>
            <a:rPr kumimoji="1" lang="ja-JP" altLang="en-US" sz="900">
              <a:solidFill>
                <a:srgbClr val="002060"/>
              </a:solidFill>
            </a:rPr>
            <a:t>条（保育所における保育は、養護及び教育を一体的に行うことをその特性とし、その内容については、保育所保育指針に従う。）</a:t>
          </a:r>
          <a:endParaRPr kumimoji="1" lang="en-US" altLang="ja-JP" sz="900">
            <a:solidFill>
              <a:srgbClr val="002060"/>
            </a:solidFill>
          </a:endParaRPr>
        </a:p>
        <a:p>
          <a:r>
            <a:rPr kumimoji="1" lang="ja-JP" altLang="en-US" sz="900">
              <a:solidFill>
                <a:srgbClr val="002060"/>
              </a:solidFill>
            </a:rPr>
            <a:t>・運営基準第</a:t>
          </a:r>
          <a:r>
            <a:rPr kumimoji="1" lang="en-US" altLang="ja-JP" sz="900">
              <a:solidFill>
                <a:srgbClr val="002060"/>
              </a:solidFill>
            </a:rPr>
            <a:t>15</a:t>
          </a:r>
          <a:r>
            <a:rPr kumimoji="1" lang="ja-JP" altLang="en-US" sz="900">
              <a:solidFill>
                <a:srgbClr val="002060"/>
              </a:solidFill>
            </a:rPr>
            <a:t>条（保育所は、保育所保育指針に基づき、子どもの心身の状況等に応じて保育の提供を適切に行わなければならない。）</a:t>
          </a:r>
          <a:endParaRPr kumimoji="1" lang="en-US" altLang="ja-JP" sz="900">
            <a:solidFill>
              <a:srgbClr val="002060"/>
            </a:solidFill>
          </a:endParaRPr>
        </a:p>
        <a:p>
          <a:r>
            <a:rPr kumimoji="1" lang="ja-JP" altLang="en-US" sz="900">
              <a:solidFill>
                <a:srgbClr val="002060"/>
              </a:solidFill>
            </a:rPr>
            <a:t>・保育所保育指針　第１章　３保育の計画及び評価</a:t>
          </a:r>
          <a:endParaRPr kumimoji="1" lang="en-US" altLang="ja-JP" sz="900">
            <a:solidFill>
              <a:srgbClr val="002060"/>
            </a:solidFill>
          </a:endParaRPr>
        </a:p>
      </xdr:txBody>
    </xdr:sp>
    <xdr:clientData/>
  </xdr:twoCellAnchor>
  <xdr:twoCellAnchor>
    <xdr:from>
      <xdr:col>41</xdr:col>
      <xdr:colOff>66675</xdr:colOff>
      <xdr:row>297</xdr:row>
      <xdr:rowOff>0</xdr:rowOff>
    </xdr:from>
    <xdr:to>
      <xdr:col>47</xdr:col>
      <xdr:colOff>0</xdr:colOff>
      <xdr:row>299</xdr:row>
      <xdr:rowOff>0</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8267700" y="67141725"/>
          <a:ext cx="4048125" cy="9620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18</a:t>
          </a:r>
          <a:r>
            <a:rPr kumimoji="1" lang="ja-JP" altLang="en-US" sz="900">
              <a:solidFill>
                <a:srgbClr val="002060"/>
              </a:solidFill>
            </a:rPr>
            <a:t>条  入所者の処遇の状況を明らかにする帳簿を整備しておくこと。</a:t>
          </a:r>
          <a:endParaRPr kumimoji="1" lang="en-US" altLang="ja-JP" sz="900">
            <a:solidFill>
              <a:srgbClr val="002060"/>
            </a:solidFill>
          </a:endParaRPr>
        </a:p>
        <a:p>
          <a:r>
            <a:rPr kumimoji="1" lang="ja-JP" altLang="en-US" sz="900">
              <a:solidFill>
                <a:srgbClr val="002060"/>
              </a:solidFill>
            </a:rPr>
            <a:t>・運営基準第</a:t>
          </a:r>
          <a:r>
            <a:rPr kumimoji="1" lang="en-US" altLang="ja-JP" sz="900">
              <a:solidFill>
                <a:srgbClr val="002060"/>
              </a:solidFill>
            </a:rPr>
            <a:t>12</a:t>
          </a:r>
          <a:r>
            <a:rPr kumimoji="1" lang="ja-JP" altLang="en-US" sz="900">
              <a:solidFill>
                <a:srgbClr val="002060"/>
              </a:solidFill>
            </a:rPr>
            <a:t>条  特定教育・保育施設は、特定教育・保育を提供した際は、提供日、内容その他必要な事項を記録しなければならない。</a:t>
          </a:r>
          <a:endParaRPr kumimoji="1" lang="en-US" altLang="ja-JP" sz="900">
            <a:solidFill>
              <a:srgbClr val="002060"/>
            </a:solidFill>
          </a:endParaRPr>
        </a:p>
      </xdr:txBody>
    </xdr:sp>
    <xdr:clientData/>
  </xdr:twoCellAnchor>
  <xdr:twoCellAnchor>
    <xdr:from>
      <xdr:col>41</xdr:col>
      <xdr:colOff>66675</xdr:colOff>
      <xdr:row>301</xdr:row>
      <xdr:rowOff>0</xdr:rowOff>
    </xdr:from>
    <xdr:to>
      <xdr:col>47</xdr:col>
      <xdr:colOff>0</xdr:colOff>
      <xdr:row>302</xdr:row>
      <xdr:rowOff>0</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8267700" y="69332475"/>
          <a:ext cx="4048125" cy="17526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49</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保護者と密接な連携を取り、保育の内容等についての理解、協力を得るよう努めること。</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6</a:t>
          </a:r>
          <a:r>
            <a:rPr kumimoji="1" lang="ja-JP" altLang="en-US" sz="900">
              <a:solidFill>
                <a:srgbClr val="002060"/>
              </a:solidFill>
            </a:rPr>
            <a:t>月</a:t>
          </a:r>
          <a:r>
            <a:rPr kumimoji="1" lang="en-US" altLang="ja-JP" sz="900">
              <a:solidFill>
                <a:srgbClr val="002060"/>
              </a:solidFill>
            </a:rPr>
            <a:t>15</a:t>
          </a:r>
          <a:r>
            <a:rPr kumimoji="1" lang="ja-JP" altLang="en-US" sz="900">
              <a:solidFill>
                <a:srgbClr val="002060"/>
              </a:solidFill>
            </a:rPr>
            <a:t>日雇児発総発第</a:t>
          </a:r>
          <a:r>
            <a:rPr kumimoji="1" lang="en-US" altLang="ja-JP" sz="900">
              <a:solidFill>
                <a:srgbClr val="002060"/>
              </a:solidFill>
            </a:rPr>
            <a:t>402</a:t>
          </a:r>
          <a:r>
            <a:rPr kumimoji="1" lang="ja-JP" altLang="en-US" sz="900">
              <a:solidFill>
                <a:srgbClr val="002060"/>
              </a:solidFill>
            </a:rPr>
            <a:t>号「児童福祉施設等における児童の安全の確保について」（標準的なガイドライン）</a:t>
          </a:r>
          <a:endParaRPr kumimoji="1" lang="en-US" altLang="ja-JP" sz="900">
            <a:solidFill>
              <a:srgbClr val="002060"/>
            </a:solidFill>
          </a:endParaRPr>
        </a:p>
        <a:p>
          <a:r>
            <a:rPr kumimoji="1" lang="ja-JP" altLang="en-US" sz="800">
              <a:solidFill>
                <a:srgbClr val="002060"/>
              </a:solidFill>
            </a:rPr>
            <a:t>・児童の送迎は原則として保護者が行うべきことを保護者に徹底しているか。</a:t>
          </a:r>
          <a:endParaRPr kumimoji="1" lang="en-US" altLang="ja-JP" sz="800">
            <a:solidFill>
              <a:srgbClr val="002060"/>
            </a:solidFill>
          </a:endParaRPr>
        </a:p>
        <a:p>
          <a:r>
            <a:rPr kumimoji="1" lang="ja-JP" altLang="en-US" sz="800">
              <a:solidFill>
                <a:srgbClr val="002060"/>
              </a:solidFill>
            </a:rPr>
            <a:t>・保護者以外の者が迎えにくる場合、原則としてその都度職員が保護者に確認しているか。</a:t>
          </a:r>
          <a:endParaRPr kumimoji="1" lang="en-US" altLang="ja-JP" sz="800">
            <a:solidFill>
              <a:srgbClr val="002060"/>
            </a:solidFill>
          </a:endParaRPr>
        </a:p>
      </xdr:txBody>
    </xdr:sp>
    <xdr:clientData/>
  </xdr:twoCellAnchor>
  <xdr:twoCellAnchor>
    <xdr:from>
      <xdr:col>41</xdr:col>
      <xdr:colOff>66675</xdr:colOff>
      <xdr:row>304</xdr:row>
      <xdr:rowOff>0</xdr:rowOff>
    </xdr:from>
    <xdr:to>
      <xdr:col>47</xdr:col>
      <xdr:colOff>0</xdr:colOff>
      <xdr:row>305</xdr:row>
      <xdr:rowOff>9525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8267700" y="72104250"/>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13</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41</xdr:col>
      <xdr:colOff>76200</xdr:colOff>
      <xdr:row>308</xdr:row>
      <xdr:rowOff>133349</xdr:rowOff>
    </xdr:from>
    <xdr:to>
      <xdr:col>47</xdr:col>
      <xdr:colOff>9525</xdr:colOff>
      <xdr:row>313</xdr:row>
      <xdr:rowOff>230909</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117609" y="74030031"/>
          <a:ext cx="3881871" cy="1269423"/>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p>
        <a:p>
          <a:r>
            <a:rPr kumimoji="1" lang="ja-JP" altLang="en-US" sz="1000">
              <a:solidFill>
                <a:srgbClr val="002060"/>
              </a:solidFill>
            </a:rPr>
            <a:t>・運営基準第</a:t>
          </a:r>
          <a:r>
            <a:rPr kumimoji="1" lang="en-US" altLang="ja-JP" sz="1000">
              <a:solidFill>
                <a:srgbClr val="002060"/>
              </a:solidFill>
            </a:rPr>
            <a:t>11</a:t>
          </a:r>
          <a:r>
            <a:rPr kumimoji="1" lang="ja-JP" altLang="en-US" sz="1000">
              <a:solidFill>
                <a:srgbClr val="002060"/>
              </a:solidFill>
            </a:rPr>
            <a:t>条</a:t>
          </a:r>
          <a:endParaRPr kumimoji="1" lang="en-US" altLang="ja-JP" sz="1000">
            <a:solidFill>
              <a:srgbClr val="002060"/>
            </a:solidFill>
          </a:endParaRPr>
        </a:p>
        <a:p>
          <a:r>
            <a:rPr kumimoji="1" lang="ja-JP" altLang="en-US" sz="1000">
              <a:solidFill>
                <a:srgbClr val="002060"/>
              </a:solidFill>
            </a:rPr>
            <a:t>・運営基準第</a:t>
          </a:r>
          <a:r>
            <a:rPr kumimoji="1" lang="en-US" altLang="ja-JP" sz="1000">
              <a:solidFill>
                <a:srgbClr val="002060"/>
              </a:solidFill>
            </a:rPr>
            <a:t>31</a:t>
          </a:r>
          <a:r>
            <a:rPr kumimoji="1" lang="ja-JP" altLang="en-US" sz="1000">
              <a:solidFill>
                <a:srgbClr val="002060"/>
              </a:solidFill>
            </a:rPr>
            <a:t>条　　　　　　　　　　　　　　　　　　　　　　　　　　</a:t>
          </a:r>
          <a:r>
            <a:rPr kumimoji="1" lang="ja-JP" altLang="en-US" sz="1100">
              <a:solidFill>
                <a:schemeClr val="dk1"/>
              </a:solidFill>
              <a:effectLst/>
              <a:latin typeface="+mn-lt"/>
              <a:ea typeface="+mn-ea"/>
              <a:cs typeface="+mn-cs"/>
            </a:rPr>
            <a:t>　</a:t>
          </a:r>
          <a:r>
            <a:rPr kumimoji="1" lang="ja-JP" altLang="ja-JP" sz="1000">
              <a:solidFill>
                <a:sysClr val="windowText" lastClr="000000"/>
              </a:solidFill>
              <a:effectLst/>
              <a:latin typeface="游ゴシック" panose="020B0400000000000000" pitchFamily="50" charset="-128"/>
              <a:ea typeface="游ゴシック" panose="020B0400000000000000" pitchFamily="50" charset="-128"/>
              <a:cs typeface="+mn-cs"/>
            </a:rPr>
            <a:t>児童福祉法第</a:t>
          </a:r>
          <a:r>
            <a:rPr kumimoji="1" lang="en-US" altLang="ja-JP" sz="1000">
              <a:solidFill>
                <a:sysClr val="windowText" lastClr="000000"/>
              </a:solidFill>
              <a:effectLst/>
              <a:latin typeface="游ゴシック" panose="020B0400000000000000" pitchFamily="50" charset="-128"/>
              <a:ea typeface="游ゴシック" panose="020B0400000000000000" pitchFamily="50" charset="-128"/>
              <a:cs typeface="+mn-cs"/>
            </a:rPr>
            <a:t>48</a:t>
          </a:r>
          <a:r>
            <a:rPr kumimoji="1" lang="ja-JP" altLang="ja-JP" sz="1000">
              <a:solidFill>
                <a:sysClr val="windowText" lastClr="000000"/>
              </a:solidFill>
              <a:effectLst/>
              <a:latin typeface="游ゴシック" panose="020B0400000000000000" pitchFamily="50" charset="-128"/>
              <a:ea typeface="游ゴシック" panose="020B0400000000000000" pitchFamily="50" charset="-128"/>
              <a:cs typeface="+mn-cs"/>
            </a:rPr>
            <a:t>条の４</a:t>
          </a:r>
          <a:r>
            <a:rPr kumimoji="1" lang="ja-JP" altLang="en-US" sz="1000">
              <a:solidFill>
                <a:sysClr val="windowText" lastClr="000000"/>
              </a:solidFill>
              <a:effectLst/>
              <a:latin typeface="游ゴシック" panose="020B0400000000000000" pitchFamily="50" charset="-128"/>
              <a:ea typeface="游ゴシック" panose="020B0400000000000000" pitchFamily="50" charset="-128"/>
              <a:cs typeface="+mn-cs"/>
            </a:rPr>
            <a:t>（保育所の情報提供等）</a:t>
          </a:r>
          <a:endParaRPr kumimoji="1" lang="en-US" altLang="ja-JP" sz="10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41</xdr:col>
      <xdr:colOff>66675</xdr:colOff>
      <xdr:row>317</xdr:row>
      <xdr:rowOff>253999</xdr:rowOff>
    </xdr:from>
    <xdr:to>
      <xdr:col>47</xdr:col>
      <xdr:colOff>0</xdr:colOff>
      <xdr:row>326</xdr:row>
      <xdr:rowOff>190499</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8108084" y="76234635"/>
          <a:ext cx="3881871" cy="211281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15</a:t>
          </a:r>
          <a:r>
            <a:rPr kumimoji="1" lang="ja-JP" altLang="en-US" sz="900">
              <a:solidFill>
                <a:srgbClr val="002060"/>
              </a:solidFill>
            </a:rPr>
            <a:t>条（入所時及び</a:t>
          </a:r>
          <a:r>
            <a:rPr kumimoji="1" lang="en-US" altLang="ja-JP" sz="900">
              <a:solidFill>
                <a:srgbClr val="002060"/>
              </a:solidFill>
            </a:rPr>
            <a:t>1</a:t>
          </a:r>
          <a:r>
            <a:rPr kumimoji="1" lang="ja-JP" altLang="en-US" sz="900">
              <a:solidFill>
                <a:srgbClr val="002060"/>
              </a:solidFill>
            </a:rPr>
            <a:t>年に</a:t>
          </a:r>
          <a:r>
            <a:rPr kumimoji="1" lang="en-US" altLang="ja-JP" sz="900">
              <a:solidFill>
                <a:srgbClr val="002060"/>
              </a:solidFill>
            </a:rPr>
            <a:t>2</a:t>
          </a:r>
          <a:r>
            <a:rPr kumimoji="1" lang="ja-JP" altLang="en-US" sz="900">
              <a:solidFill>
                <a:srgbClr val="002060"/>
              </a:solidFill>
            </a:rPr>
            <a:t>回の定期健康診断及び臨時の健康診断を</a:t>
          </a:r>
          <a:r>
            <a:rPr kumimoji="1" lang="ja-JP" altLang="ja-JP" sz="900">
              <a:solidFill>
                <a:schemeClr val="dk1"/>
              </a:solidFill>
              <a:effectLst/>
              <a:latin typeface="+mn-ea"/>
              <a:ea typeface="+mn-ea"/>
              <a:cs typeface="+mn-cs"/>
            </a:rPr>
            <a:t>学校保健安全法に規定する健康診断に準じて</a:t>
          </a:r>
          <a:r>
            <a:rPr kumimoji="1" lang="ja-JP" altLang="en-US" sz="900">
              <a:solidFill>
                <a:srgbClr val="002060"/>
              </a:solidFill>
              <a:latin typeface="+mn-ea"/>
              <a:ea typeface="+mn-ea"/>
            </a:rPr>
            <a:t>行わなければならない。</a:t>
          </a:r>
          <a:endParaRPr kumimoji="1" lang="en-US" altLang="ja-JP" sz="900">
            <a:solidFill>
              <a:srgbClr val="002060"/>
            </a:solidFill>
            <a:latin typeface="+mn-ea"/>
            <a:ea typeface="+mn-ea"/>
          </a:endParaRPr>
        </a:p>
        <a:p>
          <a:r>
            <a:rPr kumimoji="1" lang="ja-JP" altLang="en-US" sz="900">
              <a:solidFill>
                <a:srgbClr val="002060"/>
              </a:solidFill>
            </a:rPr>
            <a:t>・運営基準第</a:t>
          </a:r>
          <a:r>
            <a:rPr kumimoji="1" lang="en-US" altLang="ja-JP" sz="900">
              <a:solidFill>
                <a:srgbClr val="002060"/>
              </a:solidFill>
            </a:rPr>
            <a:t>10</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・学校保健安全法施行規則第</a:t>
          </a:r>
          <a:r>
            <a:rPr kumimoji="1" lang="en-US" altLang="ja-JP" sz="900">
              <a:solidFill>
                <a:srgbClr val="002060"/>
              </a:solidFill>
            </a:rPr>
            <a:t>6</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・昭和</a:t>
          </a:r>
          <a:r>
            <a:rPr kumimoji="1" lang="en-US" altLang="ja-JP" sz="900">
              <a:solidFill>
                <a:srgbClr val="002060"/>
              </a:solidFill>
            </a:rPr>
            <a:t>58</a:t>
          </a:r>
          <a:r>
            <a:rPr kumimoji="1" lang="ja-JP" altLang="en-US" sz="900">
              <a:solidFill>
                <a:srgbClr val="002060"/>
              </a:solidFill>
            </a:rPr>
            <a:t>年</a:t>
          </a:r>
          <a:r>
            <a:rPr kumimoji="1" lang="en-US" altLang="ja-JP" sz="900">
              <a:solidFill>
                <a:srgbClr val="002060"/>
              </a:solidFill>
            </a:rPr>
            <a:t>4</a:t>
          </a:r>
          <a:r>
            <a:rPr kumimoji="1" lang="ja-JP" altLang="en-US" sz="900">
              <a:solidFill>
                <a:srgbClr val="002060"/>
              </a:solidFill>
            </a:rPr>
            <a:t>月</a:t>
          </a:r>
          <a:r>
            <a:rPr kumimoji="1" lang="en-US" altLang="ja-JP" sz="900">
              <a:solidFill>
                <a:srgbClr val="002060"/>
              </a:solidFill>
            </a:rPr>
            <a:t>21</a:t>
          </a:r>
          <a:r>
            <a:rPr kumimoji="1" lang="ja-JP" altLang="en-US" sz="900">
              <a:solidFill>
                <a:srgbClr val="002060"/>
              </a:solidFill>
            </a:rPr>
            <a:t>日児発第</a:t>
          </a:r>
          <a:r>
            <a:rPr kumimoji="1" lang="en-US" altLang="ja-JP" sz="900">
              <a:solidFill>
                <a:srgbClr val="002060"/>
              </a:solidFill>
            </a:rPr>
            <a:t>284</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保育所における嘱託歯科医の設置について</a:t>
          </a:r>
          <a:r>
            <a:rPr kumimoji="1" lang="en-US" altLang="ja-JP" sz="900">
              <a:solidFill>
                <a:srgbClr val="002060"/>
              </a:solidFill>
            </a:rPr>
            <a:t>｣--(</a:t>
          </a:r>
          <a:r>
            <a:rPr kumimoji="1" lang="ja-JP" altLang="en-US" sz="900">
              <a:solidFill>
                <a:srgbClr val="002060"/>
              </a:solidFill>
            </a:rPr>
            <a:t>歯科検診</a:t>
          </a:r>
          <a:r>
            <a:rPr kumimoji="1" lang="en-US" altLang="ja-JP" sz="900">
              <a:solidFill>
                <a:srgbClr val="002060"/>
              </a:solidFill>
            </a:rPr>
            <a:t>)</a:t>
          </a:r>
        </a:p>
        <a:p>
          <a:r>
            <a:rPr kumimoji="1" lang="ja-JP" altLang="en-US" sz="800">
              <a:solidFill>
                <a:srgbClr val="002060"/>
              </a:solidFill>
            </a:rPr>
            <a:t>児童：健康診断　入所時及び年２回、歯科検診年１回、体位測定：定期的に実施</a:t>
          </a:r>
          <a:endParaRPr kumimoji="1" lang="en-US" altLang="ja-JP" sz="800">
            <a:solidFill>
              <a:srgbClr val="002060"/>
            </a:solidFill>
          </a:endParaRPr>
        </a:p>
        <a:p>
          <a:r>
            <a:rPr kumimoji="1" lang="ja-JP" altLang="ja-JP" sz="1100">
              <a:solidFill>
                <a:schemeClr val="dk1"/>
              </a:solidFill>
              <a:effectLst/>
              <a:latin typeface="+mn-lt"/>
              <a:ea typeface="+mn-ea"/>
              <a:cs typeface="+mn-cs"/>
            </a:rPr>
            <a:t>・</a:t>
          </a:r>
          <a:r>
            <a:rPr kumimoji="1" lang="ja-JP" altLang="ja-JP" sz="800">
              <a:solidFill>
                <a:schemeClr val="dk1"/>
              </a:solidFill>
              <a:effectLst/>
              <a:latin typeface="+mn-lt"/>
              <a:ea typeface="+mn-ea"/>
              <a:cs typeface="+mn-cs"/>
            </a:rPr>
            <a:t>島根県における風しんのまん延予防対策のための指針</a:t>
          </a:r>
          <a:r>
            <a:rPr kumimoji="1" lang="ja-JP" altLang="en-US" sz="800">
              <a:solidFill>
                <a:schemeClr val="dk1"/>
              </a:solidFill>
              <a:effectLst/>
              <a:latin typeface="+mn-lt"/>
              <a:ea typeface="+mn-ea"/>
              <a:cs typeface="+mn-cs"/>
            </a:rPr>
            <a:t>　　　　　　　　　　　　　　　　　　　　　　　　　　　　　　　　　　　</a:t>
          </a:r>
          <a:r>
            <a:rPr kumimoji="1" lang="ja-JP" altLang="en-US" sz="800">
              <a:solidFill>
                <a:srgbClr val="002060"/>
              </a:solidFill>
            </a:rPr>
            <a:t>・島根県における麻しんのまん延予防対策のための指針</a:t>
          </a:r>
          <a:endParaRPr kumimoji="1" lang="en-US" altLang="ja-JP" sz="800">
            <a:solidFill>
              <a:srgbClr val="002060"/>
            </a:solidFill>
          </a:endParaRPr>
        </a:p>
      </xdr:txBody>
    </xdr:sp>
    <xdr:clientData/>
  </xdr:twoCellAnchor>
  <xdr:twoCellAnchor>
    <xdr:from>
      <xdr:col>41</xdr:col>
      <xdr:colOff>66675</xdr:colOff>
      <xdr:row>329</xdr:row>
      <xdr:rowOff>9525</xdr:rowOff>
    </xdr:from>
    <xdr:to>
      <xdr:col>47</xdr:col>
      <xdr:colOff>0</xdr:colOff>
      <xdr:row>331</xdr:row>
      <xdr:rowOff>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8267700" y="79581375"/>
          <a:ext cx="4048125" cy="4953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・保育所保育指針　第３章 健康及び安全　１子どもの健康支援</a:t>
          </a:r>
          <a:endParaRPr kumimoji="1" lang="en-US" altLang="ja-JP" sz="900">
            <a:solidFill>
              <a:srgbClr val="002060"/>
            </a:solidFill>
          </a:endParaRPr>
        </a:p>
        <a:p>
          <a:r>
            <a:rPr kumimoji="1" lang="ja-JP" altLang="en-US" sz="900">
              <a:solidFill>
                <a:srgbClr val="002060"/>
              </a:solidFill>
            </a:rPr>
            <a:t>・児童虐待の防止等に関する法律第５条、第６条</a:t>
          </a:r>
          <a:endParaRPr kumimoji="1" lang="en-US" altLang="ja-JP" sz="900">
            <a:solidFill>
              <a:srgbClr val="002060"/>
            </a:solidFill>
          </a:endParaRPr>
        </a:p>
      </xdr:txBody>
    </xdr:sp>
    <xdr:clientData/>
  </xdr:twoCellAnchor>
  <xdr:twoCellAnchor>
    <xdr:from>
      <xdr:col>41</xdr:col>
      <xdr:colOff>66675</xdr:colOff>
      <xdr:row>338</xdr:row>
      <xdr:rowOff>238124</xdr:rowOff>
    </xdr:from>
    <xdr:to>
      <xdr:col>47</xdr:col>
      <xdr:colOff>0</xdr:colOff>
      <xdr:row>344</xdr:row>
      <xdr:rowOff>247649</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8267700" y="82067399"/>
          <a:ext cx="4048125" cy="14763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800">
              <a:solidFill>
                <a:srgbClr val="002060"/>
              </a:solidFill>
            </a:rPr>
            <a:t>】</a:t>
          </a:r>
          <a:r>
            <a:rPr kumimoji="1" lang="ja-JP" altLang="en-US" sz="700">
              <a:solidFill>
                <a:srgbClr val="002060"/>
              </a:solidFill>
            </a:rPr>
            <a:t>・昭和</a:t>
          </a:r>
          <a:r>
            <a:rPr kumimoji="1" lang="en-US" altLang="ja-JP" sz="700">
              <a:solidFill>
                <a:srgbClr val="002060"/>
              </a:solidFill>
            </a:rPr>
            <a:t>39</a:t>
          </a:r>
          <a:r>
            <a:rPr kumimoji="1" lang="ja-JP" altLang="en-US" sz="700">
              <a:solidFill>
                <a:srgbClr val="002060"/>
              </a:solidFill>
            </a:rPr>
            <a:t>年</a:t>
          </a:r>
          <a:r>
            <a:rPr kumimoji="1" lang="en-US" altLang="ja-JP" sz="700">
              <a:solidFill>
                <a:srgbClr val="002060"/>
              </a:solidFill>
            </a:rPr>
            <a:t>8</a:t>
          </a:r>
          <a:r>
            <a:rPr kumimoji="1" lang="ja-JP" altLang="en-US" sz="700">
              <a:solidFill>
                <a:srgbClr val="002060"/>
              </a:solidFill>
            </a:rPr>
            <a:t>月</a:t>
          </a:r>
          <a:r>
            <a:rPr kumimoji="1" lang="en-US" altLang="ja-JP" sz="700">
              <a:solidFill>
                <a:srgbClr val="002060"/>
              </a:solidFill>
            </a:rPr>
            <a:t>1</a:t>
          </a:r>
          <a:r>
            <a:rPr kumimoji="1" lang="ja-JP" altLang="en-US" sz="700">
              <a:solidFill>
                <a:srgbClr val="002060"/>
              </a:solidFill>
            </a:rPr>
            <a:t>日児発第</a:t>
          </a:r>
          <a:r>
            <a:rPr kumimoji="1" lang="en-US" altLang="ja-JP" sz="700">
              <a:solidFill>
                <a:srgbClr val="002060"/>
              </a:solidFill>
            </a:rPr>
            <a:t>669</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児童福祉施設等における衛生管理の強化について</a:t>
          </a:r>
          <a:r>
            <a:rPr kumimoji="1" lang="en-US" altLang="ja-JP" sz="700">
              <a:solidFill>
                <a:srgbClr val="002060"/>
              </a:solidFill>
            </a:rPr>
            <a:t>｣</a:t>
          </a:r>
        </a:p>
        <a:p>
          <a:r>
            <a:rPr kumimoji="1" lang="ja-JP" altLang="en-US" sz="700">
              <a:solidFill>
                <a:srgbClr val="002060"/>
              </a:solidFill>
            </a:rPr>
            <a:t>・平成</a:t>
          </a:r>
          <a:r>
            <a:rPr kumimoji="1" lang="en-US" altLang="ja-JP" sz="700">
              <a:solidFill>
                <a:srgbClr val="002060"/>
              </a:solidFill>
            </a:rPr>
            <a:t>9</a:t>
          </a:r>
          <a:r>
            <a:rPr kumimoji="1" lang="ja-JP" altLang="en-US" sz="700">
              <a:solidFill>
                <a:srgbClr val="002060"/>
              </a:solidFill>
            </a:rPr>
            <a:t>年</a:t>
          </a:r>
          <a:r>
            <a:rPr kumimoji="1" lang="en-US" altLang="ja-JP" sz="700">
              <a:solidFill>
                <a:srgbClr val="002060"/>
              </a:solidFill>
            </a:rPr>
            <a:t>6</a:t>
          </a:r>
          <a:r>
            <a:rPr kumimoji="1" lang="ja-JP" altLang="en-US" sz="700">
              <a:solidFill>
                <a:srgbClr val="002060"/>
              </a:solidFill>
            </a:rPr>
            <a:t>月</a:t>
          </a:r>
          <a:r>
            <a:rPr kumimoji="1" lang="en-US" altLang="ja-JP" sz="700">
              <a:solidFill>
                <a:srgbClr val="002060"/>
              </a:solidFill>
            </a:rPr>
            <a:t>30</a:t>
          </a:r>
          <a:r>
            <a:rPr kumimoji="1" lang="ja-JP" altLang="en-US" sz="700">
              <a:solidFill>
                <a:srgbClr val="002060"/>
              </a:solidFill>
            </a:rPr>
            <a:t>日児企第</a:t>
          </a:r>
          <a:r>
            <a:rPr kumimoji="1" lang="en-US" altLang="ja-JP" sz="700">
              <a:solidFill>
                <a:srgbClr val="002060"/>
              </a:solidFill>
            </a:rPr>
            <a:t>16</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児童福祉施設等における衛生管理の改善充実及び食中毒発生の予防について」</a:t>
          </a:r>
          <a:endParaRPr kumimoji="1" lang="en-US" altLang="ja-JP" sz="700">
            <a:solidFill>
              <a:srgbClr val="002060"/>
            </a:solidFill>
          </a:endParaRPr>
        </a:p>
        <a:p>
          <a:r>
            <a:rPr kumimoji="1" lang="ja-JP" altLang="en-US" sz="700">
              <a:solidFill>
                <a:srgbClr val="002060"/>
              </a:solidFill>
            </a:rPr>
            <a:t>食事の直前及び排便又は排便の世話をした直後には、石鹸を使って流水で十分に手指を洗うこと。（下痢便の場合は更に消毒液で手指を消毒すること。）使用するタオルは他人と共用しないこと。個人専用化が難しい場合は使い捨てペーパータオル等の利用も有効。 </a:t>
          </a:r>
          <a:endParaRPr kumimoji="1" lang="en-US" altLang="ja-JP" sz="700">
            <a:solidFill>
              <a:srgbClr val="002060"/>
            </a:solidFill>
          </a:endParaRPr>
        </a:p>
        <a:p>
          <a:r>
            <a:rPr kumimoji="1" lang="ja-JP" altLang="en-US" sz="700">
              <a:solidFill>
                <a:srgbClr val="002060"/>
              </a:solidFill>
            </a:rPr>
            <a:t>・平成</a:t>
          </a:r>
          <a:r>
            <a:rPr kumimoji="1" lang="en-US" altLang="ja-JP" sz="700">
              <a:solidFill>
                <a:srgbClr val="002060"/>
              </a:solidFill>
            </a:rPr>
            <a:t>12</a:t>
          </a:r>
          <a:r>
            <a:rPr kumimoji="1" lang="ja-JP" altLang="en-US" sz="700">
              <a:solidFill>
                <a:srgbClr val="002060"/>
              </a:solidFill>
            </a:rPr>
            <a:t>年</a:t>
          </a:r>
          <a:r>
            <a:rPr kumimoji="1" lang="en-US" altLang="ja-JP" sz="700">
              <a:solidFill>
                <a:srgbClr val="002060"/>
              </a:solidFill>
            </a:rPr>
            <a:t>9</a:t>
          </a:r>
          <a:r>
            <a:rPr kumimoji="1" lang="ja-JP" altLang="en-US" sz="700">
              <a:solidFill>
                <a:srgbClr val="002060"/>
              </a:solidFill>
            </a:rPr>
            <a:t>月</a:t>
          </a:r>
          <a:r>
            <a:rPr kumimoji="1" lang="en-US" altLang="ja-JP" sz="700">
              <a:solidFill>
                <a:srgbClr val="002060"/>
              </a:solidFill>
            </a:rPr>
            <a:t>8</a:t>
          </a:r>
          <a:r>
            <a:rPr kumimoji="1" lang="ja-JP" altLang="en-US" sz="700">
              <a:solidFill>
                <a:srgbClr val="002060"/>
              </a:solidFill>
            </a:rPr>
            <a:t>日青発第</a:t>
          </a:r>
          <a:r>
            <a:rPr kumimoji="1" lang="en-US" altLang="ja-JP" sz="700">
              <a:solidFill>
                <a:srgbClr val="002060"/>
              </a:solidFill>
            </a:rPr>
            <a:t>186</a:t>
          </a:r>
          <a:r>
            <a:rPr kumimoji="1" lang="ja-JP" altLang="en-US" sz="700">
              <a:solidFill>
                <a:srgbClr val="002060"/>
              </a:solidFill>
            </a:rPr>
            <a:t>号「保育所等における衛生管理の徹底について」汚物処理容器については、児童の手の届かないところに保管すること。 </a:t>
          </a:r>
          <a:endParaRPr kumimoji="1" lang="en-US" altLang="ja-JP" sz="700">
            <a:solidFill>
              <a:srgbClr val="002060"/>
            </a:solidFill>
          </a:endParaRPr>
        </a:p>
      </xdr:txBody>
    </xdr:sp>
    <xdr:clientData/>
  </xdr:twoCellAnchor>
  <xdr:twoCellAnchor>
    <xdr:from>
      <xdr:col>41</xdr:col>
      <xdr:colOff>66675</xdr:colOff>
      <xdr:row>345</xdr:row>
      <xdr:rowOff>0</xdr:rowOff>
    </xdr:from>
    <xdr:to>
      <xdr:col>47</xdr:col>
      <xdr:colOff>0</xdr:colOff>
      <xdr:row>350</xdr:row>
      <xdr:rowOff>0</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8267700" y="83543775"/>
          <a:ext cx="4048125" cy="12287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700">
              <a:solidFill>
                <a:srgbClr val="002060"/>
              </a:solidFill>
            </a:rPr>
            <a:t>・平成</a:t>
          </a:r>
          <a:r>
            <a:rPr kumimoji="1" lang="en-US" altLang="ja-JP" sz="700">
              <a:solidFill>
                <a:srgbClr val="002060"/>
              </a:solidFill>
            </a:rPr>
            <a:t>30</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30</a:t>
          </a:r>
          <a:r>
            <a:rPr kumimoji="1" lang="ja-JP" altLang="en-US" sz="700">
              <a:solidFill>
                <a:srgbClr val="002060"/>
              </a:solidFill>
            </a:rPr>
            <a:t>日子保発</a:t>
          </a:r>
          <a:r>
            <a:rPr kumimoji="1" lang="en-US" altLang="ja-JP" sz="700">
              <a:solidFill>
                <a:srgbClr val="002060"/>
              </a:solidFill>
            </a:rPr>
            <a:t>0330</a:t>
          </a:r>
          <a:r>
            <a:rPr kumimoji="1" lang="ja-JP" altLang="en-US" sz="700">
              <a:solidFill>
                <a:srgbClr val="002060"/>
              </a:solidFill>
            </a:rPr>
            <a:t>第</a:t>
          </a:r>
          <a:r>
            <a:rPr kumimoji="1" lang="en-US" altLang="ja-JP" sz="700">
              <a:solidFill>
                <a:srgbClr val="002060"/>
              </a:solidFill>
            </a:rPr>
            <a:t>1</a:t>
          </a:r>
          <a:r>
            <a:rPr kumimoji="1" lang="ja-JP" altLang="en-US" sz="700">
              <a:solidFill>
                <a:srgbClr val="002060"/>
              </a:solidFill>
            </a:rPr>
            <a:t>号「保育所における感染症対策ガイドライン」</a:t>
          </a:r>
          <a:endParaRPr kumimoji="1" lang="en-US" altLang="ja-JP" sz="700">
            <a:solidFill>
              <a:srgbClr val="002060"/>
            </a:solidFill>
          </a:endParaRPr>
        </a:p>
        <a:p>
          <a:r>
            <a:rPr kumimoji="1" lang="ja-JP" altLang="en-US" sz="700">
              <a:solidFill>
                <a:srgbClr val="002060"/>
              </a:solidFill>
            </a:rPr>
            <a:t>・平成</a:t>
          </a:r>
          <a:r>
            <a:rPr kumimoji="1" lang="en-US" altLang="ja-JP" sz="700">
              <a:solidFill>
                <a:srgbClr val="002060"/>
              </a:solidFill>
            </a:rPr>
            <a:t>17</a:t>
          </a:r>
          <a:r>
            <a:rPr kumimoji="1" lang="ja-JP" altLang="en-US" sz="700">
              <a:solidFill>
                <a:srgbClr val="002060"/>
              </a:solidFill>
            </a:rPr>
            <a:t>年</a:t>
          </a:r>
          <a:r>
            <a:rPr kumimoji="1" lang="en-US" altLang="ja-JP" sz="700">
              <a:solidFill>
                <a:srgbClr val="002060"/>
              </a:solidFill>
            </a:rPr>
            <a:t>2</a:t>
          </a:r>
          <a:r>
            <a:rPr kumimoji="1" lang="ja-JP" altLang="en-US" sz="700">
              <a:solidFill>
                <a:srgbClr val="002060"/>
              </a:solidFill>
            </a:rPr>
            <a:t>月</a:t>
          </a:r>
          <a:r>
            <a:rPr kumimoji="1" lang="en-US" altLang="ja-JP" sz="700">
              <a:solidFill>
                <a:srgbClr val="002060"/>
              </a:solidFill>
            </a:rPr>
            <a:t>22</a:t>
          </a:r>
          <a:r>
            <a:rPr kumimoji="1" lang="ja-JP" altLang="en-US" sz="700">
              <a:solidFill>
                <a:srgbClr val="002060"/>
              </a:solidFill>
            </a:rPr>
            <a:t>日雇児発第</a:t>
          </a:r>
          <a:r>
            <a:rPr kumimoji="1" lang="en-US" altLang="ja-JP" sz="700">
              <a:solidFill>
                <a:srgbClr val="002060"/>
              </a:solidFill>
            </a:rPr>
            <a:t>0222001</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社会福祉施設等における感染症等発生時に係る報告について</a:t>
          </a:r>
          <a:r>
            <a:rPr kumimoji="1" lang="en-US" altLang="ja-JP" sz="700">
              <a:solidFill>
                <a:srgbClr val="002060"/>
              </a:solidFill>
            </a:rPr>
            <a:t>｣</a:t>
          </a:r>
        </a:p>
        <a:p>
          <a:r>
            <a:rPr kumimoji="1" lang="ja-JP" altLang="en-US" sz="700">
              <a:solidFill>
                <a:srgbClr val="002060"/>
              </a:solidFill>
            </a:rPr>
            <a:t>・平成</a:t>
          </a:r>
          <a:r>
            <a:rPr kumimoji="1" lang="en-US" altLang="ja-JP" sz="700">
              <a:solidFill>
                <a:srgbClr val="002060"/>
              </a:solidFill>
            </a:rPr>
            <a:t>23</a:t>
          </a:r>
          <a:r>
            <a:rPr kumimoji="1" lang="ja-JP" altLang="en-US" sz="700">
              <a:solidFill>
                <a:srgbClr val="002060"/>
              </a:solidFill>
            </a:rPr>
            <a:t>年</a:t>
          </a:r>
          <a:r>
            <a:rPr kumimoji="1" lang="en-US" altLang="ja-JP" sz="700">
              <a:solidFill>
                <a:srgbClr val="002060"/>
              </a:solidFill>
            </a:rPr>
            <a:t>5</a:t>
          </a:r>
          <a:r>
            <a:rPr kumimoji="1" lang="ja-JP" altLang="en-US" sz="700">
              <a:solidFill>
                <a:srgbClr val="002060"/>
              </a:solidFill>
            </a:rPr>
            <a:t>月</a:t>
          </a:r>
          <a:r>
            <a:rPr kumimoji="1" lang="en-US" altLang="ja-JP" sz="700">
              <a:solidFill>
                <a:srgbClr val="002060"/>
              </a:solidFill>
            </a:rPr>
            <a:t>11</a:t>
          </a:r>
          <a:r>
            <a:rPr kumimoji="1" lang="ja-JP" altLang="en-US" sz="700">
              <a:solidFill>
                <a:srgbClr val="002060"/>
              </a:solidFill>
            </a:rPr>
            <a:t>日地福第</a:t>
          </a:r>
          <a:r>
            <a:rPr kumimoji="1" lang="en-US" altLang="ja-JP" sz="700">
              <a:solidFill>
                <a:srgbClr val="002060"/>
              </a:solidFill>
            </a:rPr>
            <a:t>234</a:t>
          </a:r>
          <a:r>
            <a:rPr kumimoji="1" lang="ja-JP" altLang="en-US" sz="700">
              <a:solidFill>
                <a:srgbClr val="002060"/>
              </a:solidFill>
            </a:rPr>
            <a:t>号</a:t>
          </a:r>
          <a:r>
            <a:rPr kumimoji="1" lang="en-US" altLang="ja-JP" sz="700">
              <a:solidFill>
                <a:srgbClr val="002060"/>
              </a:solidFill>
            </a:rPr>
            <a:t>｢</a:t>
          </a:r>
          <a:r>
            <a:rPr kumimoji="1" lang="ja-JP" altLang="en-US" sz="700">
              <a:solidFill>
                <a:srgbClr val="002060"/>
              </a:solidFill>
            </a:rPr>
            <a:t>社会福祉施設等における感染症等発生時に係る報告について</a:t>
          </a:r>
          <a:r>
            <a:rPr kumimoji="1" lang="en-US" altLang="ja-JP" sz="700">
              <a:solidFill>
                <a:srgbClr val="002060"/>
              </a:solidFill>
            </a:rPr>
            <a:t>｣ </a:t>
          </a:r>
        </a:p>
        <a:p>
          <a:r>
            <a:rPr kumimoji="1" lang="ja-JP" altLang="en-US" sz="700">
              <a:solidFill>
                <a:srgbClr val="002060"/>
              </a:solidFill>
            </a:rPr>
            <a:t>・「島根県新型インフルエンザ対応マニュアル（社会福祉施設等対応マニュアル）（平成</a:t>
          </a:r>
          <a:r>
            <a:rPr kumimoji="1" lang="en-US" altLang="ja-JP" sz="700">
              <a:solidFill>
                <a:srgbClr val="002060"/>
              </a:solidFill>
            </a:rPr>
            <a:t>25</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 </a:t>
          </a:r>
          <a:endParaRPr kumimoji="1" lang="en-US" altLang="ja-JP" sz="700">
            <a:solidFill>
              <a:srgbClr val="002060"/>
            </a:solidFill>
          </a:endParaRPr>
        </a:p>
        <a:p>
          <a:r>
            <a:rPr kumimoji="1" lang="ja-JP" altLang="en-US" sz="700">
              <a:solidFill>
                <a:sysClr val="windowText" lastClr="000000"/>
              </a:solidFill>
            </a:rPr>
            <a:t>・最低基準第１３条第２項</a:t>
          </a:r>
          <a:endParaRPr kumimoji="1" lang="en-US" altLang="ja-JP" sz="700">
            <a:solidFill>
              <a:sysClr val="windowText" lastClr="000000"/>
            </a:solidFill>
          </a:endParaRPr>
        </a:p>
      </xdr:txBody>
    </xdr:sp>
    <xdr:clientData/>
  </xdr:twoCellAnchor>
  <xdr:twoCellAnchor>
    <xdr:from>
      <xdr:col>41</xdr:col>
      <xdr:colOff>66675</xdr:colOff>
      <xdr:row>350</xdr:row>
      <xdr:rowOff>0</xdr:rowOff>
    </xdr:from>
    <xdr:to>
      <xdr:col>47</xdr:col>
      <xdr:colOff>0</xdr:colOff>
      <xdr:row>351</xdr:row>
      <xdr:rowOff>0</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8267700" y="87572850"/>
          <a:ext cx="4048125" cy="6286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・保育所保育指針　第３章 健康及び安全　１子どもの健康支援</a:t>
          </a:r>
          <a:endParaRPr kumimoji="1" lang="en-US" altLang="ja-JP" sz="900">
            <a:solidFill>
              <a:srgbClr val="002060"/>
            </a:solidFill>
          </a:endParaRPr>
        </a:p>
        <a:p>
          <a:r>
            <a:rPr kumimoji="1" lang="ja-JP" altLang="en-US" sz="900">
              <a:solidFill>
                <a:srgbClr val="002060"/>
              </a:solidFill>
            </a:rPr>
            <a:t>・運営基準第</a:t>
          </a:r>
          <a:r>
            <a:rPr kumimoji="1" lang="en-US" altLang="ja-JP" sz="900">
              <a:solidFill>
                <a:srgbClr val="002060"/>
              </a:solidFill>
            </a:rPr>
            <a:t>18</a:t>
          </a:r>
          <a:r>
            <a:rPr kumimoji="1" lang="ja-JP" altLang="en-US" sz="900">
              <a:solidFill>
                <a:srgbClr val="002060"/>
              </a:solidFill>
            </a:rPr>
            <a:t>条</a:t>
          </a:r>
          <a:endParaRPr kumimoji="1" lang="en-US" altLang="ja-JP" sz="900">
            <a:solidFill>
              <a:srgbClr val="002060"/>
            </a:solidFill>
          </a:endParaRPr>
        </a:p>
      </xdr:txBody>
    </xdr:sp>
    <xdr:clientData/>
  </xdr:twoCellAnchor>
  <xdr:twoCellAnchor>
    <xdr:from>
      <xdr:col>41</xdr:col>
      <xdr:colOff>66675</xdr:colOff>
      <xdr:row>356</xdr:row>
      <xdr:rowOff>0</xdr:rowOff>
    </xdr:from>
    <xdr:to>
      <xdr:col>47</xdr:col>
      <xdr:colOff>0</xdr:colOff>
      <xdr:row>361</xdr:row>
      <xdr:rowOff>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8267700" y="86001225"/>
          <a:ext cx="4048125" cy="12477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令和</a:t>
          </a:r>
          <a:r>
            <a:rPr kumimoji="1" lang="en-US" altLang="ja-JP" sz="900">
              <a:solidFill>
                <a:srgbClr val="002060"/>
              </a:solidFill>
            </a:rPr>
            <a:t>2</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31</a:t>
          </a:r>
          <a:r>
            <a:rPr kumimoji="1" lang="ja-JP" altLang="en-US" sz="900">
              <a:solidFill>
                <a:srgbClr val="002060"/>
              </a:solidFill>
            </a:rPr>
            <a:t>日子発第</a:t>
          </a:r>
          <a:r>
            <a:rPr kumimoji="1" lang="en-US" altLang="ja-JP" sz="900">
              <a:solidFill>
                <a:srgbClr val="002060"/>
              </a:solidFill>
            </a:rPr>
            <a:t>0331</a:t>
          </a:r>
          <a:r>
            <a:rPr kumimoji="1" lang="ja-JP" altLang="en-US" sz="900">
              <a:solidFill>
                <a:srgbClr val="002060"/>
              </a:solidFill>
            </a:rPr>
            <a:t>第</a:t>
          </a:r>
          <a:r>
            <a:rPr kumimoji="1" lang="en-US" altLang="ja-JP" sz="900">
              <a:solidFill>
                <a:srgbClr val="002060"/>
              </a:solidFill>
            </a:rPr>
            <a:t>1</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児童福祉施設における食事の提供に関する援助及び指導について</a:t>
          </a:r>
          <a:r>
            <a:rPr kumimoji="1" lang="en-US" altLang="ja-JP" sz="900">
              <a:solidFill>
                <a:srgbClr val="002060"/>
              </a:solidFill>
            </a:rPr>
            <a:t>｣</a:t>
          </a:r>
          <a:r>
            <a:rPr kumimoji="1" lang="ja-JP" altLang="en-US" sz="900">
              <a:solidFill>
                <a:srgbClr val="002060"/>
              </a:solidFill>
            </a:rPr>
            <a:t>　</a:t>
          </a:r>
          <a:r>
            <a:rPr kumimoji="1" lang="ja-JP" altLang="en-US" sz="800">
              <a:solidFill>
                <a:srgbClr val="002060"/>
              </a:solidFill>
            </a:rPr>
            <a:t>食事を適正に提供するため、定期的に施設長を含む関係職員による情報の共有を図るとともに、常に施設 全体で、食事計画・評価を通して食事の提供に係る業務の改善に努める。</a:t>
          </a:r>
          <a:endParaRPr kumimoji="1" lang="en-US" altLang="ja-JP" sz="800">
            <a:solidFill>
              <a:srgbClr val="002060"/>
            </a:solidFill>
          </a:endParaRPr>
        </a:p>
        <a:p>
          <a:r>
            <a:rPr kumimoji="1" lang="ja-JP" altLang="en-US" sz="800">
              <a:solidFill>
                <a:srgbClr val="002060"/>
              </a:solidFill>
            </a:rPr>
            <a:t> </a:t>
          </a:r>
          <a:r>
            <a:rPr kumimoji="1" lang="en-US" altLang="ja-JP" sz="900">
              <a:solidFill>
                <a:srgbClr val="002060"/>
              </a:solidFill>
            </a:rPr>
            <a:t>※ </a:t>
          </a:r>
          <a:r>
            <a:rPr kumimoji="1" lang="ja-JP" altLang="en-US" sz="900">
              <a:solidFill>
                <a:srgbClr val="002060"/>
              </a:solidFill>
            </a:rPr>
            <a:t>県指導：月１回の開催が望ましい。 </a:t>
          </a:r>
          <a:endParaRPr kumimoji="1" lang="en-US" altLang="ja-JP" sz="900">
            <a:solidFill>
              <a:srgbClr val="002060"/>
            </a:solidFill>
          </a:endParaRPr>
        </a:p>
      </xdr:txBody>
    </xdr:sp>
    <xdr:clientData/>
  </xdr:twoCellAnchor>
  <xdr:twoCellAnchor>
    <xdr:from>
      <xdr:col>41</xdr:col>
      <xdr:colOff>66675</xdr:colOff>
      <xdr:row>366</xdr:row>
      <xdr:rowOff>0</xdr:rowOff>
    </xdr:from>
    <xdr:to>
      <xdr:col>47</xdr:col>
      <xdr:colOff>0</xdr:colOff>
      <xdr:row>372</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8267700" y="88496775"/>
          <a:ext cx="4048125" cy="14763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5</a:t>
          </a:r>
          <a:r>
            <a:rPr kumimoji="1" lang="ja-JP" altLang="en-US" sz="900">
              <a:solidFill>
                <a:srgbClr val="002060"/>
              </a:solidFill>
            </a:rPr>
            <a:t>月</a:t>
          </a:r>
          <a:r>
            <a:rPr kumimoji="1" lang="en-US" altLang="ja-JP" sz="900">
              <a:solidFill>
                <a:srgbClr val="002060"/>
              </a:solidFill>
            </a:rPr>
            <a:t>28</a:t>
          </a:r>
          <a:r>
            <a:rPr kumimoji="1" lang="ja-JP" altLang="en-US" sz="900">
              <a:solidFill>
                <a:srgbClr val="002060"/>
              </a:solidFill>
            </a:rPr>
            <a:t>日青発第</a:t>
          </a:r>
          <a:r>
            <a:rPr kumimoji="1" lang="en-US" altLang="ja-JP" sz="900">
              <a:solidFill>
                <a:srgbClr val="002060"/>
              </a:solidFill>
            </a:rPr>
            <a:t>71</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保育所給食における栄養給与目標、食糧構成及び給食関係諸帳簿について</a:t>
          </a:r>
          <a:r>
            <a:rPr kumimoji="1" lang="en-US" altLang="ja-JP" sz="900">
              <a:solidFill>
                <a:srgbClr val="002060"/>
              </a:solidFill>
            </a:rPr>
            <a:t>｣</a:t>
          </a:r>
          <a:r>
            <a:rPr kumimoji="1" lang="ja-JP" altLang="en-US" sz="900">
              <a:solidFill>
                <a:srgbClr val="002060"/>
              </a:solidFill>
            </a:rPr>
            <a:t>（県通知）</a:t>
          </a:r>
          <a:endParaRPr kumimoji="1" lang="en-US" altLang="ja-JP" sz="900">
            <a:solidFill>
              <a:srgbClr val="002060"/>
            </a:solidFill>
          </a:endParaRPr>
        </a:p>
        <a:p>
          <a:r>
            <a:rPr kumimoji="1" lang="ja-JP" altLang="en-US" sz="900">
              <a:solidFill>
                <a:srgbClr val="002060"/>
              </a:solidFill>
            </a:rPr>
            <a:t>　　給食予定･実施献立表及び給食日誌（様式１、２） </a:t>
          </a:r>
          <a:endParaRPr kumimoji="1" lang="en-US" altLang="ja-JP" sz="900">
            <a:solidFill>
              <a:srgbClr val="002060"/>
            </a:solidFill>
          </a:endParaRPr>
        </a:p>
        <a:p>
          <a:r>
            <a:rPr kumimoji="1" lang="ja-JP" altLang="en-US" sz="900">
              <a:solidFill>
                <a:srgbClr val="002060"/>
              </a:solidFill>
            </a:rPr>
            <a:t>　　栄養出納表（様式４） </a:t>
          </a:r>
          <a:endParaRPr kumimoji="1" lang="en-US" altLang="ja-JP" sz="900">
            <a:solidFill>
              <a:srgbClr val="002060"/>
            </a:solidFill>
          </a:endParaRPr>
        </a:p>
        <a:p>
          <a:r>
            <a:rPr kumimoji="1" lang="ja-JP" altLang="en-US" sz="900">
              <a:solidFill>
                <a:srgbClr val="002060"/>
              </a:solidFill>
            </a:rPr>
            <a:t>　　調味料による食塩摂取状況（様式５） </a:t>
          </a:r>
          <a:endParaRPr kumimoji="1" lang="en-US" altLang="ja-JP" sz="900">
            <a:solidFill>
              <a:srgbClr val="002060"/>
            </a:solidFill>
          </a:endParaRPr>
        </a:p>
        <a:p>
          <a:r>
            <a:rPr kumimoji="1" lang="ja-JP" altLang="en-US" sz="900">
              <a:solidFill>
                <a:srgbClr val="002060"/>
              </a:solidFill>
            </a:rPr>
            <a:t>・関税暫定措置法施行令第</a:t>
          </a:r>
          <a:r>
            <a:rPr kumimoji="1" lang="en-US" altLang="ja-JP" sz="900">
              <a:solidFill>
                <a:srgbClr val="002060"/>
              </a:solidFill>
            </a:rPr>
            <a:t>35</a:t>
          </a:r>
          <a:r>
            <a:rPr kumimoji="1" lang="ja-JP" altLang="en-US" sz="900">
              <a:solidFill>
                <a:srgbClr val="002060"/>
              </a:solidFill>
            </a:rPr>
            <a:t>条第</a:t>
          </a:r>
          <a:r>
            <a:rPr kumimoji="1" lang="en-US" altLang="ja-JP" sz="900">
              <a:solidFill>
                <a:srgbClr val="002060"/>
              </a:solidFill>
            </a:rPr>
            <a:t>5</a:t>
          </a:r>
          <a:r>
            <a:rPr kumimoji="1" lang="ja-JP" altLang="en-US" sz="900">
              <a:solidFill>
                <a:srgbClr val="002060"/>
              </a:solidFill>
            </a:rPr>
            <a:t>項 </a:t>
          </a:r>
          <a:endParaRPr kumimoji="1" lang="en-US" altLang="ja-JP" sz="900">
            <a:solidFill>
              <a:srgbClr val="002060"/>
            </a:solidFill>
          </a:endParaRPr>
        </a:p>
        <a:p>
          <a:r>
            <a:rPr kumimoji="1" lang="ja-JP" altLang="en-US" sz="900">
              <a:solidFill>
                <a:srgbClr val="002060"/>
              </a:solidFill>
            </a:rPr>
            <a:t>　　給食用スキムミルク受払台帳（児童育成協会が定めた様式） </a:t>
          </a:r>
          <a:endParaRPr kumimoji="1" lang="en-US" altLang="ja-JP" sz="900">
            <a:solidFill>
              <a:srgbClr val="002060"/>
            </a:solidFill>
          </a:endParaRPr>
        </a:p>
      </xdr:txBody>
    </xdr:sp>
    <xdr:clientData/>
  </xdr:twoCellAnchor>
  <xdr:twoCellAnchor>
    <xdr:from>
      <xdr:col>41</xdr:col>
      <xdr:colOff>66675</xdr:colOff>
      <xdr:row>375</xdr:row>
      <xdr:rowOff>0</xdr:rowOff>
    </xdr:from>
    <xdr:to>
      <xdr:col>47</xdr:col>
      <xdr:colOff>0</xdr:colOff>
      <xdr:row>383</xdr:row>
      <xdr:rowOff>9525</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8267700" y="91706700"/>
          <a:ext cx="4048125" cy="19526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14</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②献立は、できる限り、変化に富み、入所している者の健全な発育に必要な栄養量を含有するものでなけれ ばならない。 </a:t>
          </a:r>
          <a:endParaRPr kumimoji="1" lang="en-US" altLang="ja-JP" sz="900">
            <a:solidFill>
              <a:srgbClr val="002060"/>
            </a:solidFill>
          </a:endParaRPr>
        </a:p>
        <a:p>
          <a:r>
            <a:rPr kumimoji="1" lang="ja-JP" altLang="en-US" sz="900">
              <a:solidFill>
                <a:srgbClr val="002060"/>
              </a:solidFill>
            </a:rPr>
            <a:t>③食事は、食品の種類及び調理方法について栄養並びに入所している者の身体的状況及び嗜好を考慮したものでなければならない。</a:t>
          </a:r>
          <a:endParaRPr kumimoji="1" lang="en-US" altLang="ja-JP" sz="900">
            <a:solidFill>
              <a:srgbClr val="002060"/>
            </a:solidFill>
          </a:endParaRPr>
        </a:p>
        <a:p>
          <a:r>
            <a:rPr kumimoji="1" lang="ja-JP" altLang="en-US" sz="900">
              <a:solidFill>
                <a:srgbClr val="002060"/>
              </a:solidFill>
            </a:rPr>
            <a:t>④調理は、あらかじめ作成された献立に従って行わなければならない。 </a:t>
          </a:r>
          <a:endParaRPr kumimoji="1" lang="en-US" altLang="ja-JP" sz="900">
            <a:solidFill>
              <a:srgbClr val="002060"/>
            </a:solidFill>
          </a:endParaRPr>
        </a:p>
        <a:p>
          <a:r>
            <a:rPr kumimoji="1" lang="ja-JP" altLang="en-US" sz="900">
              <a:solidFill>
                <a:srgbClr val="002060"/>
              </a:solidFill>
            </a:rPr>
            <a:t>・保育所保育指針　第３章健康と安全　２食育の推進  </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31</a:t>
          </a:r>
          <a:r>
            <a:rPr kumimoji="1" lang="ja-JP" altLang="en-US" sz="900">
              <a:solidFill>
                <a:srgbClr val="002060"/>
              </a:solidFill>
            </a:rPr>
            <a:t>年</a:t>
          </a:r>
          <a:r>
            <a:rPr kumimoji="1" lang="en-US" altLang="ja-JP" sz="900">
              <a:solidFill>
                <a:srgbClr val="002060"/>
              </a:solidFill>
            </a:rPr>
            <a:t>4</a:t>
          </a:r>
          <a:r>
            <a:rPr kumimoji="1" lang="ja-JP" altLang="en-US" sz="900">
              <a:solidFill>
                <a:srgbClr val="002060"/>
              </a:solidFill>
            </a:rPr>
            <a:t>月</a:t>
          </a:r>
          <a:r>
            <a:rPr kumimoji="1" lang="en-US" altLang="ja-JP" sz="900">
              <a:solidFill>
                <a:srgbClr val="002060"/>
              </a:solidFill>
            </a:rPr>
            <a:t>25</a:t>
          </a:r>
          <a:r>
            <a:rPr kumimoji="1" lang="ja-JP" altLang="en-US" sz="900">
              <a:solidFill>
                <a:srgbClr val="002060"/>
              </a:solidFill>
            </a:rPr>
            <a:t>日子保発</a:t>
          </a:r>
          <a:r>
            <a:rPr kumimoji="1" lang="en-US" altLang="ja-JP" sz="900">
              <a:solidFill>
                <a:srgbClr val="002060"/>
              </a:solidFill>
            </a:rPr>
            <a:t>0425</a:t>
          </a:r>
          <a:r>
            <a:rPr kumimoji="1" lang="ja-JP" altLang="en-US" sz="900">
              <a:solidFill>
                <a:srgbClr val="002060"/>
              </a:solidFill>
            </a:rPr>
            <a:t>第</a:t>
          </a:r>
          <a:r>
            <a:rPr kumimoji="1" lang="en-US" altLang="ja-JP" sz="900">
              <a:solidFill>
                <a:srgbClr val="002060"/>
              </a:solidFill>
            </a:rPr>
            <a:t>2</a:t>
          </a:r>
          <a:r>
            <a:rPr kumimoji="1" lang="ja-JP" altLang="en-US" sz="900">
              <a:solidFill>
                <a:srgbClr val="002060"/>
              </a:solidFill>
            </a:rPr>
            <a:t>号「「保育所におけるアレルギー対応ガイドライン」の改訂について</a:t>
          </a:r>
          <a:r>
            <a:rPr kumimoji="1" lang="en-US" altLang="ja-JP" sz="900">
              <a:solidFill>
                <a:srgbClr val="002060"/>
              </a:solidFill>
            </a:rPr>
            <a:t>｣ </a:t>
          </a:r>
        </a:p>
      </xdr:txBody>
    </xdr:sp>
    <xdr:clientData/>
  </xdr:twoCellAnchor>
  <xdr:twoCellAnchor>
    <xdr:from>
      <xdr:col>41</xdr:col>
      <xdr:colOff>66675</xdr:colOff>
      <xdr:row>393</xdr:row>
      <xdr:rowOff>0</xdr:rowOff>
    </xdr:from>
    <xdr:to>
      <xdr:col>47</xdr:col>
      <xdr:colOff>0</xdr:colOff>
      <xdr:row>397</xdr:row>
      <xdr:rowOff>0</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8267700" y="95316675"/>
          <a:ext cx="4048125" cy="9906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14</a:t>
          </a:r>
          <a:r>
            <a:rPr kumimoji="1" lang="ja-JP" altLang="en-US" sz="900">
              <a:solidFill>
                <a:srgbClr val="002060"/>
              </a:solidFill>
            </a:rPr>
            <a:t>条</a:t>
          </a:r>
          <a:endParaRPr kumimoji="1" lang="en-US" altLang="ja-JP" sz="900">
            <a:solidFill>
              <a:srgbClr val="002060"/>
            </a:solidFill>
          </a:endParaRPr>
        </a:p>
        <a:p>
          <a:r>
            <a:rPr kumimoji="1" lang="ja-JP" altLang="en-US" sz="800">
              <a:solidFill>
                <a:srgbClr val="002060"/>
              </a:solidFill>
            </a:rPr>
            <a:t>・平成</a:t>
          </a:r>
          <a:r>
            <a:rPr kumimoji="1" lang="en-US" altLang="ja-JP" sz="800">
              <a:solidFill>
                <a:srgbClr val="002060"/>
              </a:solidFill>
            </a:rPr>
            <a:t>20</a:t>
          </a:r>
          <a:r>
            <a:rPr kumimoji="1" lang="ja-JP" altLang="en-US" sz="800">
              <a:solidFill>
                <a:srgbClr val="002060"/>
              </a:solidFill>
            </a:rPr>
            <a:t>年</a:t>
          </a:r>
          <a:r>
            <a:rPr kumimoji="1" lang="en-US" altLang="ja-JP" sz="800">
              <a:solidFill>
                <a:srgbClr val="002060"/>
              </a:solidFill>
            </a:rPr>
            <a:t>3</a:t>
          </a:r>
          <a:r>
            <a:rPr kumimoji="1" lang="ja-JP" altLang="en-US" sz="800">
              <a:solidFill>
                <a:srgbClr val="002060"/>
              </a:solidFill>
            </a:rPr>
            <a:t>月</a:t>
          </a:r>
          <a:r>
            <a:rPr kumimoji="1" lang="en-US" altLang="ja-JP" sz="800">
              <a:solidFill>
                <a:srgbClr val="002060"/>
              </a:solidFill>
            </a:rPr>
            <a:t>7</a:t>
          </a:r>
          <a:r>
            <a:rPr kumimoji="1" lang="ja-JP" altLang="en-US" sz="800">
              <a:solidFill>
                <a:srgbClr val="002060"/>
              </a:solidFill>
            </a:rPr>
            <a:t>日雇児総発</a:t>
          </a:r>
          <a:r>
            <a:rPr kumimoji="1" lang="en-US" altLang="ja-JP" sz="800">
              <a:solidFill>
                <a:srgbClr val="002060"/>
              </a:solidFill>
            </a:rPr>
            <a:t>0307001</a:t>
          </a:r>
          <a:r>
            <a:rPr kumimoji="1" lang="ja-JP" altLang="en-US" sz="800">
              <a:solidFill>
                <a:srgbClr val="002060"/>
              </a:solidFill>
            </a:rPr>
            <a:t>号</a:t>
          </a:r>
          <a:r>
            <a:rPr kumimoji="1" lang="en-US" altLang="ja-JP" sz="800">
              <a:solidFill>
                <a:srgbClr val="002060"/>
              </a:solidFill>
            </a:rPr>
            <a:t>｢</a:t>
          </a:r>
          <a:r>
            <a:rPr kumimoji="1" lang="ja-JP" altLang="en-US" sz="800">
              <a:solidFill>
                <a:srgbClr val="002060"/>
              </a:solidFill>
            </a:rPr>
            <a:t>社会福祉施設等における食品の安全確保等について」  </a:t>
          </a:r>
          <a:endParaRPr kumimoji="1" lang="en-US" altLang="ja-JP" sz="800">
            <a:solidFill>
              <a:srgbClr val="002060"/>
            </a:solidFill>
          </a:endParaRPr>
        </a:p>
        <a:p>
          <a:r>
            <a:rPr kumimoji="1" lang="ja-JP" altLang="en-US" sz="700">
              <a:solidFill>
                <a:srgbClr val="002060"/>
              </a:solidFill>
            </a:rPr>
            <a:t>検食を食事提供前に行い、異味、異臭その他の異常が感じられる場合には、直ちに食事の提供を中止するなどの措置を講ずること </a:t>
          </a:r>
          <a:endParaRPr kumimoji="1" lang="en-US" altLang="ja-JP" sz="700">
            <a:solidFill>
              <a:srgbClr val="002060"/>
            </a:solidFill>
          </a:endParaRPr>
        </a:p>
      </xdr:txBody>
    </xdr:sp>
    <xdr:clientData/>
  </xdr:twoCellAnchor>
  <xdr:twoCellAnchor>
    <xdr:from>
      <xdr:col>41</xdr:col>
      <xdr:colOff>66675</xdr:colOff>
      <xdr:row>397</xdr:row>
      <xdr:rowOff>0</xdr:rowOff>
    </xdr:from>
    <xdr:to>
      <xdr:col>47</xdr:col>
      <xdr:colOff>0</xdr:colOff>
      <xdr:row>404</xdr:row>
      <xdr:rowOff>0</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8267700" y="96307275"/>
          <a:ext cx="4048125" cy="15049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13</a:t>
          </a:r>
          <a:r>
            <a:rPr kumimoji="1" lang="ja-JP" altLang="en-US" sz="900">
              <a:solidFill>
                <a:srgbClr val="002060"/>
              </a:solidFill>
            </a:rPr>
            <a:t>年</a:t>
          </a:r>
          <a:r>
            <a:rPr kumimoji="1" lang="en-US" altLang="ja-JP" sz="900">
              <a:solidFill>
                <a:srgbClr val="002060"/>
              </a:solidFill>
            </a:rPr>
            <a:t>5</a:t>
          </a:r>
          <a:r>
            <a:rPr kumimoji="1" lang="ja-JP" altLang="en-US" sz="900">
              <a:solidFill>
                <a:srgbClr val="002060"/>
              </a:solidFill>
            </a:rPr>
            <a:t>月</a:t>
          </a:r>
          <a:r>
            <a:rPr kumimoji="1" lang="en-US" altLang="ja-JP" sz="900">
              <a:solidFill>
                <a:srgbClr val="002060"/>
              </a:solidFill>
            </a:rPr>
            <a:t>28</a:t>
          </a:r>
          <a:r>
            <a:rPr kumimoji="1" lang="ja-JP" altLang="en-US" sz="900">
              <a:solidFill>
                <a:srgbClr val="002060"/>
              </a:solidFill>
            </a:rPr>
            <a:t>日青発第</a:t>
          </a:r>
          <a:r>
            <a:rPr kumimoji="1" lang="en-US" altLang="ja-JP" sz="900">
              <a:solidFill>
                <a:srgbClr val="002060"/>
              </a:solidFill>
            </a:rPr>
            <a:t>71</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保育所給食における栄養給与目標、食糧構成及び給食関係諸帳簿について</a:t>
          </a:r>
          <a:r>
            <a:rPr kumimoji="1" lang="en-US" altLang="ja-JP" sz="900">
              <a:solidFill>
                <a:srgbClr val="002060"/>
              </a:solidFill>
            </a:rPr>
            <a:t>｣</a:t>
          </a:r>
          <a:r>
            <a:rPr kumimoji="1" lang="ja-JP" altLang="en-US" sz="900">
              <a:solidFill>
                <a:srgbClr val="002060"/>
              </a:solidFill>
            </a:rPr>
            <a:t>（県通知）</a:t>
          </a:r>
          <a:endParaRPr kumimoji="1" lang="en-US" altLang="ja-JP" sz="900">
            <a:solidFill>
              <a:srgbClr val="002060"/>
            </a:solidFill>
          </a:endParaRPr>
        </a:p>
        <a:p>
          <a:r>
            <a:rPr kumimoji="1" lang="ja-JP" altLang="en-US" sz="700">
              <a:solidFill>
                <a:srgbClr val="002060"/>
              </a:solidFill>
            </a:rPr>
            <a:t>保育所給食での塩分の摂取目標</a:t>
          </a:r>
          <a:r>
            <a:rPr kumimoji="1" lang="en-US" altLang="ja-JP" sz="700">
              <a:solidFill>
                <a:srgbClr val="002060"/>
              </a:solidFill>
            </a:rPr>
            <a:t>1.7</a:t>
          </a:r>
          <a:r>
            <a:rPr kumimoji="1" lang="ja-JP" altLang="en-US" sz="700">
              <a:solidFill>
                <a:srgbClr val="002060"/>
              </a:solidFill>
            </a:rPr>
            <a:t>グラム</a:t>
          </a:r>
          <a:r>
            <a:rPr kumimoji="1" lang="en-US" altLang="ja-JP" sz="700">
              <a:solidFill>
                <a:srgbClr val="002060"/>
              </a:solidFill>
            </a:rPr>
            <a:t>(</a:t>
          </a:r>
          <a:r>
            <a:rPr kumimoji="1" lang="ja-JP" altLang="en-US" sz="700">
              <a:solidFill>
                <a:srgbClr val="002060"/>
              </a:solidFill>
            </a:rPr>
            <a:t>うち調味料から</a:t>
          </a:r>
          <a:r>
            <a:rPr kumimoji="1" lang="en-US" altLang="ja-JP" sz="700">
              <a:solidFill>
                <a:srgbClr val="002060"/>
              </a:solidFill>
            </a:rPr>
            <a:t>1</a:t>
          </a:r>
          <a:r>
            <a:rPr kumimoji="1" lang="ja-JP" altLang="en-US" sz="700">
              <a:solidFill>
                <a:srgbClr val="002060"/>
              </a:solidFill>
            </a:rPr>
            <a:t>グラム、食品から</a:t>
          </a:r>
          <a:r>
            <a:rPr kumimoji="1" lang="en-US" altLang="ja-JP" sz="700">
              <a:solidFill>
                <a:srgbClr val="002060"/>
              </a:solidFill>
            </a:rPr>
            <a:t>0.7</a:t>
          </a:r>
          <a:r>
            <a:rPr kumimoji="1" lang="ja-JP" altLang="en-US" sz="700">
              <a:solidFill>
                <a:srgbClr val="002060"/>
              </a:solidFill>
            </a:rPr>
            <a:t>グラム</a:t>
          </a:r>
          <a:r>
            <a:rPr kumimoji="1" lang="en-US" altLang="ja-JP" sz="700">
              <a:solidFill>
                <a:srgbClr val="002060"/>
              </a:solidFill>
            </a:rPr>
            <a:t>)</a:t>
          </a:r>
          <a:r>
            <a:rPr kumimoji="1" lang="ja-JP" altLang="en-US" sz="700">
              <a:solidFill>
                <a:srgbClr val="002060"/>
              </a:solidFill>
            </a:rPr>
            <a:t>以下 </a:t>
          </a:r>
          <a:endParaRPr kumimoji="1" lang="en-US" altLang="ja-JP" sz="700">
            <a:solidFill>
              <a:srgbClr val="002060"/>
            </a:solidFill>
          </a:endParaRPr>
        </a:p>
        <a:p>
          <a:r>
            <a:rPr kumimoji="1" lang="en-US" altLang="ja-JP" sz="700">
              <a:solidFill>
                <a:srgbClr val="002060"/>
              </a:solidFill>
            </a:rPr>
            <a:t>※</a:t>
          </a:r>
          <a:r>
            <a:rPr kumimoji="1" lang="ja-JP" altLang="en-US" sz="700">
              <a:solidFill>
                <a:srgbClr val="002060"/>
              </a:solidFill>
            </a:rPr>
            <a:t>なお、「食事による栄養摂取量の基準」が令和</a:t>
          </a:r>
          <a:r>
            <a:rPr kumimoji="1" lang="en-US" altLang="ja-JP" sz="700">
              <a:solidFill>
                <a:srgbClr val="002060"/>
              </a:solidFill>
            </a:rPr>
            <a:t>2</a:t>
          </a:r>
          <a:r>
            <a:rPr kumimoji="1" lang="ja-JP" altLang="en-US" sz="700">
              <a:solidFill>
                <a:srgbClr val="002060"/>
              </a:solidFill>
            </a:rPr>
            <a:t>年度に以下のように改正されて いることにも留意し、減塩に努めること。 </a:t>
          </a:r>
          <a:endParaRPr kumimoji="1" lang="en-US" altLang="ja-JP" sz="700">
            <a:solidFill>
              <a:srgbClr val="002060"/>
            </a:solidFill>
          </a:endParaRPr>
        </a:p>
        <a:p>
          <a:r>
            <a:rPr kumimoji="1" lang="ja-JP" altLang="en-US" sz="700">
              <a:solidFill>
                <a:srgbClr val="002060"/>
              </a:solidFill>
            </a:rPr>
            <a:t>一日当たりの食塩摂取量</a:t>
          </a:r>
          <a:endParaRPr kumimoji="1" lang="en-US" altLang="ja-JP" sz="700">
            <a:solidFill>
              <a:srgbClr val="002060"/>
            </a:solidFill>
          </a:endParaRPr>
        </a:p>
        <a:p>
          <a:r>
            <a:rPr kumimoji="1" lang="ja-JP" altLang="en-US" sz="700">
              <a:solidFill>
                <a:srgbClr val="002060"/>
              </a:solidFill>
            </a:rPr>
            <a:t>　</a:t>
          </a:r>
          <a:r>
            <a:rPr kumimoji="1" lang="en-US" altLang="ja-JP" sz="700">
              <a:solidFill>
                <a:srgbClr val="002060"/>
              </a:solidFill>
            </a:rPr>
            <a:t>1,</a:t>
          </a:r>
          <a:r>
            <a:rPr kumimoji="1" lang="ja-JP" altLang="en-US" sz="700">
              <a:solidFill>
                <a:srgbClr val="002060"/>
              </a:solidFill>
            </a:rPr>
            <a:t>２歳：（男女）</a:t>
          </a:r>
          <a:r>
            <a:rPr kumimoji="1" lang="en-US" altLang="ja-JP" sz="700">
              <a:solidFill>
                <a:srgbClr val="002060"/>
              </a:solidFill>
            </a:rPr>
            <a:t>3.0</a:t>
          </a:r>
          <a:r>
            <a:rPr kumimoji="1" lang="ja-JP" altLang="en-US" sz="700">
              <a:solidFill>
                <a:srgbClr val="002060"/>
              </a:solidFill>
            </a:rPr>
            <a:t>グラム   </a:t>
          </a:r>
          <a:endParaRPr kumimoji="1" lang="en-US" altLang="ja-JP" sz="700">
            <a:solidFill>
              <a:srgbClr val="002060"/>
            </a:solidFill>
          </a:endParaRPr>
        </a:p>
        <a:p>
          <a:r>
            <a:rPr kumimoji="1" lang="ja-JP" altLang="en-US" sz="700">
              <a:solidFill>
                <a:srgbClr val="002060"/>
              </a:solidFill>
            </a:rPr>
            <a:t>　</a:t>
          </a:r>
          <a:r>
            <a:rPr kumimoji="1" lang="en-US" altLang="ja-JP" sz="700">
              <a:solidFill>
                <a:srgbClr val="002060"/>
              </a:solidFill>
            </a:rPr>
            <a:t>3</a:t>
          </a:r>
          <a:r>
            <a:rPr kumimoji="1" lang="ja-JP" altLang="en-US" sz="700">
              <a:solidFill>
                <a:srgbClr val="002060"/>
              </a:solidFill>
            </a:rPr>
            <a:t>～</a:t>
          </a:r>
          <a:r>
            <a:rPr kumimoji="1" lang="en-US" altLang="ja-JP" sz="700">
              <a:solidFill>
                <a:srgbClr val="002060"/>
              </a:solidFill>
            </a:rPr>
            <a:t>5</a:t>
          </a:r>
          <a:r>
            <a:rPr kumimoji="1" lang="ja-JP" altLang="en-US" sz="700">
              <a:solidFill>
                <a:srgbClr val="002060"/>
              </a:solidFill>
            </a:rPr>
            <a:t>歳： （男女）３</a:t>
          </a:r>
          <a:r>
            <a:rPr kumimoji="1" lang="en-US" altLang="ja-JP" sz="700">
              <a:solidFill>
                <a:srgbClr val="002060"/>
              </a:solidFill>
            </a:rPr>
            <a:t>.5</a:t>
          </a:r>
          <a:r>
            <a:rPr kumimoji="1" lang="ja-JP" altLang="en-US" sz="700">
              <a:solidFill>
                <a:srgbClr val="002060"/>
              </a:solidFill>
            </a:rPr>
            <a:t>グラム</a:t>
          </a:r>
          <a:endParaRPr kumimoji="1" lang="en-US" altLang="ja-JP" sz="700">
            <a:solidFill>
              <a:srgbClr val="002060"/>
            </a:solidFill>
          </a:endParaRPr>
        </a:p>
      </xdr:txBody>
    </xdr:sp>
    <xdr:clientData/>
  </xdr:twoCellAnchor>
  <xdr:twoCellAnchor>
    <xdr:from>
      <xdr:col>41</xdr:col>
      <xdr:colOff>66675</xdr:colOff>
      <xdr:row>406</xdr:row>
      <xdr:rowOff>0</xdr:rowOff>
    </xdr:from>
    <xdr:to>
      <xdr:col>47</xdr:col>
      <xdr:colOff>0</xdr:colOff>
      <xdr:row>411</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8267700" y="98288475"/>
          <a:ext cx="4048125" cy="12192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800">
              <a:solidFill>
                <a:srgbClr val="002060"/>
              </a:solidFill>
            </a:rPr>
            <a:t>・社会福祉施設における衛生管理について</a:t>
          </a:r>
          <a:r>
            <a:rPr kumimoji="1" lang="ja-JP" altLang="en-US" sz="700">
              <a:solidFill>
                <a:srgbClr val="002060"/>
              </a:solidFill>
            </a:rPr>
            <a:t>（平成</a:t>
          </a:r>
          <a:r>
            <a:rPr kumimoji="1" lang="en-US" altLang="ja-JP" sz="700">
              <a:solidFill>
                <a:srgbClr val="002060"/>
              </a:solidFill>
            </a:rPr>
            <a:t>9</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31</a:t>
          </a:r>
          <a:r>
            <a:rPr kumimoji="1" lang="ja-JP" altLang="en-US" sz="700">
              <a:solidFill>
                <a:srgbClr val="002060"/>
              </a:solidFill>
            </a:rPr>
            <a:t>日社援施第</a:t>
          </a:r>
          <a:r>
            <a:rPr kumimoji="1" lang="en-US" altLang="ja-JP" sz="700">
              <a:solidFill>
                <a:srgbClr val="002060"/>
              </a:solidFill>
            </a:rPr>
            <a:t>65</a:t>
          </a:r>
          <a:r>
            <a:rPr kumimoji="1" lang="ja-JP" altLang="en-US" sz="700">
              <a:solidFill>
                <a:srgbClr val="002060"/>
              </a:solidFill>
            </a:rPr>
            <a:t>号）</a:t>
          </a:r>
          <a:endParaRPr kumimoji="1" lang="en-US" altLang="ja-JP" sz="700">
            <a:solidFill>
              <a:srgbClr val="002060"/>
            </a:solidFill>
          </a:endParaRPr>
        </a:p>
        <a:p>
          <a:r>
            <a:rPr kumimoji="1" lang="ja-JP" altLang="en-US" sz="700">
              <a:solidFill>
                <a:srgbClr val="002060"/>
              </a:solidFill>
            </a:rPr>
            <a:t>「大量調理施設衛生管理マニュアルは、同一メニューを</a:t>
          </a:r>
          <a:r>
            <a:rPr kumimoji="1" lang="en-US" altLang="ja-JP" sz="700">
              <a:solidFill>
                <a:srgbClr val="002060"/>
              </a:solidFill>
            </a:rPr>
            <a:t>1</a:t>
          </a:r>
          <a:r>
            <a:rPr kumimoji="1" lang="ja-JP" altLang="en-US" sz="700">
              <a:solidFill>
                <a:srgbClr val="002060"/>
              </a:solidFill>
            </a:rPr>
            <a:t>回</a:t>
          </a:r>
          <a:r>
            <a:rPr kumimoji="1" lang="en-US" altLang="ja-JP" sz="700">
              <a:solidFill>
                <a:srgbClr val="002060"/>
              </a:solidFill>
            </a:rPr>
            <a:t>300</a:t>
          </a:r>
          <a:r>
            <a:rPr kumimoji="1" lang="ja-JP" altLang="en-US" sz="700">
              <a:solidFill>
                <a:srgbClr val="002060"/>
              </a:solidFill>
            </a:rPr>
            <a:t>食以上又は</a:t>
          </a:r>
          <a:r>
            <a:rPr kumimoji="1" lang="en-US" altLang="ja-JP" sz="700">
              <a:solidFill>
                <a:srgbClr val="002060"/>
              </a:solidFill>
            </a:rPr>
            <a:t>1</a:t>
          </a:r>
          <a:r>
            <a:rPr kumimoji="1" lang="ja-JP" altLang="en-US" sz="700">
              <a:solidFill>
                <a:srgbClr val="002060"/>
              </a:solidFill>
            </a:rPr>
            <a:t>日</a:t>
          </a:r>
          <a:r>
            <a:rPr kumimoji="1" lang="en-US" altLang="ja-JP" sz="700">
              <a:solidFill>
                <a:srgbClr val="002060"/>
              </a:solidFill>
            </a:rPr>
            <a:t>750</a:t>
          </a:r>
          <a:r>
            <a:rPr kumimoji="1" lang="ja-JP" altLang="en-US" sz="700">
              <a:solidFill>
                <a:srgbClr val="002060"/>
              </a:solidFill>
            </a:rPr>
            <a:t>食以上提供する調理施設に 適用するものであるが、社会福祉施設における食中毒を予防するため、適用されない社会福祉施設についても、可能な限り本マニュアルに基づく衛生管理に努めること。」</a:t>
          </a:r>
          <a:endParaRPr kumimoji="1" lang="en-US" altLang="ja-JP" sz="700">
            <a:solidFill>
              <a:srgbClr val="002060"/>
            </a:solidFill>
          </a:endParaRPr>
        </a:p>
        <a:p>
          <a:r>
            <a:rPr kumimoji="1" lang="ja-JP" altLang="en-US" sz="900">
              <a:solidFill>
                <a:srgbClr val="002060"/>
              </a:solidFill>
            </a:rPr>
            <a:t> ・大量調理施設衛生管理マニュアル</a:t>
          </a:r>
          <a:r>
            <a:rPr kumimoji="1" lang="ja-JP" altLang="en-US" sz="700">
              <a:solidFill>
                <a:srgbClr val="002060"/>
              </a:solidFill>
            </a:rPr>
            <a:t>（平成</a:t>
          </a:r>
          <a:r>
            <a:rPr kumimoji="1" lang="en-US" altLang="ja-JP" sz="700">
              <a:solidFill>
                <a:srgbClr val="002060"/>
              </a:solidFill>
            </a:rPr>
            <a:t>9</a:t>
          </a:r>
          <a:r>
            <a:rPr kumimoji="1" lang="ja-JP" altLang="en-US" sz="700">
              <a:solidFill>
                <a:srgbClr val="002060"/>
              </a:solidFill>
            </a:rPr>
            <a:t>年</a:t>
          </a:r>
          <a:r>
            <a:rPr kumimoji="1" lang="en-US" altLang="ja-JP" sz="700">
              <a:solidFill>
                <a:srgbClr val="002060"/>
              </a:solidFill>
            </a:rPr>
            <a:t>3</a:t>
          </a:r>
          <a:r>
            <a:rPr kumimoji="1" lang="ja-JP" altLang="en-US" sz="700">
              <a:solidFill>
                <a:srgbClr val="002060"/>
              </a:solidFill>
            </a:rPr>
            <a:t>月</a:t>
          </a:r>
          <a:r>
            <a:rPr kumimoji="1" lang="en-US" altLang="ja-JP" sz="700">
              <a:solidFill>
                <a:srgbClr val="002060"/>
              </a:solidFill>
            </a:rPr>
            <a:t>24</a:t>
          </a:r>
          <a:r>
            <a:rPr kumimoji="1" lang="ja-JP" altLang="en-US" sz="700">
              <a:solidFill>
                <a:srgbClr val="002060"/>
              </a:solidFill>
            </a:rPr>
            <a:t>日衛食第</a:t>
          </a:r>
          <a:r>
            <a:rPr kumimoji="1" lang="en-US" altLang="ja-JP" sz="700">
              <a:solidFill>
                <a:srgbClr val="002060"/>
              </a:solidFill>
            </a:rPr>
            <a:t>85</a:t>
          </a:r>
          <a:r>
            <a:rPr kumimoji="1" lang="ja-JP" altLang="en-US" sz="700">
              <a:solidFill>
                <a:srgbClr val="002060"/>
              </a:solidFill>
            </a:rPr>
            <a:t>号別添（平成</a:t>
          </a:r>
          <a:r>
            <a:rPr kumimoji="1" lang="en-US" altLang="ja-JP" sz="700">
              <a:solidFill>
                <a:srgbClr val="002060"/>
              </a:solidFill>
            </a:rPr>
            <a:t>29</a:t>
          </a:r>
          <a:r>
            <a:rPr kumimoji="1" lang="ja-JP" altLang="en-US" sz="700">
              <a:solidFill>
                <a:srgbClr val="002060"/>
              </a:solidFill>
            </a:rPr>
            <a:t>年</a:t>
          </a:r>
          <a:r>
            <a:rPr kumimoji="1" lang="en-US" altLang="ja-JP" sz="700">
              <a:solidFill>
                <a:srgbClr val="002060"/>
              </a:solidFill>
            </a:rPr>
            <a:t>6</a:t>
          </a:r>
          <a:r>
            <a:rPr kumimoji="1" lang="ja-JP" altLang="en-US" sz="700">
              <a:solidFill>
                <a:srgbClr val="002060"/>
              </a:solidFill>
            </a:rPr>
            <a:t>月最終改正）） </a:t>
          </a:r>
          <a:endParaRPr kumimoji="1" lang="en-US" altLang="ja-JP" sz="700">
            <a:solidFill>
              <a:srgbClr val="002060"/>
            </a:solidFill>
          </a:endParaRPr>
        </a:p>
      </xdr:txBody>
    </xdr:sp>
    <xdr:clientData/>
  </xdr:twoCellAnchor>
  <xdr:twoCellAnchor>
    <xdr:from>
      <xdr:col>41</xdr:col>
      <xdr:colOff>66675</xdr:colOff>
      <xdr:row>411</xdr:row>
      <xdr:rowOff>251112</xdr:rowOff>
    </xdr:from>
    <xdr:to>
      <xdr:col>47</xdr:col>
      <xdr:colOff>0</xdr:colOff>
      <xdr:row>421</xdr:row>
      <xdr:rowOff>60612</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8223539" y="101103544"/>
          <a:ext cx="4037734" cy="2260023"/>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・昭和</a:t>
          </a:r>
          <a:r>
            <a:rPr kumimoji="1" lang="en-US" altLang="ja-JP" sz="900">
              <a:solidFill>
                <a:srgbClr val="002060"/>
              </a:solidFill>
            </a:rPr>
            <a:t>41</a:t>
          </a:r>
          <a:r>
            <a:rPr kumimoji="1" lang="ja-JP" altLang="en-US" sz="900">
              <a:solidFill>
                <a:srgbClr val="002060"/>
              </a:solidFill>
            </a:rPr>
            <a:t>年</a:t>
          </a:r>
          <a:r>
            <a:rPr kumimoji="1" lang="en-US" altLang="ja-JP" sz="900">
              <a:solidFill>
                <a:srgbClr val="002060"/>
              </a:solidFill>
            </a:rPr>
            <a:t>7</a:t>
          </a:r>
          <a:r>
            <a:rPr kumimoji="1" lang="ja-JP" altLang="en-US" sz="900">
              <a:solidFill>
                <a:srgbClr val="002060"/>
              </a:solidFill>
            </a:rPr>
            <a:t>月</a:t>
          </a:r>
          <a:r>
            <a:rPr kumimoji="1" lang="en-US" altLang="ja-JP" sz="900">
              <a:solidFill>
                <a:srgbClr val="002060"/>
              </a:solidFill>
            </a:rPr>
            <a:t>27</a:t>
          </a:r>
          <a:r>
            <a:rPr kumimoji="1" lang="ja-JP" altLang="en-US" sz="900">
              <a:solidFill>
                <a:srgbClr val="002060"/>
              </a:solidFill>
            </a:rPr>
            <a:t>日児発第</a:t>
          </a:r>
          <a:r>
            <a:rPr kumimoji="1" lang="en-US" altLang="ja-JP" sz="900">
              <a:solidFill>
                <a:srgbClr val="002060"/>
              </a:solidFill>
            </a:rPr>
            <a:t>470</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児童福祉施設等における赤痢対策の推進について</a:t>
          </a:r>
          <a:r>
            <a:rPr kumimoji="1" lang="en-US" altLang="ja-JP" sz="900">
              <a:solidFill>
                <a:srgbClr val="002060"/>
              </a:solidFill>
            </a:rPr>
            <a:t>｣</a:t>
          </a:r>
        </a:p>
        <a:p>
          <a:r>
            <a:rPr kumimoji="1" lang="ja-JP" altLang="en-US" sz="900">
              <a:solidFill>
                <a:srgbClr val="002060"/>
              </a:solidFill>
            </a:rPr>
            <a:t>給食関係者は毎月１回以上検便するとともに流行期はしばしば検便すること。他の職員及び児童についても必要に応じて行うこと 。</a:t>
          </a:r>
          <a:endParaRPr kumimoji="1" lang="en-US" altLang="ja-JP" sz="900">
            <a:solidFill>
              <a:srgbClr val="002060"/>
            </a:solidFill>
          </a:endParaRPr>
        </a:p>
        <a:p>
          <a:r>
            <a:rPr kumimoji="1" lang="ja-JP" altLang="en-US" sz="900">
              <a:solidFill>
                <a:srgbClr val="002060"/>
              </a:solidFill>
            </a:rPr>
            <a:t>・平成</a:t>
          </a:r>
          <a:r>
            <a:rPr kumimoji="1" lang="en-US" altLang="ja-JP" sz="900">
              <a:solidFill>
                <a:srgbClr val="002060"/>
              </a:solidFill>
            </a:rPr>
            <a:t>9</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31</a:t>
          </a:r>
          <a:r>
            <a:rPr kumimoji="1" lang="ja-JP" altLang="en-US" sz="900">
              <a:solidFill>
                <a:srgbClr val="002060"/>
              </a:solidFill>
            </a:rPr>
            <a:t>日社援施第</a:t>
          </a:r>
          <a:r>
            <a:rPr kumimoji="1" lang="en-US" altLang="ja-JP" sz="900">
              <a:solidFill>
                <a:srgbClr val="002060"/>
              </a:solidFill>
            </a:rPr>
            <a:t>65</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社会福祉施設における衛生管理について</a:t>
          </a:r>
          <a:r>
            <a:rPr kumimoji="1" lang="en-US" altLang="ja-JP" sz="900">
              <a:solidFill>
                <a:srgbClr val="002060"/>
              </a:solidFill>
            </a:rPr>
            <a:t>｣ </a:t>
          </a:r>
          <a:r>
            <a:rPr kumimoji="1" lang="ja-JP" altLang="en-US" sz="900">
              <a:solidFill>
                <a:srgbClr val="002060"/>
              </a:solidFill>
            </a:rPr>
            <a:t>　調理従事者等は臨時職員も含め、定期的な健康診断及び月に</a:t>
          </a:r>
          <a:r>
            <a:rPr kumimoji="1" lang="en-US" altLang="ja-JP" sz="900">
              <a:solidFill>
                <a:srgbClr val="002060"/>
              </a:solidFill>
            </a:rPr>
            <a:t>1</a:t>
          </a:r>
          <a:r>
            <a:rPr kumimoji="1" lang="ja-JP" altLang="en-US" sz="900">
              <a:solidFill>
                <a:srgbClr val="002060"/>
              </a:solidFill>
            </a:rPr>
            <a:t>回以上の検便を受けること。検便検査には、腸管出血性大腸菌（Ｏ</a:t>
          </a:r>
          <a:r>
            <a:rPr kumimoji="1" lang="en-US" altLang="ja-JP" sz="900">
              <a:solidFill>
                <a:srgbClr val="002060"/>
              </a:solidFill>
            </a:rPr>
            <a:t>157</a:t>
          </a:r>
          <a:r>
            <a:rPr kumimoji="1" lang="ja-JP" altLang="en-US" sz="900">
              <a:solidFill>
                <a:srgbClr val="002060"/>
              </a:solidFill>
            </a:rPr>
            <a:t>等）の検査を含めること。 </a:t>
          </a:r>
          <a:endParaRPr kumimoji="1" lang="en-US" altLang="ja-JP" sz="900">
            <a:solidFill>
              <a:srgbClr val="002060"/>
            </a:solidFill>
          </a:endParaRPr>
        </a:p>
        <a:p>
          <a:r>
            <a:rPr kumimoji="1" lang="en-US" altLang="ja-JP" sz="900">
              <a:solidFill>
                <a:srgbClr val="002060"/>
              </a:solidFill>
            </a:rPr>
            <a:t>※</a:t>
          </a:r>
          <a:r>
            <a:rPr kumimoji="1" lang="ja-JP" altLang="en-US" sz="900">
              <a:solidFill>
                <a:srgbClr val="002060"/>
              </a:solidFill>
            </a:rPr>
            <a:t>県指導：給食担当、乳児担当（０歳児を受け入れるクラスの担当者）は毎月１回以上、その他の職員は３ヶ月  に１回、年４回以上実施すること。  乳児担当者の検便検査にはＯ</a:t>
          </a:r>
          <a:r>
            <a:rPr kumimoji="1" lang="en-US" altLang="ja-JP" sz="900">
              <a:solidFill>
                <a:srgbClr val="002060"/>
              </a:solidFill>
            </a:rPr>
            <a:t>157</a:t>
          </a:r>
          <a:r>
            <a:rPr kumimoji="1" lang="ja-JP" altLang="en-US" sz="900">
              <a:solidFill>
                <a:srgbClr val="002060"/>
              </a:solidFill>
            </a:rPr>
            <a:t>の検査を含めること。 </a:t>
          </a:r>
          <a:endParaRPr kumimoji="1" lang="en-US" altLang="ja-JP" sz="900">
            <a:solidFill>
              <a:srgbClr val="002060"/>
            </a:solidFill>
          </a:endParaRPr>
        </a:p>
      </xdr:txBody>
    </xdr:sp>
    <xdr:clientData/>
  </xdr:twoCellAnchor>
  <xdr:twoCellAnchor>
    <xdr:from>
      <xdr:col>41</xdr:col>
      <xdr:colOff>66675</xdr:colOff>
      <xdr:row>439</xdr:row>
      <xdr:rowOff>0</xdr:rowOff>
    </xdr:from>
    <xdr:to>
      <xdr:col>47</xdr:col>
      <xdr:colOff>0</xdr:colOff>
      <xdr:row>442</xdr:row>
      <xdr:rowOff>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8267700" y="106622850"/>
          <a:ext cx="4048125" cy="7239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平成</a:t>
          </a:r>
          <a:r>
            <a:rPr kumimoji="1" lang="en-US" altLang="ja-JP" sz="900">
              <a:solidFill>
                <a:srgbClr val="002060"/>
              </a:solidFill>
            </a:rPr>
            <a:t>9</a:t>
          </a:r>
          <a:r>
            <a:rPr kumimoji="1" lang="ja-JP" altLang="en-US" sz="900">
              <a:solidFill>
                <a:srgbClr val="002060"/>
              </a:solidFill>
            </a:rPr>
            <a:t>年</a:t>
          </a:r>
          <a:r>
            <a:rPr kumimoji="1" lang="en-US" altLang="ja-JP" sz="900">
              <a:solidFill>
                <a:srgbClr val="002060"/>
              </a:solidFill>
            </a:rPr>
            <a:t>3</a:t>
          </a:r>
          <a:r>
            <a:rPr kumimoji="1" lang="ja-JP" altLang="en-US" sz="900">
              <a:solidFill>
                <a:srgbClr val="002060"/>
              </a:solidFill>
            </a:rPr>
            <a:t>月</a:t>
          </a:r>
          <a:r>
            <a:rPr kumimoji="1" lang="en-US" altLang="ja-JP" sz="900">
              <a:solidFill>
                <a:srgbClr val="002060"/>
              </a:solidFill>
            </a:rPr>
            <a:t>31</a:t>
          </a:r>
          <a:r>
            <a:rPr kumimoji="1" lang="ja-JP" altLang="en-US" sz="900">
              <a:solidFill>
                <a:srgbClr val="002060"/>
              </a:solidFill>
            </a:rPr>
            <a:t>日社援施第</a:t>
          </a:r>
          <a:r>
            <a:rPr kumimoji="1" lang="en-US" altLang="ja-JP" sz="900">
              <a:solidFill>
                <a:srgbClr val="002060"/>
              </a:solidFill>
            </a:rPr>
            <a:t>65</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社会福祉施設における衛生管理について</a:t>
          </a:r>
          <a:r>
            <a:rPr kumimoji="1" lang="en-US" altLang="ja-JP" sz="900">
              <a:solidFill>
                <a:srgbClr val="002060"/>
              </a:solidFill>
            </a:rPr>
            <a:t>｣</a:t>
          </a:r>
        </a:p>
      </xdr:txBody>
    </xdr:sp>
    <xdr:clientData/>
  </xdr:twoCellAnchor>
  <xdr:twoCellAnchor>
    <xdr:from>
      <xdr:col>41</xdr:col>
      <xdr:colOff>66675</xdr:colOff>
      <xdr:row>463</xdr:row>
      <xdr:rowOff>190501</xdr:rowOff>
    </xdr:from>
    <xdr:to>
      <xdr:col>47</xdr:col>
      <xdr:colOff>0</xdr:colOff>
      <xdr:row>470</xdr:row>
      <xdr:rowOff>19051</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8300508" y="115284251"/>
          <a:ext cx="4060825" cy="12890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モデル経理規程第</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14</a:t>
          </a:r>
          <a:r>
            <a:rPr kumimoji="1" lang="ja-JP" altLang="en-US" sz="900">
              <a:solidFill>
                <a:srgbClr val="002060"/>
              </a:solidFill>
            </a:rPr>
            <a:t>条、</a:t>
          </a:r>
          <a:r>
            <a:rPr kumimoji="1" lang="en-US" altLang="ja-JP" sz="900">
              <a:solidFill>
                <a:srgbClr val="002060"/>
              </a:solidFill>
            </a:rPr>
            <a:t>24</a:t>
          </a:r>
          <a:r>
            <a:rPr kumimoji="1" lang="ja-JP" altLang="en-US" sz="900">
              <a:solidFill>
                <a:srgbClr val="002060"/>
              </a:solidFill>
            </a:rPr>
            <a:t>条、小規模法人経理規定</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14</a:t>
          </a:r>
          <a:r>
            <a:rPr kumimoji="1" lang="ja-JP" altLang="en-US" sz="900">
              <a:solidFill>
                <a:srgbClr val="002060"/>
              </a:solidFill>
            </a:rPr>
            <a:t>条、</a:t>
          </a:r>
          <a:r>
            <a:rPr kumimoji="1" lang="en-US" altLang="ja-JP" sz="900">
              <a:solidFill>
                <a:srgbClr val="002060"/>
              </a:solidFill>
            </a:rPr>
            <a:t>24</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すべての会計処理は会計伝票により処理すること。会計伝票には会計責任者の承認印を受けること。収納した金銭は必ず一旦金融機関に預け入れること。 </a:t>
          </a:r>
          <a:endParaRPr kumimoji="1" lang="en-US" altLang="ja-JP" sz="900">
            <a:solidFill>
              <a:srgbClr val="002060"/>
            </a:solidFill>
          </a:endParaRPr>
        </a:p>
      </xdr:txBody>
    </xdr:sp>
    <xdr:clientData/>
  </xdr:twoCellAnchor>
  <xdr:twoCellAnchor>
    <xdr:from>
      <xdr:col>41</xdr:col>
      <xdr:colOff>66675</xdr:colOff>
      <xdr:row>472</xdr:row>
      <xdr:rowOff>0</xdr:rowOff>
    </xdr:from>
    <xdr:to>
      <xdr:col>47</xdr:col>
      <xdr:colOff>0</xdr:colOff>
      <xdr:row>474</xdr:row>
      <xdr:rowOff>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8267700" y="113385600"/>
          <a:ext cx="4048125" cy="14478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モデル経理規程第</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26</a:t>
          </a:r>
          <a:r>
            <a:rPr kumimoji="1" lang="ja-JP" altLang="en-US" sz="900">
              <a:solidFill>
                <a:srgbClr val="002060"/>
              </a:solidFill>
            </a:rPr>
            <a:t>条、</a:t>
          </a:r>
          <a:r>
            <a:rPr kumimoji="1" lang="en-US" altLang="ja-JP" sz="900">
              <a:solidFill>
                <a:srgbClr val="002060"/>
              </a:solidFill>
            </a:rPr>
            <a:t>28</a:t>
          </a:r>
          <a:r>
            <a:rPr kumimoji="1" lang="ja-JP" altLang="en-US" sz="900">
              <a:solidFill>
                <a:srgbClr val="002060"/>
              </a:solidFill>
            </a:rPr>
            <a:t>条、小規模法人経理規定第</a:t>
          </a:r>
          <a:r>
            <a:rPr kumimoji="1" lang="en-US" altLang="ja-JP" sz="900">
              <a:solidFill>
                <a:srgbClr val="002060"/>
              </a:solidFill>
            </a:rPr>
            <a:t>13</a:t>
          </a:r>
          <a:r>
            <a:rPr kumimoji="1" lang="ja-JP" altLang="en-US" sz="900">
              <a:solidFill>
                <a:srgbClr val="002060"/>
              </a:solidFill>
            </a:rPr>
            <a:t>条、</a:t>
          </a:r>
          <a:r>
            <a:rPr kumimoji="1" lang="en-US" altLang="ja-JP" sz="900">
              <a:solidFill>
                <a:srgbClr val="002060"/>
              </a:solidFill>
            </a:rPr>
            <a:t>26</a:t>
          </a:r>
          <a:r>
            <a:rPr kumimoji="1" lang="ja-JP" altLang="en-US" sz="900">
              <a:solidFill>
                <a:srgbClr val="002060"/>
              </a:solidFill>
            </a:rPr>
            <a:t>条、</a:t>
          </a:r>
          <a:r>
            <a:rPr kumimoji="1" lang="en-US" altLang="ja-JP" sz="900">
              <a:solidFill>
                <a:srgbClr val="002060"/>
              </a:solidFill>
            </a:rPr>
            <a:t>28</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すべての会計処理は会計伝票により処理すること。会計伝票には会計責任者の承認印を受けること。</a:t>
          </a:r>
          <a:endParaRPr kumimoji="1" lang="en-US" altLang="ja-JP" sz="900">
            <a:solidFill>
              <a:srgbClr val="002060"/>
            </a:solidFill>
          </a:endParaRPr>
        </a:p>
        <a:p>
          <a:r>
            <a:rPr kumimoji="1" lang="ja-JP" altLang="en-US" sz="900">
              <a:solidFill>
                <a:srgbClr val="002060"/>
              </a:solidFill>
            </a:rPr>
            <a:t>保管できる小口現金の限度額は経理規程で定めた額とする。（経理規程を確認すること） </a:t>
          </a:r>
          <a:endParaRPr kumimoji="1" lang="en-US" altLang="ja-JP" sz="900">
            <a:solidFill>
              <a:srgbClr val="002060"/>
            </a:solidFill>
          </a:endParaRPr>
        </a:p>
      </xdr:txBody>
    </xdr:sp>
    <xdr:clientData/>
  </xdr:twoCellAnchor>
  <xdr:twoCellAnchor>
    <xdr:from>
      <xdr:col>41</xdr:col>
      <xdr:colOff>66675</xdr:colOff>
      <xdr:row>474</xdr:row>
      <xdr:rowOff>77933</xdr:rowOff>
    </xdr:from>
    <xdr:to>
      <xdr:col>47</xdr:col>
      <xdr:colOff>0</xdr:colOff>
      <xdr:row>476</xdr:row>
      <xdr:rowOff>43296</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8223539" y="114992728"/>
          <a:ext cx="4037734" cy="458932"/>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モデル経理規程第</a:t>
          </a:r>
          <a:r>
            <a:rPr kumimoji="1" lang="en-US" altLang="ja-JP" sz="900">
              <a:solidFill>
                <a:srgbClr val="002060"/>
              </a:solidFill>
            </a:rPr>
            <a:t>32</a:t>
          </a:r>
          <a:r>
            <a:rPr kumimoji="1" lang="ja-JP" altLang="en-US" sz="900">
              <a:solidFill>
                <a:srgbClr val="002060"/>
              </a:solidFill>
            </a:rPr>
            <a:t>条、小規模法人経理規定第</a:t>
          </a:r>
          <a:r>
            <a:rPr kumimoji="1" lang="en-US" altLang="ja-JP" sz="900">
              <a:solidFill>
                <a:srgbClr val="002060"/>
              </a:solidFill>
            </a:rPr>
            <a:t>32</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月次試算表を作成し、翌月○○日までに理事長に提出すること</a:t>
          </a:r>
          <a:endParaRPr kumimoji="1" lang="en-US" altLang="ja-JP" sz="900">
            <a:solidFill>
              <a:srgbClr val="002060"/>
            </a:solidFill>
          </a:endParaRPr>
        </a:p>
      </xdr:txBody>
    </xdr:sp>
    <xdr:clientData/>
  </xdr:twoCellAnchor>
  <xdr:twoCellAnchor>
    <xdr:from>
      <xdr:col>41</xdr:col>
      <xdr:colOff>66675</xdr:colOff>
      <xdr:row>555</xdr:row>
      <xdr:rowOff>9525</xdr:rowOff>
    </xdr:from>
    <xdr:to>
      <xdr:col>47</xdr:col>
      <xdr:colOff>0</xdr:colOff>
      <xdr:row>556</xdr:row>
      <xdr:rowOff>0</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8267700" y="136064625"/>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経理等通知記１（２）</a:t>
          </a:r>
          <a:endParaRPr kumimoji="1" lang="en-US" altLang="ja-JP" sz="900">
            <a:solidFill>
              <a:srgbClr val="002060"/>
            </a:solidFill>
          </a:endParaRPr>
        </a:p>
      </xdr:txBody>
    </xdr:sp>
    <xdr:clientData/>
  </xdr:twoCellAnchor>
  <xdr:twoCellAnchor>
    <xdr:from>
      <xdr:col>41</xdr:col>
      <xdr:colOff>66675</xdr:colOff>
      <xdr:row>560</xdr:row>
      <xdr:rowOff>0</xdr:rowOff>
    </xdr:from>
    <xdr:to>
      <xdr:col>47</xdr:col>
      <xdr:colOff>0</xdr:colOff>
      <xdr:row>565</xdr:row>
      <xdr:rowOff>0</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8267700" y="137283825"/>
          <a:ext cx="4048125" cy="1000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経理等通知記４（２）</a:t>
          </a:r>
          <a:endParaRPr kumimoji="1" lang="en-US" altLang="ja-JP" sz="900">
            <a:solidFill>
              <a:srgbClr val="002060"/>
            </a:solidFill>
          </a:endParaRPr>
        </a:p>
        <a:p>
          <a:r>
            <a:rPr kumimoji="1" lang="ja-JP" altLang="en-US" sz="900">
              <a:solidFill>
                <a:srgbClr val="002060"/>
              </a:solidFill>
            </a:rPr>
            <a:t>委託費を同一法人内における各施設拠点区分、本部拠点区分又は収益事業等の事業区分への資金の貸付については、当該法人の経営上やむを得ない場合に、当該年度内に限って認められるものであること。 </a:t>
          </a:r>
          <a:endParaRPr kumimoji="1" lang="en-US" altLang="ja-JP" sz="900">
            <a:solidFill>
              <a:srgbClr val="002060"/>
            </a:solidFill>
          </a:endParaRPr>
        </a:p>
      </xdr:txBody>
    </xdr:sp>
    <xdr:clientData/>
  </xdr:twoCellAnchor>
  <xdr:twoCellAnchor>
    <xdr:from>
      <xdr:col>41</xdr:col>
      <xdr:colOff>85725</xdr:colOff>
      <xdr:row>576</xdr:row>
      <xdr:rowOff>114267</xdr:rowOff>
    </xdr:from>
    <xdr:to>
      <xdr:col>47</xdr:col>
      <xdr:colOff>19050</xdr:colOff>
      <xdr:row>582</xdr:row>
      <xdr:rowOff>257140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277225" y="144951417"/>
          <a:ext cx="4048125" cy="1609723"/>
          <a:chOff x="8267700" y="141493875"/>
          <a:chExt cx="4048125" cy="1672165"/>
        </a:xfrm>
      </xdr:grpSpPr>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8267700" y="141493875"/>
            <a:ext cx="4048125" cy="2476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800">
                <a:solidFill>
                  <a:srgbClr val="002060"/>
                </a:solidFill>
              </a:rPr>
              <a:t>】</a:t>
            </a:r>
            <a:r>
              <a:rPr kumimoji="1" lang="ja-JP" altLang="en-US" sz="800">
                <a:solidFill>
                  <a:srgbClr val="002060"/>
                </a:solidFill>
              </a:rPr>
              <a:t>  経理等通知記１（３）</a:t>
            </a:r>
            <a:r>
              <a:rPr kumimoji="1" lang="en-US" altLang="ja-JP" sz="800">
                <a:solidFill>
                  <a:srgbClr val="002060"/>
                </a:solidFill>
              </a:rPr>
              <a:t>【Ⅰ</a:t>
            </a:r>
            <a:r>
              <a:rPr kumimoji="1" lang="ja-JP" altLang="en-US" sz="800">
                <a:solidFill>
                  <a:srgbClr val="002060"/>
                </a:solidFill>
              </a:rPr>
              <a:t>基本の７要件</a:t>
            </a:r>
            <a:r>
              <a:rPr kumimoji="1" lang="en-US" altLang="ja-JP" sz="800">
                <a:solidFill>
                  <a:srgbClr val="002060"/>
                </a:solidFill>
              </a:rPr>
              <a:t>】</a:t>
            </a:r>
            <a:r>
              <a:rPr kumimoji="1" lang="ja-JP" altLang="en-US" sz="800">
                <a:solidFill>
                  <a:srgbClr val="002060"/>
                </a:solidFill>
              </a:rPr>
              <a:t>（額の制限なし）</a:t>
            </a:r>
            <a:endParaRPr kumimoji="1" lang="en-US" altLang="ja-JP" sz="800">
              <a:solidFill>
                <a:srgbClr val="002060"/>
              </a:solidFill>
            </a:endParaRPr>
          </a:p>
        </xdr:txBody>
      </xdr:sp>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267700" y="141741525"/>
            <a:ext cx="4048125" cy="5143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a:t>
            </a:r>
            <a:r>
              <a:rPr kumimoji="1" lang="ja-JP" altLang="en-US" sz="800">
                <a:solidFill>
                  <a:srgbClr val="002060"/>
                </a:solidFill>
              </a:rPr>
              <a:t>経理等通知記１（３）</a:t>
            </a:r>
            <a:r>
              <a:rPr kumimoji="1" lang="en-US" altLang="ja-JP" sz="800">
                <a:solidFill>
                  <a:srgbClr val="002060"/>
                </a:solidFill>
              </a:rPr>
              <a:t>【Ⅰ</a:t>
            </a:r>
            <a:r>
              <a:rPr kumimoji="1" lang="ja-JP" altLang="en-US" sz="800">
                <a:solidFill>
                  <a:srgbClr val="002060"/>
                </a:solidFill>
              </a:rPr>
              <a:t>基本の７要件</a:t>
            </a:r>
            <a:r>
              <a:rPr kumimoji="1" lang="en-US" altLang="ja-JP" sz="800">
                <a:solidFill>
                  <a:srgbClr val="002060"/>
                </a:solidFill>
              </a:rPr>
              <a:t>】</a:t>
            </a:r>
            <a:r>
              <a:rPr kumimoji="1" lang="ja-JP" altLang="en-US" sz="800">
                <a:solidFill>
                  <a:srgbClr val="002060"/>
                </a:solidFill>
              </a:rPr>
              <a:t>（額の制限なし）</a:t>
            </a:r>
            <a:endParaRPr kumimoji="1" lang="en-US" altLang="ja-JP" sz="800">
              <a:solidFill>
                <a:srgbClr val="002060"/>
              </a:solidFill>
            </a:endParaRPr>
          </a:p>
          <a:p>
            <a:r>
              <a:rPr kumimoji="1" lang="ja-JP" altLang="en-US" sz="800">
                <a:solidFill>
                  <a:srgbClr val="002060"/>
                </a:solidFill>
              </a:rPr>
              <a:t>経理等通知記１（６）</a:t>
            </a:r>
            <a:r>
              <a:rPr kumimoji="1" lang="en-US" altLang="ja-JP" sz="800">
                <a:solidFill>
                  <a:srgbClr val="002060"/>
                </a:solidFill>
              </a:rPr>
              <a:t>【Ⅲ</a:t>
            </a:r>
            <a:r>
              <a:rPr kumimoji="1" lang="ja-JP" altLang="en-US" sz="800">
                <a:solidFill>
                  <a:srgbClr val="002060"/>
                </a:solidFill>
              </a:rPr>
              <a:t>すべての要件</a:t>
            </a:r>
            <a:r>
              <a:rPr kumimoji="1" lang="en-US" altLang="ja-JP" sz="800">
                <a:solidFill>
                  <a:srgbClr val="002060"/>
                </a:solidFill>
              </a:rPr>
              <a:t>】</a:t>
            </a:r>
            <a:r>
              <a:rPr kumimoji="1" lang="ja-JP" altLang="en-US" sz="800">
                <a:solidFill>
                  <a:srgbClr val="002060"/>
                </a:solidFill>
              </a:rPr>
              <a:t>（額の制限なし）</a:t>
            </a:r>
            <a:endParaRPr kumimoji="1" lang="en-US" altLang="ja-JP" sz="800">
              <a:solidFill>
                <a:srgbClr val="002060"/>
              </a:solidFill>
            </a:endParaRPr>
          </a:p>
        </xdr:txBody>
      </xdr:sp>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8267700" y="142255874"/>
            <a:ext cx="4048125"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a:t>
            </a:r>
            <a:r>
              <a:rPr kumimoji="1" lang="ja-JP" altLang="en-US" sz="800">
                <a:solidFill>
                  <a:srgbClr val="002060"/>
                </a:solidFill>
              </a:rPr>
              <a:t>経理等通知記１（３）</a:t>
            </a:r>
            <a:r>
              <a:rPr kumimoji="1" lang="en-US" altLang="ja-JP" sz="800">
                <a:solidFill>
                  <a:srgbClr val="002060"/>
                </a:solidFill>
              </a:rPr>
              <a:t>【Ⅰ</a:t>
            </a:r>
            <a:r>
              <a:rPr kumimoji="1" lang="ja-JP" altLang="en-US" sz="800">
                <a:solidFill>
                  <a:srgbClr val="002060"/>
                </a:solidFill>
              </a:rPr>
              <a:t>基本の７要件</a:t>
            </a:r>
            <a:r>
              <a:rPr kumimoji="1" lang="en-US" altLang="ja-JP" sz="800">
                <a:solidFill>
                  <a:srgbClr val="002060"/>
                </a:solidFill>
              </a:rPr>
              <a:t>】</a:t>
            </a:r>
            <a:r>
              <a:rPr kumimoji="1" lang="ja-JP" altLang="en-US" sz="800">
                <a:solidFill>
                  <a:srgbClr val="002060"/>
                </a:solidFill>
              </a:rPr>
              <a:t>（額の制限なし）</a:t>
            </a:r>
            <a:endParaRPr kumimoji="1" lang="en-US" altLang="ja-JP" sz="800">
              <a:solidFill>
                <a:srgbClr val="002060"/>
              </a:solidFill>
            </a:endParaRPr>
          </a:p>
        </xdr:txBody>
      </xdr:sp>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8267700" y="142513049"/>
            <a:ext cx="4048125" cy="652991"/>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a:t>
            </a:r>
            <a:r>
              <a:rPr kumimoji="1" lang="ja-JP" altLang="en-US" sz="800">
                <a:solidFill>
                  <a:srgbClr val="002060"/>
                </a:solidFill>
              </a:rPr>
              <a:t>経理等通知記１（４）</a:t>
            </a:r>
            <a:r>
              <a:rPr kumimoji="1" lang="en-US" altLang="ja-JP" sz="800">
                <a:solidFill>
                  <a:srgbClr val="002060"/>
                </a:solidFill>
              </a:rPr>
              <a:t>【Ⅱ</a:t>
            </a:r>
            <a:r>
              <a:rPr kumimoji="1" lang="ja-JP" altLang="en-US" sz="800">
                <a:solidFill>
                  <a:srgbClr val="002060"/>
                </a:solidFill>
              </a:rPr>
              <a:t>７要件・特別保育</a:t>
            </a:r>
            <a:r>
              <a:rPr kumimoji="1" lang="en-US" altLang="ja-JP" sz="800">
                <a:solidFill>
                  <a:srgbClr val="002060"/>
                </a:solidFill>
              </a:rPr>
              <a:t>】</a:t>
            </a:r>
            <a:r>
              <a:rPr kumimoji="1" lang="ja-JP" altLang="en-US" sz="800">
                <a:solidFill>
                  <a:srgbClr val="002060"/>
                </a:solidFill>
              </a:rPr>
              <a:t>（処遇改善等加算（基礎分）相当額の範囲内）　経理等通知記１（６）</a:t>
            </a:r>
            <a:r>
              <a:rPr kumimoji="1" lang="en-US" altLang="ja-JP" sz="800">
                <a:solidFill>
                  <a:srgbClr val="002060"/>
                </a:solidFill>
              </a:rPr>
              <a:t>【Ⅲ</a:t>
            </a:r>
            <a:r>
              <a:rPr kumimoji="1" lang="ja-JP" altLang="en-US" sz="800">
                <a:solidFill>
                  <a:srgbClr val="002060"/>
                </a:solidFill>
              </a:rPr>
              <a:t>すべての要件</a:t>
            </a:r>
            <a:r>
              <a:rPr kumimoji="1" lang="en-US" altLang="ja-JP" sz="800">
                <a:solidFill>
                  <a:srgbClr val="002060"/>
                </a:solidFill>
              </a:rPr>
              <a:t>】</a:t>
            </a:r>
            <a:r>
              <a:rPr kumimoji="1" lang="ja-JP" altLang="en-US" sz="800">
                <a:solidFill>
                  <a:srgbClr val="002060"/>
                </a:solidFill>
              </a:rPr>
              <a:t>（額の制限なし）</a:t>
            </a:r>
            <a:endParaRPr kumimoji="1" lang="en-US" altLang="ja-JP" sz="800">
              <a:solidFill>
                <a:srgbClr val="002060"/>
              </a:solidFill>
            </a:endParaRPr>
          </a:p>
        </xdr:txBody>
      </xdr:sp>
    </xdr:grpSp>
    <xdr:clientData/>
  </xdr:twoCellAnchor>
  <xdr:twoCellAnchor>
    <xdr:from>
      <xdr:col>41</xdr:col>
      <xdr:colOff>66675</xdr:colOff>
      <xdr:row>612</xdr:row>
      <xdr:rowOff>0</xdr:rowOff>
    </xdr:from>
    <xdr:to>
      <xdr:col>47</xdr:col>
      <xdr:colOff>0</xdr:colOff>
      <xdr:row>617</xdr:row>
      <xdr:rowOff>9525</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8267700" y="149561550"/>
          <a:ext cx="4048125" cy="12382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運用通知（問</a:t>
          </a:r>
          <a:r>
            <a:rPr kumimoji="1" lang="en-US" altLang="ja-JP" sz="900">
              <a:solidFill>
                <a:srgbClr val="002060"/>
              </a:solidFill>
            </a:rPr>
            <a:t>8</a:t>
          </a:r>
          <a:r>
            <a:rPr kumimoji="1" lang="ja-JP" altLang="en-US" sz="900">
              <a:solidFill>
                <a:srgbClr val="002060"/>
              </a:solidFill>
            </a:rPr>
            <a:t>）</a:t>
          </a:r>
          <a:endParaRPr kumimoji="1" lang="en-US" altLang="ja-JP" sz="900">
            <a:solidFill>
              <a:srgbClr val="002060"/>
            </a:solidFill>
          </a:endParaRPr>
        </a:p>
        <a:p>
          <a:r>
            <a:rPr kumimoji="1" lang="ja-JP" altLang="en-US" sz="800">
              <a:solidFill>
                <a:srgbClr val="002060"/>
              </a:solidFill>
            </a:rPr>
            <a:t>保育所施設・設備整備積立資産から土地取得に要する費用を取り崩すことができるのは、当該保育所の増改築に係る 　計画について、都道府県知事（当該保育所の設置主体が社会福祉法人である場合は理事会）の承認を得るとともに、都道府県及び市町村など関係行政機関との事前協議及び地元調整が終了しており、施設の整備が確実な場合に限るものととする。 </a:t>
          </a:r>
          <a:endParaRPr kumimoji="1" lang="en-US" altLang="ja-JP" sz="800">
            <a:solidFill>
              <a:srgbClr val="002060"/>
            </a:solidFill>
          </a:endParaRPr>
        </a:p>
      </xdr:txBody>
    </xdr:sp>
    <xdr:clientData/>
  </xdr:twoCellAnchor>
  <xdr:twoCellAnchor>
    <xdr:from>
      <xdr:col>41</xdr:col>
      <xdr:colOff>66675</xdr:colOff>
      <xdr:row>649</xdr:row>
      <xdr:rowOff>0</xdr:rowOff>
    </xdr:from>
    <xdr:to>
      <xdr:col>47</xdr:col>
      <xdr:colOff>0</xdr:colOff>
      <xdr:row>655</xdr:row>
      <xdr:rowOff>238125</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8267700" y="157714950"/>
          <a:ext cx="4048125" cy="9810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経理等通知記５（２）</a:t>
          </a:r>
          <a:endParaRPr kumimoji="1" lang="en-US" altLang="ja-JP" sz="900">
            <a:solidFill>
              <a:srgbClr val="002060"/>
            </a:solidFill>
          </a:endParaRPr>
        </a:p>
        <a:p>
          <a:r>
            <a:rPr kumimoji="1" lang="ja-JP" altLang="en-US" sz="900">
              <a:solidFill>
                <a:srgbClr val="002060"/>
              </a:solidFill>
            </a:rPr>
            <a:t>当期留保率が５％を上回る場合は収支計算分析表の提出を求め、同通知記</a:t>
          </a:r>
          <a:r>
            <a:rPr kumimoji="1" lang="en-US" altLang="ja-JP" sz="900">
              <a:solidFill>
                <a:srgbClr val="002060"/>
              </a:solidFill>
            </a:rPr>
            <a:t>1</a:t>
          </a:r>
          <a:r>
            <a:rPr kumimoji="1" lang="ja-JP" altLang="en-US" sz="900">
              <a:solidFill>
                <a:srgbClr val="002060"/>
              </a:solidFill>
            </a:rPr>
            <a:t>から</a:t>
          </a:r>
          <a:r>
            <a:rPr kumimoji="1" lang="en-US" altLang="ja-JP" sz="900">
              <a:solidFill>
                <a:srgbClr val="002060"/>
              </a:solidFill>
            </a:rPr>
            <a:t>4</a:t>
          </a:r>
          <a:r>
            <a:rPr kumimoji="1" lang="ja-JP" altLang="en-US" sz="900">
              <a:solidFill>
                <a:srgbClr val="002060"/>
              </a:solidFill>
            </a:rPr>
            <a:t>までに示された事項の遵守状況を確認。特に基本の</a:t>
          </a:r>
          <a:r>
            <a:rPr kumimoji="1" lang="en-US" altLang="ja-JP" sz="900">
              <a:solidFill>
                <a:srgbClr val="002060"/>
              </a:solidFill>
            </a:rPr>
            <a:t>7</a:t>
          </a:r>
          <a:r>
            <a:rPr kumimoji="1" lang="ja-JP" altLang="en-US" sz="900">
              <a:solidFill>
                <a:srgbClr val="002060"/>
              </a:solidFill>
            </a:rPr>
            <a:t>要件が充足されているかどうかをはじめ、児童の処遇の状況を十分確認すること。 </a:t>
          </a:r>
          <a:endParaRPr kumimoji="1" lang="en-US" altLang="ja-JP" sz="900">
            <a:solidFill>
              <a:srgbClr val="002060"/>
            </a:solidFill>
          </a:endParaRPr>
        </a:p>
      </xdr:txBody>
    </xdr:sp>
    <xdr:clientData/>
  </xdr:twoCellAnchor>
  <xdr:twoCellAnchor>
    <xdr:from>
      <xdr:col>41</xdr:col>
      <xdr:colOff>77259</xdr:colOff>
      <xdr:row>656</xdr:row>
      <xdr:rowOff>95250</xdr:rowOff>
    </xdr:from>
    <xdr:to>
      <xdr:col>47</xdr:col>
      <xdr:colOff>10584</xdr:colOff>
      <xdr:row>665</xdr:row>
      <xdr:rowOff>105834</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8311092" y="172201417"/>
          <a:ext cx="4060825" cy="22225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rgbClr val="002060"/>
              </a:solidFill>
            </a:rPr>
            <a:t>【</a:t>
          </a:r>
          <a:r>
            <a:rPr kumimoji="1" lang="ja-JP" altLang="en-US" sz="800">
              <a:solidFill>
                <a:srgbClr val="002060"/>
              </a:solidFill>
            </a:rPr>
            <a:t>根拠</a:t>
          </a:r>
          <a:r>
            <a:rPr kumimoji="1" lang="en-US" altLang="ja-JP" sz="800">
              <a:solidFill>
                <a:srgbClr val="002060"/>
              </a:solidFill>
            </a:rPr>
            <a:t>】</a:t>
          </a:r>
          <a:r>
            <a:rPr kumimoji="1" lang="ja-JP" altLang="en-US" sz="800">
              <a:solidFill>
                <a:srgbClr val="002060"/>
              </a:solidFill>
            </a:rPr>
            <a:t>・平成</a:t>
          </a:r>
          <a:r>
            <a:rPr kumimoji="1" lang="en-US" altLang="ja-JP" sz="800">
              <a:solidFill>
                <a:srgbClr val="002060"/>
              </a:solidFill>
            </a:rPr>
            <a:t>12</a:t>
          </a:r>
          <a:r>
            <a:rPr kumimoji="1" lang="ja-JP" altLang="en-US" sz="800">
              <a:solidFill>
                <a:srgbClr val="002060"/>
              </a:solidFill>
            </a:rPr>
            <a:t>年</a:t>
          </a:r>
          <a:r>
            <a:rPr kumimoji="1" lang="en-US" altLang="ja-JP" sz="800">
              <a:solidFill>
                <a:srgbClr val="002060"/>
              </a:solidFill>
            </a:rPr>
            <a:t>4</a:t>
          </a:r>
          <a:r>
            <a:rPr kumimoji="1" lang="ja-JP" altLang="en-US" sz="800">
              <a:solidFill>
                <a:srgbClr val="002060"/>
              </a:solidFill>
            </a:rPr>
            <a:t>月</a:t>
          </a:r>
          <a:r>
            <a:rPr kumimoji="1" lang="en-US" altLang="ja-JP" sz="800">
              <a:solidFill>
                <a:srgbClr val="002060"/>
              </a:solidFill>
            </a:rPr>
            <a:t>25</a:t>
          </a:r>
          <a:r>
            <a:rPr kumimoji="1" lang="ja-JP" altLang="en-US" sz="800">
              <a:solidFill>
                <a:srgbClr val="002060"/>
              </a:solidFill>
            </a:rPr>
            <a:t>日児発第</a:t>
          </a:r>
          <a:r>
            <a:rPr kumimoji="1" lang="en-US" altLang="ja-JP" sz="800">
              <a:solidFill>
                <a:srgbClr val="002060"/>
              </a:solidFill>
            </a:rPr>
            <a:t>471</a:t>
          </a:r>
          <a:r>
            <a:rPr kumimoji="1" lang="ja-JP" altLang="en-US" sz="800">
              <a:solidFill>
                <a:srgbClr val="002060"/>
              </a:solidFill>
            </a:rPr>
            <a:t>号</a:t>
          </a:r>
          <a:r>
            <a:rPr kumimoji="1" lang="en-US" altLang="ja-JP" sz="800">
              <a:solidFill>
                <a:srgbClr val="002060"/>
              </a:solidFill>
            </a:rPr>
            <a:t>｢</a:t>
          </a:r>
          <a:r>
            <a:rPr kumimoji="1" lang="ja-JP" altLang="en-US" sz="800">
              <a:solidFill>
                <a:srgbClr val="002060"/>
              </a:solidFill>
            </a:rPr>
            <a:t>児童福祉行政指導監査の実施について</a:t>
          </a:r>
          <a:r>
            <a:rPr kumimoji="1" lang="en-US" altLang="ja-JP" sz="800">
              <a:solidFill>
                <a:srgbClr val="002060"/>
              </a:solidFill>
            </a:rPr>
            <a:t>｣</a:t>
          </a:r>
          <a:r>
            <a:rPr kumimoji="1" lang="ja-JP" altLang="en-US" sz="800">
              <a:solidFill>
                <a:srgbClr val="002060"/>
              </a:solidFill>
            </a:rPr>
            <a:t>（国通知）</a:t>
          </a:r>
          <a:endParaRPr kumimoji="1" lang="en-US" altLang="ja-JP" sz="800">
            <a:solidFill>
              <a:srgbClr val="002060"/>
            </a:solidFill>
          </a:endParaRPr>
        </a:p>
        <a:p>
          <a:r>
            <a:rPr kumimoji="1" lang="ja-JP" altLang="en-US" sz="800">
              <a:solidFill>
                <a:srgbClr val="002060"/>
              </a:solidFill>
            </a:rPr>
            <a:t>・経理等通知記３（２）</a:t>
          </a:r>
          <a:endParaRPr kumimoji="1" lang="en-US" altLang="ja-JP" sz="800">
            <a:solidFill>
              <a:srgbClr val="002060"/>
            </a:solidFill>
          </a:endParaRPr>
        </a:p>
        <a:p>
          <a:r>
            <a:rPr kumimoji="1" lang="ja-JP" altLang="en-US" sz="700">
              <a:solidFill>
                <a:srgbClr val="002060"/>
              </a:solidFill>
            </a:rPr>
            <a:t>翌年度に前期末支払資金残高として取り扱うことができる当期末支払資金残高は、委託費の適正な執行により適正な保育所運営が確保された上で、長期的に安定した経営を確保するために将来発生が見込まれる経費を計画的に積み立てた結果において保有するものであり、過大な保有を防止する観点から、当該年度の委託費収入の</a:t>
          </a:r>
          <a:r>
            <a:rPr kumimoji="1" lang="en-US" altLang="ja-JP" sz="700">
              <a:solidFill>
                <a:srgbClr val="002060"/>
              </a:solidFill>
            </a:rPr>
            <a:t>30</a:t>
          </a:r>
          <a:r>
            <a:rPr kumimoji="1" lang="ja-JP" altLang="en-US" sz="700">
              <a:solidFill>
                <a:srgbClr val="002060"/>
              </a:solidFill>
            </a:rPr>
            <a:t>％以下の保有とすること。</a:t>
          </a:r>
          <a:endParaRPr kumimoji="1" lang="en-US" altLang="ja-JP" sz="700">
            <a:solidFill>
              <a:srgbClr val="002060"/>
            </a:solidFill>
          </a:endParaRPr>
        </a:p>
        <a:p>
          <a:r>
            <a:rPr kumimoji="1" lang="ja-JP" altLang="en-US" sz="800">
              <a:solidFill>
                <a:srgbClr val="002060"/>
              </a:solidFill>
            </a:rPr>
            <a:t>・運用通知（問</a:t>
          </a:r>
          <a:r>
            <a:rPr kumimoji="1" lang="en-US" altLang="ja-JP" sz="800">
              <a:solidFill>
                <a:srgbClr val="002060"/>
              </a:solidFill>
            </a:rPr>
            <a:t>21</a:t>
          </a:r>
          <a:r>
            <a:rPr kumimoji="1" lang="ja-JP" altLang="en-US" sz="800">
              <a:solidFill>
                <a:srgbClr val="002060"/>
              </a:solidFill>
            </a:rPr>
            <a:t>） </a:t>
          </a:r>
          <a:endParaRPr kumimoji="1" lang="en-US" altLang="ja-JP" sz="800">
            <a:solidFill>
              <a:srgbClr val="002060"/>
            </a:solidFill>
          </a:endParaRPr>
        </a:p>
        <a:p>
          <a:r>
            <a:rPr kumimoji="1" lang="ja-JP" altLang="en-US" sz="700">
              <a:solidFill>
                <a:srgbClr val="002060"/>
              </a:solidFill>
            </a:rPr>
            <a:t>当期末支払資金残高が、当該年度の委託費収入の</a:t>
          </a:r>
          <a:r>
            <a:rPr kumimoji="1" lang="en-US" altLang="ja-JP" sz="700">
              <a:solidFill>
                <a:srgbClr val="002060"/>
              </a:solidFill>
            </a:rPr>
            <a:t>30</a:t>
          </a:r>
          <a:r>
            <a:rPr kumimoji="1" lang="ja-JP" altLang="en-US" sz="700">
              <a:solidFill>
                <a:srgbClr val="002060"/>
              </a:solidFill>
            </a:rPr>
            <a:t>％を超えている場合は、将来発生が見込まれる経費を積立預金として積み立てるなど、長期的に安定した経営が確保できるような計画を作るよう指導を行い、それでもなお、委託費収入の</a:t>
          </a:r>
          <a:r>
            <a:rPr kumimoji="1" lang="en-US" altLang="ja-JP" sz="700">
              <a:solidFill>
                <a:srgbClr val="002060"/>
              </a:solidFill>
            </a:rPr>
            <a:t>30</a:t>
          </a:r>
          <a:r>
            <a:rPr kumimoji="1" lang="ja-JP" altLang="en-US" sz="700">
              <a:solidFill>
                <a:srgbClr val="002060"/>
              </a:solidFill>
            </a:rPr>
            <a:t>％を超えている場合については、超過額が解消されるまでの間、改善基礎 分について加算を停止すること。 </a:t>
          </a:r>
          <a:endParaRPr kumimoji="1" lang="en-US" altLang="ja-JP" sz="700">
            <a:solidFill>
              <a:srgbClr val="002060"/>
            </a:solidFill>
          </a:endParaRPr>
        </a:p>
      </xdr:txBody>
    </xdr:sp>
    <xdr:clientData/>
  </xdr:twoCellAnchor>
  <xdr:twoCellAnchor>
    <xdr:from>
      <xdr:col>41</xdr:col>
      <xdr:colOff>114300</xdr:colOff>
      <xdr:row>687</xdr:row>
      <xdr:rowOff>0</xdr:rowOff>
    </xdr:from>
    <xdr:to>
      <xdr:col>47</xdr:col>
      <xdr:colOff>47625</xdr:colOff>
      <xdr:row>688</xdr:row>
      <xdr:rowOff>0</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8315325" y="166001700"/>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経理等通知記１（５）</a:t>
          </a:r>
          <a:endParaRPr kumimoji="1" lang="en-US" altLang="ja-JP" sz="900">
            <a:solidFill>
              <a:srgbClr val="002060"/>
            </a:solidFill>
          </a:endParaRPr>
        </a:p>
      </xdr:txBody>
    </xdr:sp>
    <xdr:clientData/>
  </xdr:twoCellAnchor>
  <xdr:twoCellAnchor>
    <xdr:from>
      <xdr:col>41</xdr:col>
      <xdr:colOff>66675</xdr:colOff>
      <xdr:row>716</xdr:row>
      <xdr:rowOff>0</xdr:rowOff>
    </xdr:from>
    <xdr:to>
      <xdr:col>47</xdr:col>
      <xdr:colOff>0</xdr:colOff>
      <xdr:row>717</xdr:row>
      <xdr:rowOff>0</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8267700" y="172602525"/>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経理等通知記１（５）</a:t>
          </a:r>
          <a:endParaRPr kumimoji="1" lang="en-US" altLang="ja-JP" sz="900">
            <a:solidFill>
              <a:srgbClr val="002060"/>
            </a:solidFill>
          </a:endParaRPr>
        </a:p>
      </xdr:txBody>
    </xdr:sp>
    <xdr:clientData/>
  </xdr:twoCellAnchor>
  <xdr:twoCellAnchor>
    <xdr:from>
      <xdr:col>41</xdr:col>
      <xdr:colOff>66675</xdr:colOff>
      <xdr:row>666</xdr:row>
      <xdr:rowOff>0</xdr:rowOff>
    </xdr:from>
    <xdr:to>
      <xdr:col>47</xdr:col>
      <xdr:colOff>0</xdr:colOff>
      <xdr:row>667</xdr:row>
      <xdr:rowOff>0</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8267700" y="161172525"/>
          <a:ext cx="4048125" cy="2381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 経理等通知記１（４）</a:t>
          </a:r>
          <a:endParaRPr kumimoji="1" lang="en-US" altLang="ja-JP" sz="900">
            <a:solidFill>
              <a:srgbClr val="002060"/>
            </a:solidFill>
          </a:endParaRPr>
        </a:p>
      </xdr:txBody>
    </xdr:sp>
    <xdr:clientData/>
  </xdr:twoCellAnchor>
  <xdr:oneCellAnchor>
    <xdr:from>
      <xdr:col>34</xdr:col>
      <xdr:colOff>114300</xdr:colOff>
      <xdr:row>289</xdr:row>
      <xdr:rowOff>123825</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915150" y="6778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41</xdr:col>
      <xdr:colOff>161059</xdr:colOff>
      <xdr:row>264</xdr:row>
      <xdr:rowOff>1731</xdr:rowOff>
    </xdr:from>
    <xdr:to>
      <xdr:col>47</xdr:col>
      <xdr:colOff>18183</xdr:colOff>
      <xdr:row>267</xdr:row>
      <xdr:rowOff>43295</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8317923" y="64910276"/>
          <a:ext cx="3961533" cy="786246"/>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ysClr val="windowText" lastClr="000000"/>
              </a:solidFill>
            </a:rPr>
            <a:t>最低基準第１２条</a:t>
          </a:r>
          <a:endParaRPr kumimoji="1" lang="en-US" altLang="ja-JP" sz="1000">
            <a:solidFill>
              <a:sysClr val="windowText" lastClr="000000"/>
            </a:solidFill>
          </a:endParaRPr>
        </a:p>
        <a:p>
          <a:r>
            <a:rPr kumimoji="1" lang="ja-JP" altLang="en-US" sz="1000">
              <a:solidFill>
                <a:srgbClr val="002060"/>
              </a:solidFill>
            </a:rPr>
            <a:t>令和</a:t>
          </a:r>
          <a:r>
            <a:rPr kumimoji="1" lang="en-US" altLang="ja-JP" sz="1000">
              <a:solidFill>
                <a:srgbClr val="002060"/>
              </a:solidFill>
            </a:rPr>
            <a:t>4</a:t>
          </a:r>
          <a:r>
            <a:rPr kumimoji="1" lang="ja-JP" altLang="en-US" sz="1000">
              <a:solidFill>
                <a:srgbClr val="002060"/>
              </a:solidFill>
            </a:rPr>
            <a:t>年</a:t>
          </a:r>
          <a:r>
            <a:rPr kumimoji="1" lang="en-US" altLang="ja-JP" sz="1000">
              <a:solidFill>
                <a:srgbClr val="002060"/>
              </a:solidFill>
            </a:rPr>
            <a:t>12</a:t>
          </a:r>
          <a:r>
            <a:rPr kumimoji="1" lang="ja-JP" altLang="en-US" sz="1000">
              <a:solidFill>
                <a:srgbClr val="002060"/>
              </a:solidFill>
            </a:rPr>
            <a:t>月</a:t>
          </a:r>
          <a:r>
            <a:rPr kumimoji="1" lang="en-US" altLang="ja-JP" sz="1000">
              <a:solidFill>
                <a:srgbClr val="002060"/>
              </a:solidFill>
            </a:rPr>
            <a:t>23</a:t>
          </a:r>
          <a:r>
            <a:rPr kumimoji="1" lang="ja-JP" altLang="en-US" sz="1000">
              <a:solidFill>
                <a:srgbClr val="002060"/>
              </a:solidFill>
            </a:rPr>
            <a:t>日厚生労働省子ども家庭局総務課外事務連絡「児童福祉施設等における事業継続計画等について」</a:t>
          </a:r>
          <a:endParaRPr kumimoji="1" lang="en-US" altLang="ja-JP" sz="900">
            <a:solidFill>
              <a:srgbClr val="002060"/>
            </a:solidFill>
          </a:endParaRPr>
        </a:p>
      </xdr:txBody>
    </xdr:sp>
    <xdr:clientData/>
  </xdr:twoCellAnchor>
  <xdr:twoCellAnchor>
    <xdr:from>
      <xdr:col>41</xdr:col>
      <xdr:colOff>114300</xdr:colOff>
      <xdr:row>74</xdr:row>
      <xdr:rowOff>9525</xdr:rowOff>
    </xdr:from>
    <xdr:to>
      <xdr:col>47</xdr:col>
      <xdr:colOff>47625</xdr:colOff>
      <xdr:row>75</xdr:row>
      <xdr:rowOff>0</xdr:rowOff>
    </xdr:to>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8305800" y="19897725"/>
          <a:ext cx="4048125" cy="4191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労働安全衛生規則第４３条、４４条</a:t>
          </a:r>
          <a:endParaRPr kumimoji="1" lang="en-US" altLang="ja-JP" sz="900">
            <a:solidFill>
              <a:srgbClr val="002060"/>
            </a:solidFill>
          </a:endParaRPr>
        </a:p>
      </xdr:txBody>
    </xdr:sp>
    <xdr:clientData/>
  </xdr:twoCellAnchor>
  <xdr:twoCellAnchor>
    <xdr:from>
      <xdr:col>41</xdr:col>
      <xdr:colOff>57150</xdr:colOff>
      <xdr:row>42</xdr:row>
      <xdr:rowOff>209550</xdr:rowOff>
    </xdr:from>
    <xdr:to>
      <xdr:col>47</xdr:col>
      <xdr:colOff>0</xdr:colOff>
      <xdr:row>44</xdr:row>
      <xdr:rowOff>228600</xdr:rowOff>
    </xdr:to>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8248650" y="12601575"/>
          <a:ext cx="4057650" cy="2571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労働安全衛生法第</a:t>
          </a:r>
          <a:r>
            <a:rPr kumimoji="1" lang="en-US" altLang="ja-JP" sz="1000">
              <a:solidFill>
                <a:srgbClr val="002060"/>
              </a:solidFill>
            </a:rPr>
            <a:t>66</a:t>
          </a:r>
          <a:r>
            <a:rPr kumimoji="1" lang="ja-JP" altLang="en-US" sz="1000">
              <a:solidFill>
                <a:srgbClr val="002060"/>
              </a:solidFill>
            </a:rPr>
            <a:t>条の８の３</a:t>
          </a:r>
          <a:endParaRPr kumimoji="1" lang="en-US" altLang="ja-JP" sz="1000">
            <a:solidFill>
              <a:srgbClr val="002060"/>
            </a:solidFill>
          </a:endParaRPr>
        </a:p>
      </xdr:txBody>
    </xdr:sp>
    <xdr:clientData/>
  </xdr:twoCellAnchor>
  <xdr:twoCellAnchor>
    <xdr:from>
      <xdr:col>41</xdr:col>
      <xdr:colOff>152400</xdr:colOff>
      <xdr:row>257</xdr:row>
      <xdr:rowOff>66675</xdr:rowOff>
    </xdr:from>
    <xdr:to>
      <xdr:col>46</xdr:col>
      <xdr:colOff>628648</xdr:colOff>
      <xdr:row>258</xdr:row>
      <xdr:rowOff>247649</xdr:rowOff>
    </xdr:to>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8343900" y="67551300"/>
          <a:ext cx="3905248" cy="41909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水防法第１５条の３</a:t>
          </a:r>
          <a:endParaRPr kumimoji="1" lang="en-US" altLang="ja-JP" sz="900">
            <a:solidFill>
              <a:srgbClr val="002060"/>
            </a:solidFill>
          </a:endParaRPr>
        </a:p>
      </xdr:txBody>
    </xdr:sp>
    <xdr:clientData/>
  </xdr:twoCellAnchor>
  <xdr:twoCellAnchor>
    <xdr:from>
      <xdr:col>41</xdr:col>
      <xdr:colOff>142875</xdr:colOff>
      <xdr:row>259</xdr:row>
      <xdr:rowOff>209550</xdr:rowOff>
    </xdr:from>
    <xdr:to>
      <xdr:col>46</xdr:col>
      <xdr:colOff>590547</xdr:colOff>
      <xdr:row>262</xdr:row>
      <xdr:rowOff>28574</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8334375" y="68179950"/>
          <a:ext cx="3876672" cy="561974"/>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土砂災害警戒区域等における土砂災害防止対策の推進に関する法律第８条の２</a:t>
          </a:r>
          <a:endParaRPr kumimoji="1" lang="en-US" altLang="ja-JP" sz="900">
            <a:solidFill>
              <a:srgbClr val="002060"/>
            </a:solidFill>
          </a:endParaRPr>
        </a:p>
      </xdr:txBody>
    </xdr:sp>
    <xdr:clientData/>
  </xdr:twoCellAnchor>
  <xdr:twoCellAnchor>
    <xdr:from>
      <xdr:col>41</xdr:col>
      <xdr:colOff>76200</xdr:colOff>
      <xdr:row>53</xdr:row>
      <xdr:rowOff>47627</xdr:rowOff>
    </xdr:from>
    <xdr:to>
      <xdr:col>46</xdr:col>
      <xdr:colOff>657225</xdr:colOff>
      <xdr:row>55</xdr:row>
      <xdr:rowOff>17318</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8233064" y="13244082"/>
          <a:ext cx="4001366" cy="46325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39</a:t>
          </a:r>
          <a:r>
            <a:rPr kumimoji="1" lang="ja-JP" altLang="en-US" sz="1000">
              <a:solidFill>
                <a:srgbClr val="002060"/>
              </a:solidFill>
            </a:rPr>
            <a:t>条　年５日の年次有給休暇取得</a:t>
          </a:r>
          <a:endParaRPr kumimoji="1" lang="en-US" altLang="ja-JP" sz="1000">
            <a:solidFill>
              <a:srgbClr val="002060"/>
            </a:solidFill>
          </a:endParaRPr>
        </a:p>
        <a:p>
          <a:endParaRPr kumimoji="1" lang="en-US" altLang="ja-JP" sz="1000">
            <a:solidFill>
              <a:sysClr val="windowText" lastClr="000000"/>
            </a:solidFill>
          </a:endParaRPr>
        </a:p>
      </xdr:txBody>
    </xdr:sp>
    <xdr:clientData/>
  </xdr:twoCellAnchor>
  <xdr:twoCellAnchor>
    <xdr:from>
      <xdr:col>41</xdr:col>
      <xdr:colOff>95250</xdr:colOff>
      <xdr:row>87</xdr:row>
      <xdr:rowOff>114300</xdr:rowOff>
    </xdr:from>
    <xdr:to>
      <xdr:col>47</xdr:col>
      <xdr:colOff>28575</xdr:colOff>
      <xdr:row>89</xdr:row>
      <xdr:rowOff>161925</xdr:rowOff>
    </xdr:to>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8286750" y="24517350"/>
          <a:ext cx="4048125" cy="8096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4</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特定教育・保育施設（認定こども園及び保育所に限る）は、その利用定員（法第</a:t>
          </a:r>
          <a:r>
            <a:rPr kumimoji="1" lang="en-US" altLang="ja-JP" sz="900">
              <a:solidFill>
                <a:srgbClr val="002060"/>
              </a:solidFill>
            </a:rPr>
            <a:t>27</a:t>
          </a:r>
          <a:r>
            <a:rPr kumimoji="1" lang="ja-JP" altLang="en-US" sz="900">
              <a:solidFill>
                <a:srgbClr val="002060"/>
              </a:solidFill>
            </a:rPr>
            <a:t>条第</a:t>
          </a:r>
          <a:r>
            <a:rPr kumimoji="1" lang="en-US" altLang="ja-JP" sz="900">
              <a:solidFill>
                <a:srgbClr val="002060"/>
              </a:solidFill>
            </a:rPr>
            <a:t>1</a:t>
          </a:r>
          <a:r>
            <a:rPr kumimoji="1" lang="ja-JP" altLang="en-US" sz="900">
              <a:solidFill>
                <a:srgbClr val="002060"/>
              </a:solidFill>
            </a:rPr>
            <a:t>項の確認において定めるものに限る）の数を</a:t>
          </a:r>
          <a:r>
            <a:rPr kumimoji="1" lang="en-US" altLang="ja-JP" sz="900">
              <a:solidFill>
                <a:srgbClr val="002060"/>
              </a:solidFill>
            </a:rPr>
            <a:t>20</a:t>
          </a:r>
          <a:r>
            <a:rPr kumimoji="1" lang="ja-JP" altLang="en-US" sz="900">
              <a:solidFill>
                <a:srgbClr val="002060"/>
              </a:solidFill>
            </a:rPr>
            <a:t>人以上とする。</a:t>
          </a:r>
          <a:endParaRPr kumimoji="1" lang="en-US" altLang="ja-JP" sz="900">
            <a:solidFill>
              <a:srgbClr val="002060"/>
            </a:solidFill>
          </a:endParaRPr>
        </a:p>
        <a:p>
          <a:endParaRPr kumimoji="1" lang="en-US" altLang="ja-JP" sz="900">
            <a:solidFill>
              <a:srgbClr val="002060"/>
            </a:solidFill>
          </a:endParaRPr>
        </a:p>
      </xdr:txBody>
    </xdr:sp>
    <xdr:clientData/>
  </xdr:twoCellAnchor>
  <xdr:twoCellAnchor>
    <xdr:from>
      <xdr:col>41</xdr:col>
      <xdr:colOff>121228</xdr:colOff>
      <xdr:row>269</xdr:row>
      <xdr:rowOff>0</xdr:rowOff>
    </xdr:from>
    <xdr:to>
      <xdr:col>47</xdr:col>
      <xdr:colOff>9525</xdr:colOff>
      <xdr:row>271</xdr:row>
      <xdr:rowOff>216477</xdr:rowOff>
    </xdr:to>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8278092" y="66155455"/>
          <a:ext cx="3992706" cy="736022"/>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ysClr val="windowText" lastClr="000000"/>
              </a:solidFill>
            </a:rPr>
            <a:t>【</a:t>
          </a:r>
          <a:r>
            <a:rPr kumimoji="1" lang="ja-JP" altLang="en-US" sz="1000">
              <a:solidFill>
                <a:sysClr val="windowText" lastClr="000000"/>
              </a:solidFill>
            </a:rPr>
            <a:t>根拠</a:t>
          </a:r>
          <a:r>
            <a:rPr kumimoji="1" lang="en-US" altLang="ja-JP" sz="1000">
              <a:solidFill>
                <a:sysClr val="windowText" lastClr="000000"/>
              </a:solidFill>
            </a:rPr>
            <a:t>】</a:t>
          </a:r>
          <a:r>
            <a:rPr kumimoji="1" lang="ja-JP" altLang="en-US" sz="1000">
              <a:solidFill>
                <a:sysClr val="windowText" lastClr="000000"/>
              </a:solidFill>
            </a:rPr>
            <a:t>最低基準第６条の３　　　　　　　　　　　　　　　　　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12</a:t>
          </a:r>
          <a:r>
            <a:rPr kumimoji="1" lang="ja-JP" altLang="en-US" sz="1000">
              <a:solidFill>
                <a:sysClr val="windowText" lastClr="000000"/>
              </a:solidFill>
            </a:rPr>
            <a:t>月</a:t>
          </a:r>
          <a:r>
            <a:rPr kumimoji="1" lang="en-US" altLang="ja-JP" sz="1000">
              <a:solidFill>
                <a:sysClr val="windowText" lastClr="000000"/>
              </a:solidFill>
            </a:rPr>
            <a:t>15</a:t>
          </a:r>
          <a:r>
            <a:rPr kumimoji="1" lang="ja-JP" altLang="en-US" sz="1000">
              <a:solidFill>
                <a:sysClr val="windowText" lastClr="000000"/>
              </a:solidFill>
            </a:rPr>
            <a:t>日厚生労働省子ども家庭局保育課事務連絡「保育所等における安全計画の策定に関する留意事項等について」</a:t>
          </a:r>
          <a:r>
            <a:rPr kumimoji="1" lang="ja-JP" altLang="en-US" sz="1000">
              <a:solidFill>
                <a:srgbClr val="FF0000"/>
              </a:solidFill>
            </a:rPr>
            <a:t>　</a:t>
          </a:r>
          <a:endParaRPr kumimoji="1" lang="en-US" altLang="ja-JP" sz="1000">
            <a:solidFill>
              <a:srgbClr val="FF0000"/>
            </a:solidFill>
          </a:endParaRPr>
        </a:p>
        <a:p>
          <a:r>
            <a:rPr kumimoji="1" lang="ja-JP" altLang="en-US" sz="900">
              <a:solidFill>
                <a:srgbClr val="FF0000"/>
              </a:solidFill>
            </a:rPr>
            <a:t>　　</a:t>
          </a:r>
          <a:endParaRPr kumimoji="1" lang="en-US" altLang="ja-JP" sz="900">
            <a:solidFill>
              <a:srgbClr val="FF0000"/>
            </a:solidFill>
          </a:endParaRPr>
        </a:p>
      </xdr:txBody>
    </xdr:sp>
    <xdr:clientData/>
  </xdr:twoCellAnchor>
  <xdr:twoCellAnchor>
    <xdr:from>
      <xdr:col>41</xdr:col>
      <xdr:colOff>148937</xdr:colOff>
      <xdr:row>281</xdr:row>
      <xdr:rowOff>22514</xdr:rowOff>
    </xdr:from>
    <xdr:to>
      <xdr:col>47</xdr:col>
      <xdr:colOff>6061</xdr:colOff>
      <xdr:row>282</xdr:row>
      <xdr:rowOff>173182</xdr:rowOff>
    </xdr:to>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8305801" y="75278673"/>
          <a:ext cx="3961533" cy="401782"/>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ysClr val="windowText" lastClr="000000"/>
              </a:solidFill>
            </a:rPr>
            <a:t>【</a:t>
          </a:r>
          <a:r>
            <a:rPr kumimoji="1" lang="ja-JP" altLang="en-US" sz="1000">
              <a:solidFill>
                <a:sysClr val="windowText" lastClr="000000"/>
              </a:solidFill>
            </a:rPr>
            <a:t>根拠</a:t>
          </a:r>
          <a:r>
            <a:rPr kumimoji="1" lang="en-US" altLang="ja-JP" sz="1000">
              <a:solidFill>
                <a:sysClr val="windowText" lastClr="000000"/>
              </a:solidFill>
            </a:rPr>
            <a:t>】</a:t>
          </a:r>
          <a:r>
            <a:rPr kumimoji="1" lang="ja-JP" altLang="en-US" sz="1000">
              <a:solidFill>
                <a:sysClr val="windowText" lastClr="000000"/>
              </a:solidFill>
            </a:rPr>
            <a:t>最低基準第６条の４</a:t>
          </a:r>
          <a:endParaRPr kumimoji="1" lang="en-US" altLang="ja-JP" sz="900">
            <a:solidFill>
              <a:sysClr val="windowText" lastClr="000000"/>
            </a:solidFill>
          </a:endParaRPr>
        </a:p>
      </xdr:txBody>
    </xdr:sp>
    <xdr:clientData/>
  </xdr:twoCellAnchor>
  <xdr:oneCellAnchor>
    <xdr:from>
      <xdr:col>34</xdr:col>
      <xdr:colOff>114300</xdr:colOff>
      <xdr:row>296</xdr:row>
      <xdr:rowOff>123825</xdr:rowOff>
    </xdr:from>
    <xdr:ext cx="184731" cy="264560"/>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877050" y="779777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114300</xdr:colOff>
      <xdr:row>291</xdr:row>
      <xdr:rowOff>123825</xdr:rowOff>
    </xdr:from>
    <xdr:ext cx="184731" cy="264560"/>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877050" y="71483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1732</xdr:colOff>
      <xdr:row>293</xdr:row>
      <xdr:rowOff>141144</xdr:rowOff>
    </xdr:from>
    <xdr:ext cx="184731" cy="264560"/>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67005" y="724878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114300</xdr:colOff>
      <xdr:row>301</xdr:row>
      <xdr:rowOff>0</xdr:rowOff>
    </xdr:from>
    <xdr:ext cx="184731" cy="264560"/>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877050" y="73163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41</xdr:col>
      <xdr:colOff>144607</xdr:colOff>
      <xdr:row>171</xdr:row>
      <xdr:rowOff>47914</xdr:rowOff>
    </xdr:from>
    <xdr:to>
      <xdr:col>47</xdr:col>
      <xdr:colOff>77932</xdr:colOff>
      <xdr:row>175</xdr:row>
      <xdr:rowOff>177799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8209107" y="43196164"/>
          <a:ext cx="3895725" cy="106968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子ども子育て支援法第</a:t>
          </a:r>
          <a:r>
            <a:rPr kumimoji="1" lang="en-US" altLang="ja-JP" sz="1000">
              <a:solidFill>
                <a:srgbClr val="002060"/>
              </a:solidFill>
            </a:rPr>
            <a:t>33</a:t>
          </a:r>
          <a:r>
            <a:rPr kumimoji="1" lang="ja-JP" altLang="en-US" sz="1000">
              <a:solidFill>
                <a:srgbClr val="002060"/>
              </a:solidFill>
            </a:rPr>
            <a:t>条第</a:t>
          </a:r>
          <a:r>
            <a:rPr kumimoji="1" lang="en-US" altLang="ja-JP" sz="1000">
              <a:solidFill>
                <a:srgbClr val="002060"/>
              </a:solidFill>
            </a:rPr>
            <a:t>6</a:t>
          </a:r>
          <a:r>
            <a:rPr kumimoji="1" lang="ja-JP" altLang="en-US" sz="1000">
              <a:solidFill>
                <a:srgbClr val="002060"/>
              </a:solidFill>
            </a:rPr>
            <a:t>項　　　　　　　　　　　令和</a:t>
          </a:r>
          <a:r>
            <a:rPr kumimoji="1" lang="en-US" altLang="ja-JP" sz="900">
              <a:solidFill>
                <a:srgbClr val="002060"/>
              </a:solidFill>
            </a:rPr>
            <a:t>5</a:t>
          </a:r>
          <a:r>
            <a:rPr kumimoji="1" lang="ja-JP" altLang="en-US" sz="900">
              <a:solidFill>
                <a:srgbClr val="002060"/>
              </a:solidFill>
            </a:rPr>
            <a:t>年</a:t>
          </a:r>
          <a:r>
            <a:rPr kumimoji="1" lang="en-US" altLang="ja-JP" sz="900">
              <a:solidFill>
                <a:srgbClr val="002060"/>
              </a:solidFill>
            </a:rPr>
            <a:t>5</a:t>
          </a:r>
          <a:r>
            <a:rPr kumimoji="1" lang="ja-JP" altLang="en-US" sz="900">
              <a:solidFill>
                <a:srgbClr val="002060"/>
              </a:solidFill>
            </a:rPr>
            <a:t>月１</a:t>
          </a:r>
          <a:r>
            <a:rPr kumimoji="1" lang="en-US" altLang="ja-JP" sz="900">
              <a:solidFill>
                <a:srgbClr val="002060"/>
              </a:solidFill>
            </a:rPr>
            <a:t>2</a:t>
          </a:r>
          <a:r>
            <a:rPr kumimoji="1" lang="ja-JP" altLang="en-US" sz="900">
              <a:solidFill>
                <a:srgbClr val="002060"/>
              </a:solidFill>
            </a:rPr>
            <a:t>日こ成保第</a:t>
          </a:r>
          <a:r>
            <a:rPr kumimoji="1" lang="en-US" altLang="ja-JP" sz="900">
              <a:solidFill>
                <a:srgbClr val="002060"/>
              </a:solidFill>
            </a:rPr>
            <a:t>44</a:t>
          </a:r>
          <a:r>
            <a:rPr kumimoji="1" lang="ja-JP" altLang="en-US" sz="900">
              <a:solidFill>
                <a:srgbClr val="002060"/>
              </a:solidFill>
            </a:rPr>
            <a:t>号「昨年来の保育所等保育について」</a:t>
          </a:r>
          <a:endParaRPr kumimoji="1" lang="en-US" altLang="ja-JP" sz="900">
            <a:solidFill>
              <a:srgbClr val="002060"/>
            </a:solidFill>
          </a:endParaRPr>
        </a:p>
        <a:p>
          <a:r>
            <a:rPr kumimoji="1" lang="ja-JP" altLang="en-US" sz="800">
              <a:solidFill>
                <a:srgbClr val="002060"/>
              </a:solidFill>
            </a:rPr>
            <a:t>別紙２：保育所等における虐待等の防止及び発生時の対応等に関するガイドライン２　保育所等における対応</a:t>
          </a:r>
          <a:endParaRPr kumimoji="1" lang="en-US" altLang="ja-JP" sz="800">
            <a:solidFill>
              <a:srgbClr val="002060"/>
            </a:solidFill>
          </a:endParaRPr>
        </a:p>
      </xdr:txBody>
    </xdr:sp>
    <xdr:clientData/>
  </xdr:twoCellAnchor>
  <xdr:twoCellAnchor>
    <xdr:from>
      <xdr:col>41</xdr:col>
      <xdr:colOff>123825</xdr:colOff>
      <xdr:row>224</xdr:row>
      <xdr:rowOff>259772</xdr:rowOff>
    </xdr:from>
    <xdr:to>
      <xdr:col>47</xdr:col>
      <xdr:colOff>57150</xdr:colOff>
      <xdr:row>228</xdr:row>
      <xdr:rowOff>129885</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8280689" y="55063158"/>
          <a:ext cx="4037734" cy="883227"/>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令和</a:t>
          </a:r>
          <a:r>
            <a:rPr kumimoji="1" lang="en-US" altLang="ja-JP" sz="1000">
              <a:solidFill>
                <a:srgbClr val="002060"/>
              </a:solidFill>
            </a:rPr>
            <a:t>2</a:t>
          </a:r>
          <a:r>
            <a:rPr kumimoji="1" lang="ja-JP" altLang="en-US" sz="1000">
              <a:solidFill>
                <a:srgbClr val="002060"/>
              </a:solidFill>
            </a:rPr>
            <a:t>年</a:t>
          </a:r>
          <a:r>
            <a:rPr kumimoji="1" lang="en-US" altLang="ja-JP" sz="1000">
              <a:solidFill>
                <a:srgbClr val="002060"/>
              </a:solidFill>
            </a:rPr>
            <a:t>6</a:t>
          </a:r>
          <a:r>
            <a:rPr kumimoji="1" lang="ja-JP" altLang="en-US" sz="1000">
              <a:solidFill>
                <a:srgbClr val="002060"/>
              </a:solidFill>
            </a:rPr>
            <a:t>月</a:t>
          </a:r>
          <a:r>
            <a:rPr kumimoji="1" lang="en-US" altLang="ja-JP" sz="1000">
              <a:solidFill>
                <a:srgbClr val="002060"/>
              </a:solidFill>
            </a:rPr>
            <a:t>12</a:t>
          </a:r>
          <a:r>
            <a:rPr kumimoji="1" lang="ja-JP" altLang="en-US" sz="1000">
              <a:solidFill>
                <a:srgbClr val="002060"/>
              </a:solidFill>
            </a:rPr>
            <a:t>日府子本</a:t>
          </a:r>
          <a:r>
            <a:rPr kumimoji="1" lang="en-US" altLang="ja-JP" sz="1000">
              <a:solidFill>
                <a:srgbClr val="002060"/>
              </a:solidFill>
            </a:rPr>
            <a:t>659</a:t>
          </a:r>
          <a:r>
            <a:rPr kumimoji="1" lang="ja-JP" altLang="en-US" sz="1000">
              <a:solidFill>
                <a:srgbClr val="002060"/>
              </a:solidFill>
            </a:rPr>
            <a:t>号「教育・保育施設等においてプール活動・水遊びを行う場合の事故の防止について」</a:t>
          </a:r>
          <a:endParaRPr kumimoji="1" lang="en-US" altLang="ja-JP" sz="900">
            <a:solidFill>
              <a:srgbClr val="002060"/>
            </a:solidFill>
          </a:endParaRPr>
        </a:p>
      </xdr:txBody>
    </xdr:sp>
    <xdr:clientData/>
  </xdr:twoCellAnchor>
  <xdr:twoCellAnchor>
    <xdr:from>
      <xdr:col>41</xdr:col>
      <xdr:colOff>71870</xdr:colOff>
      <xdr:row>352</xdr:row>
      <xdr:rowOff>238992</xdr:rowOff>
    </xdr:from>
    <xdr:to>
      <xdr:col>47</xdr:col>
      <xdr:colOff>5195</xdr:colOff>
      <xdr:row>354</xdr:row>
      <xdr:rowOff>129887</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8228734" y="87098333"/>
          <a:ext cx="4037734" cy="393122"/>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13</a:t>
          </a:r>
          <a:r>
            <a:rPr kumimoji="1" lang="ja-JP" altLang="en-US" sz="900">
              <a:solidFill>
                <a:srgbClr val="002060"/>
              </a:solidFill>
            </a:rPr>
            <a:t>条第</a:t>
          </a:r>
          <a:r>
            <a:rPr kumimoji="1" lang="en-US" altLang="ja-JP" sz="900">
              <a:solidFill>
                <a:srgbClr val="002060"/>
              </a:solidFill>
            </a:rPr>
            <a:t>4</a:t>
          </a:r>
          <a:r>
            <a:rPr kumimoji="1" lang="ja-JP" altLang="en-US" sz="900">
              <a:solidFill>
                <a:srgbClr val="002060"/>
              </a:solidFill>
            </a:rPr>
            <a:t>項</a:t>
          </a:r>
          <a:endParaRPr kumimoji="1" lang="en-US" altLang="ja-JP" sz="900">
            <a:solidFill>
              <a:srgbClr val="002060"/>
            </a:solidFill>
          </a:endParaRPr>
        </a:p>
      </xdr:txBody>
    </xdr:sp>
    <xdr:clientData/>
  </xdr:twoCellAnchor>
  <xdr:twoCellAnchor>
    <xdr:from>
      <xdr:col>41</xdr:col>
      <xdr:colOff>125557</xdr:colOff>
      <xdr:row>180</xdr:row>
      <xdr:rowOff>146050</xdr:rowOff>
    </xdr:from>
    <xdr:to>
      <xdr:col>47</xdr:col>
      <xdr:colOff>58882</xdr:colOff>
      <xdr:row>183</xdr:row>
      <xdr:rowOff>215899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8190057" y="44450000"/>
          <a:ext cx="3895725" cy="5524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令和</a:t>
          </a:r>
          <a:r>
            <a:rPr kumimoji="1" lang="en-US" altLang="ja-JP" sz="900">
              <a:solidFill>
                <a:srgbClr val="FF0000"/>
              </a:solidFill>
            </a:rPr>
            <a:t>6</a:t>
          </a:r>
          <a:r>
            <a:rPr kumimoji="1" lang="ja-JP" altLang="en-US" sz="900">
              <a:solidFill>
                <a:srgbClr val="FF0000"/>
              </a:solidFill>
            </a:rPr>
            <a:t>年</a:t>
          </a:r>
          <a:r>
            <a:rPr kumimoji="1" lang="en-US" altLang="ja-JP" sz="900">
              <a:solidFill>
                <a:srgbClr val="FF0000"/>
              </a:solidFill>
            </a:rPr>
            <a:t>5</a:t>
          </a:r>
          <a:r>
            <a:rPr kumimoji="1" lang="ja-JP" altLang="en-US" sz="900">
              <a:solidFill>
                <a:srgbClr val="FF0000"/>
              </a:solidFill>
            </a:rPr>
            <a:t>月</a:t>
          </a:r>
          <a:r>
            <a:rPr kumimoji="1" lang="en-US" altLang="ja-JP" sz="900">
              <a:solidFill>
                <a:srgbClr val="FF0000"/>
              </a:solidFill>
            </a:rPr>
            <a:t>7</a:t>
          </a:r>
          <a:r>
            <a:rPr kumimoji="1" lang="ja-JP" altLang="en-US" sz="900">
              <a:solidFill>
                <a:srgbClr val="FF0000"/>
              </a:solidFill>
            </a:rPr>
            <a:t>日事務連絡「保育所等のホームページにおけるこどもの性的な部位を含む画像等の掲載等について」</a:t>
          </a:r>
          <a:endParaRPr kumimoji="1" lang="en-US" altLang="ja-JP" sz="900">
            <a:solidFill>
              <a:srgbClr val="FF0000"/>
            </a:solidFill>
          </a:endParaRPr>
        </a:p>
      </xdr:txBody>
    </xdr:sp>
    <xdr:clientData/>
  </xdr:twoCellAnchor>
  <xdr:twoCellAnchor>
    <xdr:from>
      <xdr:col>41</xdr:col>
      <xdr:colOff>139700</xdr:colOff>
      <xdr:row>177</xdr:row>
      <xdr:rowOff>190500</xdr:rowOff>
    </xdr:from>
    <xdr:to>
      <xdr:col>47</xdr:col>
      <xdr:colOff>73025</xdr:colOff>
      <xdr:row>180</xdr:row>
      <xdr:rowOff>31749</xdr:rowOff>
    </xdr:to>
    <xdr:sp macro="" textlink="">
      <xdr:nvSpPr>
        <xdr:cNvPr id="8" name="テキスト ボックス 7">
          <a:extLst>
            <a:ext uri="{FF2B5EF4-FFF2-40B4-BE49-F238E27FC236}">
              <a16:creationId xmlns:a16="http://schemas.microsoft.com/office/drawing/2014/main" id="{8F5EB5B5-A969-4C21-9969-99DA7E085AE5}"/>
            </a:ext>
          </a:extLst>
        </xdr:cNvPr>
        <xdr:cNvSpPr txBox="1"/>
      </xdr:nvSpPr>
      <xdr:spPr>
        <a:xfrm>
          <a:off x="8204200" y="43783250"/>
          <a:ext cx="3895725" cy="5524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令和</a:t>
          </a:r>
          <a:r>
            <a:rPr kumimoji="1" lang="en-US" altLang="ja-JP" sz="900">
              <a:solidFill>
                <a:srgbClr val="FF0000"/>
              </a:solidFill>
            </a:rPr>
            <a:t>6</a:t>
          </a:r>
          <a:r>
            <a:rPr kumimoji="1" lang="ja-JP" altLang="en-US" sz="900">
              <a:solidFill>
                <a:srgbClr val="FF0000"/>
              </a:solidFill>
            </a:rPr>
            <a:t>年</a:t>
          </a:r>
          <a:r>
            <a:rPr kumimoji="1" lang="en-US" altLang="ja-JP" sz="900">
              <a:solidFill>
                <a:srgbClr val="FF0000"/>
              </a:solidFill>
            </a:rPr>
            <a:t>8</a:t>
          </a:r>
          <a:r>
            <a:rPr kumimoji="1" lang="ja-JP" altLang="en-US" sz="900">
              <a:solidFill>
                <a:srgbClr val="FF0000"/>
              </a:solidFill>
            </a:rPr>
            <a:t>月</a:t>
          </a:r>
          <a:r>
            <a:rPr kumimoji="1" lang="en-US" altLang="ja-JP" sz="900">
              <a:solidFill>
                <a:srgbClr val="FF0000"/>
              </a:solidFill>
            </a:rPr>
            <a:t>29</a:t>
          </a:r>
          <a:r>
            <a:rPr kumimoji="1" lang="ja-JP" altLang="en-US" sz="900">
              <a:solidFill>
                <a:srgbClr val="FF0000"/>
              </a:solidFill>
            </a:rPr>
            <a:t>日子第</a:t>
          </a:r>
          <a:r>
            <a:rPr kumimoji="1" lang="en-US" altLang="ja-JP" sz="900">
              <a:solidFill>
                <a:srgbClr val="FF0000"/>
              </a:solidFill>
            </a:rPr>
            <a:t>424</a:t>
          </a:r>
          <a:r>
            <a:rPr kumimoji="1" lang="ja-JP" altLang="en-US" sz="900">
              <a:solidFill>
                <a:srgbClr val="FF0000"/>
              </a:solidFill>
            </a:rPr>
            <a:t>号「リーフレット「児童生徒性暴力等からこどもたちを守るために」の周知等について」</a:t>
          </a:r>
          <a:endParaRPr kumimoji="1" lang="en-US" altLang="ja-JP" sz="900">
            <a:solidFill>
              <a:srgbClr val="FF0000"/>
            </a:solidFill>
          </a:endParaRPr>
        </a:p>
      </xdr:txBody>
    </xdr:sp>
    <xdr:clientData/>
  </xdr:twoCellAnchor>
  <xdr:twoCellAnchor>
    <xdr:from>
      <xdr:col>41</xdr:col>
      <xdr:colOff>101600</xdr:colOff>
      <xdr:row>75</xdr:row>
      <xdr:rowOff>82550</xdr:rowOff>
    </xdr:from>
    <xdr:to>
      <xdr:col>47</xdr:col>
      <xdr:colOff>34925</xdr:colOff>
      <xdr:row>76</xdr:row>
      <xdr:rowOff>73025</xdr:rowOff>
    </xdr:to>
    <xdr:sp macro="" textlink="">
      <xdr:nvSpPr>
        <xdr:cNvPr id="26" name="テキスト ボックス 25">
          <a:extLst>
            <a:ext uri="{FF2B5EF4-FFF2-40B4-BE49-F238E27FC236}">
              <a16:creationId xmlns:a16="http://schemas.microsoft.com/office/drawing/2014/main" id="{4560FCD1-E088-403E-A3DB-CEB659D9767C}"/>
            </a:ext>
          </a:extLst>
        </xdr:cNvPr>
        <xdr:cNvSpPr txBox="1"/>
      </xdr:nvSpPr>
      <xdr:spPr>
        <a:xfrm>
          <a:off x="8166100" y="19272250"/>
          <a:ext cx="3895725" cy="22542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労働安全衛生規則第５１条</a:t>
          </a:r>
          <a:endParaRPr kumimoji="1" lang="en-US" altLang="ja-JP" sz="900">
            <a:solidFill>
              <a:srgbClr val="FF0000"/>
            </a:solidFill>
          </a:endParaRPr>
        </a:p>
      </xdr:txBody>
    </xdr:sp>
    <xdr:clientData/>
  </xdr:twoCellAnchor>
  <xdr:twoCellAnchor>
    <xdr:from>
      <xdr:col>41</xdr:col>
      <xdr:colOff>120650</xdr:colOff>
      <xdr:row>274</xdr:row>
      <xdr:rowOff>95250</xdr:rowOff>
    </xdr:from>
    <xdr:to>
      <xdr:col>47</xdr:col>
      <xdr:colOff>53975</xdr:colOff>
      <xdr:row>276</xdr:row>
      <xdr:rowOff>171449</xdr:rowOff>
    </xdr:to>
    <xdr:sp macro="" textlink="">
      <xdr:nvSpPr>
        <xdr:cNvPr id="27" name="テキスト ボックス 26">
          <a:extLst>
            <a:ext uri="{FF2B5EF4-FFF2-40B4-BE49-F238E27FC236}">
              <a16:creationId xmlns:a16="http://schemas.microsoft.com/office/drawing/2014/main" id="{AA12D9B8-4D34-4D92-88FB-4871E833CF5E}"/>
            </a:ext>
          </a:extLst>
        </xdr:cNvPr>
        <xdr:cNvSpPr txBox="1"/>
      </xdr:nvSpPr>
      <xdr:spPr>
        <a:xfrm>
          <a:off x="8185150" y="67354450"/>
          <a:ext cx="3895725" cy="552449"/>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根拠</a:t>
          </a:r>
          <a:r>
            <a:rPr kumimoji="1" lang="en-US" altLang="ja-JP" sz="1000">
              <a:solidFill>
                <a:srgbClr val="FF0000"/>
              </a:solidFill>
            </a:rPr>
            <a:t>】</a:t>
          </a:r>
          <a:r>
            <a:rPr kumimoji="1" lang="ja-JP" altLang="en-US" sz="1000">
              <a:solidFill>
                <a:srgbClr val="FF0000"/>
              </a:solidFill>
            </a:rPr>
            <a:t>令和</a:t>
          </a:r>
          <a:r>
            <a:rPr kumimoji="1" lang="en-US" altLang="ja-JP" sz="900">
              <a:solidFill>
                <a:srgbClr val="FF0000"/>
              </a:solidFill>
            </a:rPr>
            <a:t>7</a:t>
          </a:r>
          <a:r>
            <a:rPr kumimoji="1" lang="ja-JP" altLang="en-US" sz="900">
              <a:solidFill>
                <a:srgbClr val="FF0000"/>
              </a:solidFill>
            </a:rPr>
            <a:t>年</a:t>
          </a:r>
          <a:r>
            <a:rPr kumimoji="1" lang="en-US" altLang="ja-JP" sz="900">
              <a:solidFill>
                <a:srgbClr val="FF0000"/>
              </a:solidFill>
            </a:rPr>
            <a:t>6</a:t>
          </a:r>
          <a:r>
            <a:rPr kumimoji="1" lang="ja-JP" altLang="en-US" sz="900">
              <a:solidFill>
                <a:srgbClr val="FF0000"/>
              </a:solidFill>
            </a:rPr>
            <a:t>月</a:t>
          </a:r>
          <a:r>
            <a:rPr kumimoji="1" lang="en-US" altLang="ja-JP" sz="900">
              <a:solidFill>
                <a:srgbClr val="FF0000"/>
              </a:solidFill>
            </a:rPr>
            <a:t>2</a:t>
          </a:r>
          <a:r>
            <a:rPr kumimoji="1" lang="ja-JP" altLang="en-US" sz="900">
              <a:solidFill>
                <a:srgbClr val="FF0000"/>
              </a:solidFill>
            </a:rPr>
            <a:t>日子号外「県内保育所での自動車事故の発生に係る注意喚起について」</a:t>
          </a:r>
          <a:endParaRPr kumimoji="1" lang="en-US" altLang="ja-JP" sz="9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xdr:row>
      <xdr:rowOff>0</xdr:rowOff>
    </xdr:from>
    <xdr:to>
      <xdr:col>27</xdr:col>
      <xdr:colOff>0</xdr:colOff>
      <xdr:row>6</xdr:row>
      <xdr:rowOff>169333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44667" y="243417"/>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xdr:row>
      <xdr:rowOff>0</xdr:rowOff>
    </xdr:from>
    <xdr:to>
      <xdr:col>27</xdr:col>
      <xdr:colOff>0</xdr:colOff>
      <xdr:row>6</xdr:row>
      <xdr:rowOff>169333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052050" y="228600"/>
          <a:ext cx="3302000" cy="1185333"/>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16</xdr:col>
      <xdr:colOff>0</xdr:colOff>
      <xdr:row>6</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773833" y="243417"/>
          <a:ext cx="2751667" cy="1386416"/>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xdr:colOff>
      <xdr:row>0</xdr:row>
      <xdr:rowOff>233891</xdr:rowOff>
    </xdr:from>
    <xdr:to>
      <xdr:col>18</xdr:col>
      <xdr:colOff>0</xdr:colOff>
      <xdr:row>7</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181168" y="233891"/>
          <a:ext cx="3439582"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◆職員名簿の番号を入力すると、その番号に対応した氏名が表示されます（自動計算）。</a:t>
          </a:r>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10583</xdr:colOff>
      <xdr:row>5</xdr:row>
      <xdr:rowOff>152399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153525" y="238125"/>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370417</xdr:colOff>
      <xdr:row>0</xdr:row>
      <xdr:rowOff>232833</xdr:rowOff>
    </xdr:from>
    <xdr:to>
      <xdr:col>18</xdr:col>
      <xdr:colOff>370417</xdr:colOff>
      <xdr:row>8</xdr:row>
      <xdr:rowOff>62442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890250" y="232833"/>
          <a:ext cx="2751667"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12</xdr:row>
      <xdr:rowOff>1</xdr:rowOff>
    </xdr:from>
    <xdr:to>
      <xdr:col>13</xdr:col>
      <xdr:colOff>0</xdr:colOff>
      <xdr:row>16</xdr:row>
      <xdr:rowOff>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5800" y="2857501"/>
          <a:ext cx="7543800" cy="9525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2060"/>
              </a:solidFill>
            </a:rPr>
            <a:t>◆このシートは集計用に利用しますので、保育所等施設の方は</a:t>
          </a:r>
          <a:r>
            <a:rPr kumimoji="1" lang="ja-JP" altLang="en-US" sz="1400" b="1" u="sng">
              <a:solidFill>
                <a:srgbClr val="FF0000"/>
              </a:solidFill>
            </a:rPr>
            <a:t>入力不要</a:t>
          </a:r>
          <a:r>
            <a:rPr kumimoji="1" lang="ja-JP" altLang="en-US" sz="1400" b="1">
              <a:solidFill>
                <a:srgbClr val="002060"/>
              </a:solidFill>
            </a:rPr>
            <a:t>です。</a:t>
          </a:r>
          <a:endParaRPr kumimoji="1" lang="en-US" altLang="ja-JP" sz="1400" b="1">
            <a:solidFill>
              <a:srgbClr val="002060"/>
            </a:solidFill>
          </a:endParaRPr>
        </a:p>
        <a:p>
          <a:r>
            <a:rPr kumimoji="1" lang="ja-JP" altLang="en-US" sz="1400" b="1">
              <a:solidFill>
                <a:srgbClr val="002060"/>
              </a:solidFill>
            </a:rPr>
            <a:t>◆セル・行・列の挿入・削除・関数の変更等をしないようお願いします。</a:t>
          </a:r>
          <a:endParaRPr kumimoji="1" lang="en-US" altLang="ja-JP" sz="1400" b="1">
            <a:solidFill>
              <a:srgbClr val="00206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E29"/>
  <sheetViews>
    <sheetView showGridLines="0" tabSelected="1" topLeftCell="A3" zoomScale="95" zoomScaleNormal="95" workbookViewId="0">
      <selection activeCell="C4" sqref="C4:E4"/>
    </sheetView>
  </sheetViews>
  <sheetFormatPr defaultRowHeight="18.75" x14ac:dyDescent="0.4"/>
  <cols>
    <col min="1" max="1" width="3.625" customWidth="1"/>
    <col min="2" max="2" width="20.25" customWidth="1"/>
    <col min="3" max="3" width="8.125" customWidth="1"/>
    <col min="4" max="4" width="35.625" customWidth="1"/>
    <col min="5" max="5" width="8.125" customWidth="1"/>
    <col min="6" max="6" width="3.625" customWidth="1"/>
  </cols>
  <sheetData>
    <row r="2" spans="2:5" ht="30" x14ac:dyDescent="0.4">
      <c r="B2" s="100" t="s">
        <v>381</v>
      </c>
      <c r="C2" s="545">
        <v>7</v>
      </c>
      <c r="D2" s="99" t="s">
        <v>380</v>
      </c>
    </row>
    <row r="3" spans="2:5" ht="46.5" thickBot="1" x14ac:dyDescent="0.45">
      <c r="B3" s="565" t="s">
        <v>0</v>
      </c>
      <c r="C3" s="565"/>
      <c r="D3" s="565"/>
      <c r="E3" s="565"/>
    </row>
    <row r="4" spans="2:5" ht="26.25" customHeight="1" thickTop="1" x14ac:dyDescent="0.4">
      <c r="B4" s="96" t="s">
        <v>1</v>
      </c>
      <c r="C4" s="562"/>
      <c r="D4" s="563"/>
      <c r="E4" s="564"/>
    </row>
    <row r="5" spans="2:5" ht="26.25" customHeight="1" x14ac:dyDescent="0.4">
      <c r="B5" s="97" t="s">
        <v>2</v>
      </c>
      <c r="C5" s="559"/>
      <c r="D5" s="560"/>
      <c r="E5" s="561"/>
    </row>
    <row r="6" spans="2:5" s="141" customFormat="1" ht="26.25" customHeight="1" x14ac:dyDescent="0.4">
      <c r="B6" s="97" t="s">
        <v>568</v>
      </c>
      <c r="C6" s="559"/>
      <c r="D6" s="566"/>
      <c r="E6" s="567"/>
    </row>
    <row r="7" spans="2:5" ht="26.25" customHeight="1" x14ac:dyDescent="0.4">
      <c r="B7" s="97" t="s">
        <v>433</v>
      </c>
      <c r="C7" s="559"/>
      <c r="D7" s="560"/>
      <c r="E7" s="561"/>
    </row>
    <row r="8" spans="2:5" ht="26.25" customHeight="1" x14ac:dyDescent="0.4">
      <c r="B8" s="97" t="s">
        <v>3</v>
      </c>
      <c r="C8" s="559"/>
      <c r="D8" s="560"/>
      <c r="E8" s="561"/>
    </row>
    <row r="9" spans="2:5" ht="26.25" customHeight="1" x14ac:dyDescent="0.4">
      <c r="B9" s="97" t="s">
        <v>4</v>
      </c>
      <c r="C9" s="559"/>
      <c r="D9" s="560"/>
      <c r="E9" s="561"/>
    </row>
    <row r="10" spans="2:5" ht="26.25" customHeight="1" x14ac:dyDescent="0.4">
      <c r="B10" s="97" t="s">
        <v>5</v>
      </c>
      <c r="C10" s="559"/>
      <c r="D10" s="560"/>
      <c r="E10" s="561"/>
    </row>
    <row r="11" spans="2:5" ht="26.25" customHeight="1" x14ac:dyDescent="0.4">
      <c r="B11" s="98" t="s">
        <v>440</v>
      </c>
      <c r="C11" s="559"/>
      <c r="D11" s="560"/>
      <c r="E11" s="561"/>
    </row>
    <row r="12" spans="2:5" ht="26.25" customHeight="1" thickBot="1" x14ac:dyDescent="0.45">
      <c r="B12" s="98" t="s">
        <v>6</v>
      </c>
      <c r="C12" s="556"/>
      <c r="D12" s="557"/>
      <c r="E12" s="558"/>
    </row>
    <row r="13" spans="2:5" ht="18.75" customHeight="1" thickTop="1" x14ac:dyDescent="0.4">
      <c r="B13" s="15"/>
      <c r="C13" s="5"/>
      <c r="D13" s="5"/>
    </row>
    <row r="14" spans="2:5" ht="18.75" customHeight="1" x14ac:dyDescent="0.4"/>
    <row r="15" spans="2:5" ht="21.75" customHeight="1" thickBot="1" x14ac:dyDescent="0.45">
      <c r="B15" s="265" t="s">
        <v>596</v>
      </c>
      <c r="C15" s="6"/>
      <c r="D15" s="102"/>
      <c r="E15" s="105" t="s">
        <v>195</v>
      </c>
    </row>
    <row r="16" spans="2:5" ht="21.75" customHeight="1" thickTop="1" x14ac:dyDescent="0.4">
      <c r="B16" s="101" t="s">
        <v>366</v>
      </c>
      <c r="C16" s="6"/>
      <c r="D16" s="6"/>
      <c r="E16" s="204"/>
    </row>
    <row r="17" spans="2:5" ht="21.75" customHeight="1" x14ac:dyDescent="0.4">
      <c r="B17" s="103" t="s">
        <v>367</v>
      </c>
      <c r="C17" s="6"/>
      <c r="D17" s="6"/>
      <c r="E17" s="205"/>
    </row>
    <row r="18" spans="2:5" ht="21.75" customHeight="1" x14ac:dyDescent="0.4">
      <c r="B18" s="103" t="str">
        <f>"◇"&amp;表紙!B2&amp;DBCS(表紙!C2-1)&amp;"年度保育所収支決算関係書類の写し(決算附属明細書を含む）"</f>
        <v>◇令和６年度保育所収支決算関係書類の写し(決算附属明細書を含む）</v>
      </c>
      <c r="C18" s="6"/>
      <c r="D18" s="6"/>
      <c r="E18" s="205"/>
    </row>
    <row r="19" spans="2:5" ht="21.75" customHeight="1" x14ac:dyDescent="0.4">
      <c r="B19" s="103" t="str">
        <f>"◇"&amp;表紙!B2&amp;DBCS(表紙!C2)&amp;"年度保育所収支予算書の写し"</f>
        <v>◇令和７年度保育所収支予算書の写し</v>
      </c>
      <c r="C19" s="6"/>
      <c r="D19" s="6"/>
      <c r="E19" s="205"/>
    </row>
    <row r="20" spans="2:5" ht="21.75" customHeight="1" x14ac:dyDescent="0.4">
      <c r="B20" s="103" t="s">
        <v>188</v>
      </c>
      <c r="C20" s="6"/>
      <c r="D20" s="6"/>
      <c r="E20" s="205"/>
    </row>
    <row r="21" spans="2:5" ht="21.75" customHeight="1" x14ac:dyDescent="0.4">
      <c r="B21" s="8" t="s">
        <v>189</v>
      </c>
      <c r="C21" s="9"/>
      <c r="D21" s="9"/>
      <c r="E21" s="554"/>
    </row>
    <row r="22" spans="2:5" ht="21.75" customHeight="1" x14ac:dyDescent="0.4">
      <c r="B22" s="7" t="s">
        <v>187</v>
      </c>
      <c r="C22" s="3"/>
      <c r="D22" s="3"/>
      <c r="E22" s="554"/>
    </row>
    <row r="23" spans="2:5" ht="21.75" customHeight="1" x14ac:dyDescent="0.4">
      <c r="B23" s="103" t="s">
        <v>190</v>
      </c>
      <c r="C23" s="6"/>
      <c r="D23" s="6"/>
      <c r="E23" s="205"/>
    </row>
    <row r="24" spans="2:5" ht="21.75" customHeight="1" x14ac:dyDescent="0.4">
      <c r="B24" s="103" t="s">
        <v>191</v>
      </c>
      <c r="C24" s="6"/>
      <c r="D24" s="6"/>
      <c r="E24" s="205"/>
    </row>
    <row r="25" spans="2:5" ht="21.75" customHeight="1" x14ac:dyDescent="0.4">
      <c r="B25" s="103" t="s">
        <v>192</v>
      </c>
      <c r="C25" s="6"/>
      <c r="D25" s="6"/>
      <c r="E25" s="205"/>
    </row>
    <row r="26" spans="2:5" ht="21.75" customHeight="1" x14ac:dyDescent="0.4">
      <c r="B26" s="103" t="s">
        <v>193</v>
      </c>
      <c r="C26" s="6"/>
      <c r="D26" s="6"/>
      <c r="E26" s="205"/>
    </row>
    <row r="27" spans="2:5" ht="21.75" customHeight="1" x14ac:dyDescent="0.4">
      <c r="B27" s="8" t="s">
        <v>194</v>
      </c>
      <c r="C27" s="9"/>
      <c r="D27" s="9"/>
      <c r="E27" s="554"/>
    </row>
    <row r="28" spans="2:5" ht="21.75" customHeight="1" thickBot="1" x14ac:dyDescent="0.45">
      <c r="B28" s="429" t="s">
        <v>755</v>
      </c>
      <c r="C28" s="3"/>
      <c r="D28" s="3"/>
      <c r="E28" s="555"/>
    </row>
    <row r="29" spans="2:5" ht="19.5" thickTop="1" x14ac:dyDescent="0.4"/>
  </sheetData>
  <sheetProtection sheet="1" selectLockedCells="1"/>
  <mergeCells count="12">
    <mergeCell ref="C8:E8"/>
    <mergeCell ref="C5:E5"/>
    <mergeCell ref="C4:E4"/>
    <mergeCell ref="B3:E3"/>
    <mergeCell ref="C7:E7"/>
    <mergeCell ref="C6:E6"/>
    <mergeCell ref="E21:E22"/>
    <mergeCell ref="E27:E28"/>
    <mergeCell ref="C12:E12"/>
    <mergeCell ref="C10:E10"/>
    <mergeCell ref="C9:E9"/>
    <mergeCell ref="C11:E11"/>
  </mergeCells>
  <phoneticPr fontId="1"/>
  <dataValidations count="6">
    <dataValidation imeMode="on" allowBlank="1" showInputMessage="1" showErrorMessage="1" sqref="C12:D12 C4:D5 C8:D8" xr:uid="{00000000-0002-0000-0000-000000000000}"/>
    <dataValidation imeMode="off" allowBlank="1" showInputMessage="1" showErrorMessage="1" sqref="C9:D11" xr:uid="{00000000-0002-0000-0000-000001000000}"/>
    <dataValidation type="list" allowBlank="1" showInputMessage="1" showErrorMessage="1" sqref="C15:D15" xr:uid="{00000000-0002-0000-0000-000002000000}">
      <formula1>#REF!</formula1>
    </dataValidation>
    <dataValidation type="list" imeMode="on" allowBlank="1" showInputMessage="1" showErrorMessage="1" prompt="プルダウンメニューから選んでください" sqref="C6:E6" xr:uid="{00000000-0002-0000-0000-000003000000}">
      <formula1>"松江市,浜田市,出雲市,益田市,大田市,安来市,江津市,雲南市,奥出雲町,飯南町,川本町,美郷町,邑南町,津和野町,吉賀町,海士町,西ノ島町,知夫村,隠岐の島町"</formula1>
    </dataValidation>
    <dataValidation imeMode="on" allowBlank="1" showInputMessage="1" showErrorMessage="1" prompt="市町村以降の所在地を記入してください" sqref="C7:E7" xr:uid="{00000000-0002-0000-0000-000004000000}"/>
    <dataValidation type="list" allowBlank="1" showInputMessage="1" showErrorMessage="1" sqref="E16:E28" xr:uid="{00000000-0002-0000-0000-000005000000}">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2:M86"/>
  <sheetViews>
    <sheetView showGridLines="0" zoomScaleNormal="100" zoomScaleSheetLayoutView="100" workbookViewId="0">
      <selection activeCell="L16" sqref="L16:M16"/>
    </sheetView>
  </sheetViews>
  <sheetFormatPr defaultRowHeight="18.75" x14ac:dyDescent="0.4"/>
  <cols>
    <col min="1" max="1" width="3.625" customWidth="1"/>
    <col min="10" max="10" width="3.625" customWidth="1"/>
    <col min="11" max="11" width="5.625" customWidth="1"/>
  </cols>
  <sheetData>
    <row r="2" spans="2:13" ht="30" x14ac:dyDescent="0.4">
      <c r="B2" s="138" t="s">
        <v>483</v>
      </c>
    </row>
    <row r="5" spans="2:13" x14ac:dyDescent="0.4">
      <c r="B5" t="s">
        <v>12</v>
      </c>
    </row>
    <row r="6" spans="2:13" x14ac:dyDescent="0.4">
      <c r="B6" t="s">
        <v>11</v>
      </c>
    </row>
    <row r="7" spans="2:13" x14ac:dyDescent="0.4">
      <c r="B7" t="s">
        <v>756</v>
      </c>
    </row>
    <row r="8" spans="2:13" x14ac:dyDescent="0.4">
      <c r="B8" t="s">
        <v>706</v>
      </c>
    </row>
    <row r="9" spans="2:13" x14ac:dyDescent="0.4">
      <c r="B9" t="s">
        <v>13</v>
      </c>
    </row>
    <row r="10" spans="2:13" x14ac:dyDescent="0.4">
      <c r="B10" t="s">
        <v>14</v>
      </c>
    </row>
    <row r="13" spans="2:13" x14ac:dyDescent="0.4">
      <c r="B13" t="s">
        <v>15</v>
      </c>
    </row>
    <row r="14" spans="2:13" x14ac:dyDescent="0.4">
      <c r="B14" t="s">
        <v>16</v>
      </c>
      <c r="L14" s="139"/>
    </row>
    <row r="15" spans="2:13" ht="19.5" thickBot="1" x14ac:dyDescent="0.45">
      <c r="B15" t="s">
        <v>17</v>
      </c>
    </row>
    <row r="16" spans="2:13" ht="19.5" thickBot="1" x14ac:dyDescent="0.45">
      <c r="B16" t="s">
        <v>18</v>
      </c>
      <c r="L16" s="568" t="s">
        <v>836</v>
      </c>
      <c r="M16" s="569"/>
    </row>
    <row r="17" spans="2:2" x14ac:dyDescent="0.4">
      <c r="B17" t="s">
        <v>19</v>
      </c>
    </row>
    <row r="18" spans="2:2" x14ac:dyDescent="0.4">
      <c r="B18" t="s">
        <v>20</v>
      </c>
    </row>
    <row r="19" spans="2:2" x14ac:dyDescent="0.4">
      <c r="B19" t="s">
        <v>21</v>
      </c>
    </row>
    <row r="20" spans="2:2" x14ac:dyDescent="0.4">
      <c r="B20" t="s">
        <v>22</v>
      </c>
    </row>
    <row r="21" spans="2:2" x14ac:dyDescent="0.4">
      <c r="B21" t="s">
        <v>23</v>
      </c>
    </row>
    <row r="22" spans="2:2" x14ac:dyDescent="0.4">
      <c r="B22" t="s">
        <v>24</v>
      </c>
    </row>
    <row r="23" spans="2:2" x14ac:dyDescent="0.4">
      <c r="B23" t="s">
        <v>25</v>
      </c>
    </row>
    <row r="26" spans="2:2" x14ac:dyDescent="0.4">
      <c r="B26" t="s">
        <v>26</v>
      </c>
    </row>
    <row r="27" spans="2:2" x14ac:dyDescent="0.4">
      <c r="B27" t="s">
        <v>27</v>
      </c>
    </row>
    <row r="28" spans="2:2" x14ac:dyDescent="0.4">
      <c r="B28" t="s">
        <v>28</v>
      </c>
    </row>
    <row r="29" spans="2:2" x14ac:dyDescent="0.4">
      <c r="B29" t="s">
        <v>757</v>
      </c>
    </row>
    <row r="30" spans="2:2" x14ac:dyDescent="0.4">
      <c r="B30" t="s">
        <v>758</v>
      </c>
    </row>
    <row r="31" spans="2:2" x14ac:dyDescent="0.4">
      <c r="B31" t="s">
        <v>759</v>
      </c>
    </row>
    <row r="32" spans="2:2" s="422" customFormat="1" x14ac:dyDescent="0.4">
      <c r="B32" s="422" t="s">
        <v>760</v>
      </c>
    </row>
    <row r="33" spans="2:2" s="422" customFormat="1" x14ac:dyDescent="0.4">
      <c r="B33" s="422" t="s">
        <v>791</v>
      </c>
    </row>
    <row r="36" spans="2:2" x14ac:dyDescent="0.4">
      <c r="B36" t="s">
        <v>29</v>
      </c>
    </row>
    <row r="37" spans="2:2" x14ac:dyDescent="0.4">
      <c r="B37" t="s">
        <v>30</v>
      </c>
    </row>
    <row r="38" spans="2:2" x14ac:dyDescent="0.4">
      <c r="B38" t="s">
        <v>31</v>
      </c>
    </row>
    <row r="39" spans="2:2" x14ac:dyDescent="0.4">
      <c r="B39" t="s">
        <v>32</v>
      </c>
    </row>
    <row r="40" spans="2:2" x14ac:dyDescent="0.4">
      <c r="B40" t="s">
        <v>33</v>
      </c>
    </row>
    <row r="43" spans="2:2" x14ac:dyDescent="0.4">
      <c r="B43" t="s">
        <v>34</v>
      </c>
    </row>
    <row r="44" spans="2:2" x14ac:dyDescent="0.4">
      <c r="B44" t="s">
        <v>35</v>
      </c>
    </row>
    <row r="45" spans="2:2" x14ac:dyDescent="0.4">
      <c r="B45" t="s">
        <v>36</v>
      </c>
    </row>
    <row r="46" spans="2:2" x14ac:dyDescent="0.4">
      <c r="B46" t="s">
        <v>37</v>
      </c>
    </row>
    <row r="47" spans="2:2" x14ac:dyDescent="0.4">
      <c r="B47" t="s">
        <v>38</v>
      </c>
    </row>
    <row r="48" spans="2:2" s="422" customFormat="1" x14ac:dyDescent="0.4">
      <c r="B48" s="422" t="s">
        <v>761</v>
      </c>
    </row>
    <row r="51" spans="2:2" x14ac:dyDescent="0.4">
      <c r="B51" t="s">
        <v>39</v>
      </c>
    </row>
    <row r="52" spans="2:2" x14ac:dyDescent="0.4">
      <c r="B52" t="s">
        <v>40</v>
      </c>
    </row>
    <row r="53" spans="2:2" x14ac:dyDescent="0.4">
      <c r="B53" t="s">
        <v>41</v>
      </c>
    </row>
    <row r="54" spans="2:2" x14ac:dyDescent="0.4">
      <c r="B54" t="s">
        <v>762</v>
      </c>
    </row>
    <row r="55" spans="2:2" x14ac:dyDescent="0.4">
      <c r="B55" t="s">
        <v>763</v>
      </c>
    </row>
    <row r="56" spans="2:2" x14ac:dyDescent="0.4">
      <c r="B56" t="s">
        <v>764</v>
      </c>
    </row>
    <row r="57" spans="2:2" x14ac:dyDescent="0.4">
      <c r="B57" t="s">
        <v>765</v>
      </c>
    </row>
    <row r="58" spans="2:2" x14ac:dyDescent="0.4">
      <c r="B58" t="s">
        <v>766</v>
      </c>
    </row>
    <row r="59" spans="2:2" x14ac:dyDescent="0.4">
      <c r="B59" t="s">
        <v>767</v>
      </c>
    </row>
    <row r="60" spans="2:2" x14ac:dyDescent="0.4">
      <c r="B60" t="s">
        <v>792</v>
      </c>
    </row>
    <row r="63" spans="2:2" x14ac:dyDescent="0.4">
      <c r="B63" t="s">
        <v>768</v>
      </c>
    </row>
    <row r="66" spans="2:2" x14ac:dyDescent="0.4">
      <c r="B66" t="s">
        <v>769</v>
      </c>
    </row>
    <row r="67" spans="2:2" x14ac:dyDescent="0.4">
      <c r="B67" t="s">
        <v>770</v>
      </c>
    </row>
    <row r="70" spans="2:2" x14ac:dyDescent="0.4">
      <c r="B70" t="s">
        <v>42</v>
      </c>
    </row>
    <row r="71" spans="2:2" x14ac:dyDescent="0.4">
      <c r="B71" t="s">
        <v>43</v>
      </c>
    </row>
    <row r="74" spans="2:2" x14ac:dyDescent="0.4">
      <c r="B74" t="s">
        <v>44</v>
      </c>
    </row>
    <row r="75" spans="2:2" x14ac:dyDescent="0.4">
      <c r="B75" t="s">
        <v>45</v>
      </c>
    </row>
    <row r="76" spans="2:2" x14ac:dyDescent="0.4">
      <c r="B76" t="s">
        <v>46</v>
      </c>
    </row>
    <row r="77" spans="2:2" x14ac:dyDescent="0.4">
      <c r="B77" t="s">
        <v>47</v>
      </c>
    </row>
    <row r="78" spans="2:2" x14ac:dyDescent="0.4">
      <c r="B78" t="s">
        <v>48</v>
      </c>
    </row>
    <row r="79" spans="2:2" x14ac:dyDescent="0.4">
      <c r="B79" t="s">
        <v>49</v>
      </c>
    </row>
    <row r="80" spans="2:2" x14ac:dyDescent="0.4">
      <c r="B80" t="s">
        <v>50</v>
      </c>
    </row>
    <row r="83" spans="2:2" x14ac:dyDescent="0.4">
      <c r="B83" t="s">
        <v>51</v>
      </c>
    </row>
    <row r="84" spans="2:2" x14ac:dyDescent="0.4">
      <c r="B84" t="s">
        <v>52</v>
      </c>
    </row>
    <row r="85" spans="2:2" x14ac:dyDescent="0.4">
      <c r="B85" t="s">
        <v>53</v>
      </c>
    </row>
    <row r="86" spans="2:2" x14ac:dyDescent="0.4">
      <c r="B86" t="s">
        <v>54</v>
      </c>
    </row>
  </sheetData>
  <sheetProtection sheet="1" selectLockedCells="1"/>
  <mergeCells count="1">
    <mergeCell ref="L16:M16"/>
  </mergeCells>
  <phoneticPr fontId="1"/>
  <hyperlinks>
    <hyperlink ref="L16:M16" location="'表１ (旧基準)'!A1" display="表１（旧基準）へ" xr:uid="{00000000-0004-0000-0100-000000000000}"/>
  </hyperlinks>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40" max="9" man="1"/>
    <brk id="7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2:AW800"/>
  <sheetViews>
    <sheetView showGridLines="0" view="pageBreakPreview" topLeftCell="A169" zoomScaleNormal="100" zoomScaleSheetLayoutView="100" workbookViewId="0">
      <selection activeCell="AJ283" sqref="AJ283:AN283"/>
    </sheetView>
  </sheetViews>
  <sheetFormatPr defaultRowHeight="18.75" x14ac:dyDescent="0.4"/>
  <cols>
    <col min="1" max="21" width="2.625" customWidth="1"/>
    <col min="22" max="22" width="2.5" customWidth="1"/>
    <col min="23" max="41" width="2.625" customWidth="1"/>
  </cols>
  <sheetData>
    <row r="2" spans="1:41" x14ac:dyDescent="0.4">
      <c r="B2" s="14"/>
      <c r="C2" s="14"/>
    </row>
    <row r="3" spans="1:41" ht="18.75" customHeight="1" x14ac:dyDescent="0.4">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row>
    <row r="4" spans="1:41" ht="18.75" customHeight="1" x14ac:dyDescent="0.4">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row>
    <row r="5" spans="1:41" x14ac:dyDescent="0.4">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row>
    <row r="6" spans="1:41" x14ac:dyDescent="0.4">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row>
    <row r="7" spans="1:41" ht="18.75" customHeight="1" x14ac:dyDescent="0.4">
      <c r="B7" s="20"/>
      <c r="C7" s="20"/>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9.5" x14ac:dyDescent="0.4">
      <c r="A8" s="689" t="s">
        <v>55</v>
      </c>
      <c r="B8" s="689"/>
      <c r="C8" s="689"/>
      <c r="D8" s="689"/>
      <c r="E8" s="689"/>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row>
    <row r="9" spans="1:41" x14ac:dyDescent="0.4">
      <c r="A9" s="600" t="s">
        <v>196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row>
    <row r="10" spans="1:41" ht="18.75" customHeight="1" x14ac:dyDescent="0.4">
      <c r="B10" s="769" t="s">
        <v>489</v>
      </c>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19"/>
      <c r="AJ10" s="16"/>
    </row>
    <row r="11" spans="1:41" ht="18.75" customHeight="1" thickBot="1" x14ac:dyDescent="0.45">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31"/>
      <c r="AJ11" s="920"/>
      <c r="AK11" s="921"/>
      <c r="AL11" s="921"/>
      <c r="AM11" s="921"/>
      <c r="AN11" s="922"/>
      <c r="AO11" s="39"/>
    </row>
    <row r="12" spans="1:41" ht="19.5" thickTop="1" x14ac:dyDescent="0.4">
      <c r="B12" s="600" t="s">
        <v>197</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J12" s="636"/>
      <c r="AK12" s="637"/>
      <c r="AL12" s="637"/>
      <c r="AM12" s="637"/>
      <c r="AN12" s="638"/>
      <c r="AO12" s="34"/>
    </row>
    <row r="13" spans="1:41" x14ac:dyDescent="0.4">
      <c r="B13" s="600" t="s">
        <v>490</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J13" s="597"/>
      <c r="AK13" s="598"/>
      <c r="AL13" s="598"/>
      <c r="AM13" s="598"/>
      <c r="AN13" s="599"/>
      <c r="AO13" s="34"/>
    </row>
    <row r="14" spans="1:41" x14ac:dyDescent="0.4">
      <c r="B14" s="600" t="s">
        <v>491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J14" s="597"/>
      <c r="AK14" s="598"/>
      <c r="AL14" s="598"/>
      <c r="AM14" s="598"/>
      <c r="AN14" s="599"/>
      <c r="AO14" s="34"/>
    </row>
    <row r="15" spans="1:41" x14ac:dyDescent="0.4">
      <c r="B15" s="600" t="s">
        <v>492</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J15" s="597"/>
      <c r="AK15" s="598"/>
      <c r="AL15" s="598"/>
      <c r="AM15" s="598"/>
      <c r="AN15" s="599"/>
      <c r="AO15" s="34"/>
    </row>
    <row r="16" spans="1:41" x14ac:dyDescent="0.4">
      <c r="B16" s="600" t="s">
        <v>493</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J16" s="597"/>
      <c r="AK16" s="598"/>
      <c r="AL16" s="598"/>
      <c r="AM16" s="598"/>
      <c r="AN16" s="599"/>
      <c r="AO16" s="34"/>
    </row>
    <row r="17" spans="1:47" x14ac:dyDescent="0.4">
      <c r="B17" s="600" t="s">
        <v>494</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J17" s="597"/>
      <c r="AK17" s="598"/>
      <c r="AL17" s="598"/>
      <c r="AM17" s="598"/>
      <c r="AN17" s="599"/>
      <c r="AO17" s="34"/>
    </row>
    <row r="18" spans="1:47" x14ac:dyDescent="0.4">
      <c r="B18" s="600" t="s">
        <v>495</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J18" s="597"/>
      <c r="AK18" s="598"/>
      <c r="AL18" s="598"/>
      <c r="AM18" s="598"/>
      <c r="AN18" s="599"/>
      <c r="AO18" s="34"/>
    </row>
    <row r="19" spans="1:47" x14ac:dyDescent="0.4">
      <c r="B19" s="600" t="s">
        <v>496</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J19" s="597"/>
      <c r="AK19" s="598"/>
      <c r="AL19" s="598"/>
      <c r="AM19" s="598"/>
      <c r="AN19" s="599"/>
      <c r="AO19" s="34"/>
    </row>
    <row r="20" spans="1:47" x14ac:dyDescent="0.4">
      <c r="B20" s="600" t="s">
        <v>497</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J20" s="597"/>
      <c r="AK20" s="598"/>
      <c r="AL20" s="598"/>
      <c r="AM20" s="598"/>
      <c r="AN20" s="599"/>
      <c r="AO20" s="34"/>
    </row>
    <row r="21" spans="1:47" x14ac:dyDescent="0.4">
      <c r="B21" s="600" t="s">
        <v>498</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J21" s="597"/>
      <c r="AK21" s="598"/>
      <c r="AL21" s="598"/>
      <c r="AM21" s="598"/>
      <c r="AN21" s="599"/>
      <c r="AO21" s="34"/>
    </row>
    <row r="22" spans="1:47" ht="19.5" thickBot="1" x14ac:dyDescent="0.45">
      <c r="B22" s="600" t="s">
        <v>499</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J22" s="672"/>
      <c r="AK22" s="673"/>
      <c r="AL22" s="673"/>
      <c r="AM22" s="673"/>
      <c r="AN22" s="674"/>
      <c r="AO22" s="34"/>
    </row>
    <row r="23" spans="1:47" ht="18.75" customHeight="1" thickTop="1" x14ac:dyDescent="0.4">
      <c r="C23" s="880" t="s">
        <v>500</v>
      </c>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343"/>
      <c r="AI23" s="343"/>
      <c r="AJ23" s="16"/>
    </row>
    <row r="24" spans="1:47" ht="19.5" thickBot="1" x14ac:dyDescent="0.45">
      <c r="B24" s="343"/>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343"/>
      <c r="AI24" s="343"/>
      <c r="AJ24" s="923"/>
      <c r="AK24" s="923"/>
      <c r="AL24" s="923"/>
      <c r="AM24" s="923"/>
      <c r="AN24" s="923"/>
    </row>
    <row r="25" spans="1:47" ht="20.25" thickTop="1" thickBot="1" x14ac:dyDescent="0.45">
      <c r="B25" s="797" t="s">
        <v>707</v>
      </c>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J25" s="573"/>
      <c r="AK25" s="574"/>
      <c r="AL25" s="574"/>
      <c r="AM25" s="574"/>
      <c r="AN25" s="575"/>
      <c r="AO25" s="39"/>
    </row>
    <row r="26" spans="1:47" ht="20.25" thickTop="1" thickBot="1" x14ac:dyDescent="0.45">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5"/>
      <c r="AJ26" s="1010"/>
      <c r="AK26" s="1010"/>
      <c r="AL26" s="1010"/>
      <c r="AM26" s="1010"/>
      <c r="AN26" s="1010"/>
      <c r="AO26" s="81"/>
      <c r="AP26" s="1040"/>
      <c r="AQ26" s="1040"/>
      <c r="AR26" s="1040"/>
      <c r="AS26" s="1040"/>
      <c r="AT26" s="1040"/>
      <c r="AU26" s="1040"/>
    </row>
    <row r="27" spans="1:47" ht="20.25" thickTop="1" thickBot="1" x14ac:dyDescent="0.45">
      <c r="B27" s="769" t="s">
        <v>501</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J27" s="573"/>
      <c r="AK27" s="574"/>
      <c r="AL27" s="574"/>
      <c r="AM27" s="574"/>
      <c r="AN27" s="575"/>
      <c r="AO27" s="40"/>
    </row>
    <row r="28" spans="1:47" ht="19.5" thickTop="1" x14ac:dyDescent="0.4">
      <c r="B28" s="769"/>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O28" s="34"/>
    </row>
    <row r="29" spans="1:47" s="366" customFormat="1" ht="20.25" customHeight="1" x14ac:dyDescent="0.4">
      <c r="A29" s="273"/>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7"/>
      <c r="AI29" s="367"/>
    </row>
    <row r="30" spans="1:47" ht="19.5" thickBot="1" x14ac:dyDescent="0.45">
      <c r="A30" s="600" t="s">
        <v>198</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J30" s="5"/>
      <c r="AO30" s="40"/>
    </row>
    <row r="31" spans="1:47" ht="20.25" thickTop="1" thickBot="1" x14ac:dyDescent="0.45">
      <c r="B31" s="600" t="s">
        <v>56</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700"/>
      <c r="AJ31" s="573"/>
      <c r="AK31" s="574"/>
      <c r="AL31" s="574"/>
      <c r="AM31" s="574"/>
      <c r="AN31" s="575"/>
      <c r="AO31" s="34"/>
      <c r="AQ31" s="365"/>
    </row>
    <row r="32" spans="1:47" ht="20.25" thickTop="1" thickBot="1" x14ac:dyDescent="0.45">
      <c r="B32" s="595" t="s">
        <v>383</v>
      </c>
      <c r="C32" s="595"/>
      <c r="D32" s="595"/>
      <c r="E32" s="595"/>
      <c r="F32" s="595"/>
      <c r="G32" s="595"/>
      <c r="H32" s="595"/>
      <c r="I32" s="596"/>
      <c r="J32" s="785"/>
      <c r="K32" s="786"/>
      <c r="L32" s="786"/>
      <c r="M32" s="786"/>
      <c r="N32" s="786"/>
      <c r="O32" s="786"/>
      <c r="P32" s="786"/>
      <c r="Q32" s="786"/>
      <c r="R32" s="787"/>
      <c r="S32" s="594" t="s">
        <v>382</v>
      </c>
      <c r="T32" s="595"/>
      <c r="U32" s="596"/>
      <c r="V32" s="785"/>
      <c r="W32" s="786"/>
      <c r="X32" s="786"/>
      <c r="Y32" s="786"/>
      <c r="Z32" s="786"/>
      <c r="AA32" s="786"/>
      <c r="AB32" s="786"/>
      <c r="AC32" s="786"/>
      <c r="AD32" s="786"/>
      <c r="AE32" s="786"/>
      <c r="AF32" s="786"/>
      <c r="AG32" s="787"/>
      <c r="AH32" s="34"/>
      <c r="AI32" s="37"/>
      <c r="AJ32" s="1041"/>
      <c r="AK32" s="1042"/>
      <c r="AL32" s="1042"/>
      <c r="AM32" s="1042"/>
      <c r="AN32" s="1043"/>
      <c r="AO32" s="40"/>
    </row>
    <row r="33" spans="1:44" ht="18.75" customHeight="1" thickTop="1" x14ac:dyDescent="0.4">
      <c r="C33" s="880" t="s">
        <v>525</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343"/>
      <c r="AI33" s="19"/>
    </row>
    <row r="34" spans="1:44" x14ac:dyDescent="0.4">
      <c r="B34" s="343"/>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343"/>
      <c r="AI34" s="19"/>
    </row>
    <row r="35" spans="1:44" x14ac:dyDescent="0.4">
      <c r="B35" s="20"/>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44" ht="19.5" thickBot="1" x14ac:dyDescent="0.45">
      <c r="A36" s="782" t="s">
        <v>727</v>
      </c>
      <c r="B36" s="782"/>
      <c r="C36" s="782"/>
      <c r="D36" s="782"/>
      <c r="E36" s="782"/>
      <c r="F36" s="782"/>
      <c r="G36" s="782"/>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O36" s="40"/>
      <c r="AQ36" s="5"/>
    </row>
    <row r="37" spans="1:44" ht="20.25" thickTop="1" thickBot="1" x14ac:dyDescent="0.45">
      <c r="B37" s="600" t="s">
        <v>57</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J37" s="573"/>
      <c r="AK37" s="574"/>
      <c r="AL37" s="574"/>
      <c r="AM37" s="574"/>
      <c r="AN37" s="575"/>
      <c r="AO37" s="34"/>
      <c r="AQ37" s="418"/>
    </row>
    <row r="38" spans="1:44" ht="19.5" thickTop="1" x14ac:dyDescent="0.4">
      <c r="AJ38" s="70"/>
      <c r="AK38" s="70"/>
      <c r="AL38" s="70"/>
      <c r="AM38" s="70"/>
      <c r="AN38" s="70"/>
      <c r="AO38" s="70"/>
      <c r="AR38" s="359"/>
    </row>
    <row r="39" spans="1:44" x14ac:dyDescent="0.4">
      <c r="AJ39" s="82"/>
      <c r="AK39" s="82"/>
      <c r="AL39" s="82"/>
      <c r="AM39" s="82"/>
      <c r="AN39" s="82"/>
      <c r="AO39" s="82"/>
    </row>
    <row r="40" spans="1:44" x14ac:dyDescent="0.4">
      <c r="A40" s="710" t="s">
        <v>695</v>
      </c>
      <c r="B40" s="710"/>
      <c r="C40" s="710"/>
      <c r="D40" s="710"/>
      <c r="E40" s="710"/>
      <c r="F40" s="710"/>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L40" s="5"/>
    </row>
    <row r="41" spans="1:44" ht="19.5" thickBot="1" x14ac:dyDescent="0.45">
      <c r="A41" s="341"/>
      <c r="B41" s="710" t="s">
        <v>795</v>
      </c>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5"/>
      <c r="AJ41" s="1010"/>
      <c r="AK41" s="1010"/>
      <c r="AL41" s="1010"/>
      <c r="AM41" s="1010"/>
      <c r="AN41" s="1010"/>
      <c r="AO41" s="40"/>
    </row>
    <row r="42" spans="1:44" ht="19.5" thickTop="1" x14ac:dyDescent="0.4">
      <c r="B42" s="600" t="s">
        <v>58</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J42" s="636"/>
      <c r="AK42" s="637"/>
      <c r="AL42" s="637"/>
      <c r="AM42" s="637"/>
      <c r="AN42" s="638"/>
      <c r="AO42" s="34"/>
    </row>
    <row r="43" spans="1:44" ht="19.5" thickBot="1" x14ac:dyDescent="0.45">
      <c r="B43" s="793" t="s">
        <v>622</v>
      </c>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J43" s="597"/>
      <c r="AK43" s="598"/>
      <c r="AL43" s="598"/>
      <c r="AM43" s="598"/>
      <c r="AN43" s="599"/>
      <c r="AO43" s="34"/>
    </row>
    <row r="44" spans="1:44" s="315" customFormat="1" ht="20.25" thickTop="1" thickBot="1" x14ac:dyDescent="0.45">
      <c r="B44" s="341"/>
      <c r="C44" s="341" t="s">
        <v>627</v>
      </c>
      <c r="D44" s="341"/>
      <c r="E44" s="341"/>
      <c r="F44" s="341"/>
      <c r="G44" s="341"/>
      <c r="H44" s="341"/>
      <c r="I44" s="168" t="s">
        <v>405</v>
      </c>
      <c r="J44" s="341" t="s">
        <v>624</v>
      </c>
      <c r="K44" s="341"/>
      <c r="L44" s="341"/>
      <c r="M44" s="168" t="s">
        <v>405</v>
      </c>
      <c r="N44" s="341" t="s">
        <v>625</v>
      </c>
      <c r="O44" s="341"/>
      <c r="P44" s="341"/>
      <c r="Q44" s="341"/>
      <c r="R44" s="168" t="s">
        <v>405</v>
      </c>
      <c r="S44" s="341" t="s">
        <v>626</v>
      </c>
      <c r="T44" s="341"/>
      <c r="U44" s="341"/>
      <c r="V44" s="341"/>
      <c r="W44" s="341"/>
      <c r="X44" s="341"/>
      <c r="Y44" s="341"/>
      <c r="Z44" s="341"/>
      <c r="AA44" s="341"/>
      <c r="AB44" s="341"/>
      <c r="AC44" s="341"/>
      <c r="AD44" s="341"/>
      <c r="AE44" s="341"/>
      <c r="AF44" s="341"/>
      <c r="AG44" s="341"/>
      <c r="AH44" s="341"/>
      <c r="AK44" s="361"/>
      <c r="AO44" s="317"/>
    </row>
    <row r="45" spans="1:44" s="306" customFormat="1" ht="19.5" thickTop="1" x14ac:dyDescent="0.4">
      <c r="B45" s="793" t="s">
        <v>617</v>
      </c>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J45" s="636"/>
      <c r="AK45" s="637"/>
      <c r="AL45" s="637"/>
      <c r="AM45" s="637"/>
      <c r="AN45" s="638"/>
      <c r="AO45" s="308"/>
    </row>
    <row r="46" spans="1:44" ht="19.5" thickBot="1" x14ac:dyDescent="0.45">
      <c r="B46" s="710" t="s">
        <v>681</v>
      </c>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J46" s="597"/>
      <c r="AK46" s="598"/>
      <c r="AL46" s="598"/>
      <c r="AM46" s="598"/>
      <c r="AN46" s="599"/>
      <c r="AO46" s="34"/>
    </row>
    <row r="47" spans="1:44" s="315" customFormat="1" ht="20.25" thickTop="1" thickBot="1" x14ac:dyDescent="0.45">
      <c r="B47" s="348"/>
      <c r="C47" s="348"/>
      <c r="D47" s="348"/>
      <c r="E47" s="348" t="s">
        <v>623</v>
      </c>
      <c r="F47" s="348"/>
      <c r="G47" s="348"/>
      <c r="H47" s="348"/>
      <c r="I47" s="348"/>
      <c r="J47" s="348"/>
      <c r="K47" s="348"/>
      <c r="L47" s="785"/>
      <c r="M47" s="786"/>
      <c r="N47" s="787"/>
      <c r="O47" s="348" t="s">
        <v>620</v>
      </c>
      <c r="P47" s="348"/>
      <c r="Q47" s="785"/>
      <c r="R47" s="786"/>
      <c r="S47" s="787"/>
      <c r="T47" s="348" t="s">
        <v>619</v>
      </c>
      <c r="U47" s="348"/>
      <c r="V47" s="785"/>
      <c r="W47" s="786"/>
      <c r="X47" s="787"/>
      <c r="Y47" s="348" t="s">
        <v>621</v>
      </c>
      <c r="Z47" s="348"/>
      <c r="AA47" s="348"/>
      <c r="AB47" s="348"/>
      <c r="AC47" s="348"/>
      <c r="AD47" s="348"/>
      <c r="AE47" s="348"/>
      <c r="AF47" s="348"/>
      <c r="AG47" s="348"/>
      <c r="AH47" s="348"/>
      <c r="AO47" s="317"/>
    </row>
    <row r="48" spans="1:44" ht="20.25" thickTop="1" thickBot="1" x14ac:dyDescent="0.45">
      <c r="B48" s="882" t="s">
        <v>796</v>
      </c>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J48" s="573"/>
      <c r="AK48" s="574"/>
      <c r="AL48" s="574"/>
      <c r="AM48" s="574"/>
      <c r="AN48" s="575"/>
      <c r="AO48" s="34"/>
    </row>
    <row r="49" spans="2:44" s="258" customFormat="1" ht="20.25" thickTop="1" thickBot="1" x14ac:dyDescent="0.45">
      <c r="B49" s="883"/>
      <c r="C49" s="883"/>
      <c r="D49" s="883"/>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J49" s="23"/>
      <c r="AK49" s="23"/>
      <c r="AL49" s="23"/>
      <c r="AM49" s="23"/>
      <c r="AN49" s="23"/>
      <c r="AO49" s="259"/>
    </row>
    <row r="50" spans="2:44" ht="19.5" thickTop="1" x14ac:dyDescent="0.4">
      <c r="B50" s="644" t="s">
        <v>867</v>
      </c>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J50" s="636"/>
      <c r="AK50" s="637"/>
      <c r="AL50" s="637"/>
      <c r="AM50" s="637"/>
      <c r="AN50" s="638"/>
      <c r="AO50" s="34"/>
    </row>
    <row r="51" spans="2:44" ht="19.5" thickBot="1" x14ac:dyDescent="0.45">
      <c r="B51" s="797" t="s">
        <v>595</v>
      </c>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J51" s="601"/>
      <c r="AK51" s="602"/>
      <c r="AL51" s="602"/>
      <c r="AM51" s="602"/>
      <c r="AN51" s="603"/>
      <c r="AO51" s="40"/>
    </row>
    <row r="52" spans="2:44" ht="20.25" thickTop="1" thickBot="1" x14ac:dyDescent="0.45">
      <c r="B52" s="797"/>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J52" s="224"/>
      <c r="AK52" s="224"/>
      <c r="AL52" s="224"/>
      <c r="AM52" s="224"/>
      <c r="AN52" s="224"/>
      <c r="AO52" s="34"/>
    </row>
    <row r="53" spans="2:44" ht="19.5" thickTop="1" x14ac:dyDescent="0.4">
      <c r="B53" s="600" t="s">
        <v>59</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J53" s="636"/>
      <c r="AK53" s="637"/>
      <c r="AL53" s="637"/>
      <c r="AM53" s="637"/>
      <c r="AN53" s="638"/>
      <c r="AO53" s="34"/>
    </row>
    <row r="54" spans="2:44" x14ac:dyDescent="0.4">
      <c r="B54" s="347" t="s">
        <v>705</v>
      </c>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J54" s="597"/>
      <c r="AK54" s="598"/>
      <c r="AL54" s="598"/>
      <c r="AM54" s="598"/>
      <c r="AN54" s="599"/>
      <c r="AO54" s="34"/>
    </row>
    <row r="55" spans="2:44" ht="19.5" thickBot="1" x14ac:dyDescent="0.45">
      <c r="B55" s="800" t="s">
        <v>60</v>
      </c>
      <c r="C55" s="800"/>
      <c r="D55" s="800"/>
      <c r="E55" s="800"/>
      <c r="F55" s="800"/>
      <c r="G55" s="800"/>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J55" s="672"/>
      <c r="AK55" s="673"/>
      <c r="AL55" s="673"/>
      <c r="AM55" s="673"/>
      <c r="AN55" s="674"/>
      <c r="AO55" s="34"/>
    </row>
    <row r="56" spans="2:44" s="431" customFormat="1" ht="20.25" thickTop="1" thickBot="1" x14ac:dyDescent="0.45">
      <c r="B56" s="710" t="s">
        <v>794</v>
      </c>
      <c r="C56" s="710"/>
      <c r="D56" s="710"/>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710"/>
    </row>
    <row r="57" spans="2:44" s="431" customFormat="1" ht="30" customHeight="1" thickTop="1" x14ac:dyDescent="0.4">
      <c r="B57" s="801"/>
      <c r="C57" s="802"/>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3"/>
    </row>
    <row r="58" spans="2:44" s="431" customFormat="1" ht="30" customHeight="1" thickBot="1" x14ac:dyDescent="0.45">
      <c r="B58" s="804"/>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c r="AJ58" s="430"/>
    </row>
    <row r="59" spans="2:44" ht="19.5" thickTop="1" x14ac:dyDescent="0.4">
      <c r="B59" s="788" t="s">
        <v>591</v>
      </c>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J59" s="636"/>
      <c r="AK59" s="637"/>
      <c r="AL59" s="637"/>
      <c r="AM59" s="637"/>
      <c r="AN59" s="638"/>
      <c r="AO59" s="40"/>
    </row>
    <row r="60" spans="2:44" ht="19.5" thickBot="1" x14ac:dyDescent="0.45">
      <c r="B60" s="627" t="s">
        <v>868</v>
      </c>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J60" s="789"/>
      <c r="AK60" s="790"/>
      <c r="AL60" s="790"/>
      <c r="AM60" s="790"/>
      <c r="AN60" s="791"/>
      <c r="AO60" s="34"/>
    </row>
    <row r="61" spans="2:44" ht="19.5" thickTop="1" x14ac:dyDescent="0.4">
      <c r="AJ61" s="346"/>
      <c r="AK61" s="909"/>
      <c r="AL61" s="909"/>
      <c r="AM61" s="909"/>
      <c r="AN61" s="346"/>
      <c r="AO61" s="34"/>
    </row>
    <row r="62" spans="2:44" ht="19.5" thickBot="1" x14ac:dyDescent="0.45">
      <c r="B62" s="710" t="s">
        <v>682</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row>
    <row r="63" spans="2:44" ht="30" customHeight="1" thickTop="1" x14ac:dyDescent="0.4">
      <c r="B63" s="801"/>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3"/>
      <c r="AI63" s="37"/>
      <c r="AJ63" s="18"/>
      <c r="AK63" s="18"/>
      <c r="AL63" s="18"/>
      <c r="AM63" s="18"/>
      <c r="AN63" s="18"/>
      <c r="AO63" s="18"/>
      <c r="AQ63" s="344"/>
      <c r="AR63" s="344"/>
    </row>
    <row r="64" spans="2:44" ht="30" customHeight="1" thickBot="1" x14ac:dyDescent="0.45">
      <c r="B64" s="804"/>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6"/>
      <c r="AI64" s="37"/>
      <c r="AJ64" s="18"/>
      <c r="AK64" s="18"/>
      <c r="AL64" s="18"/>
      <c r="AM64" s="18"/>
      <c r="AN64" s="18"/>
      <c r="AO64" s="18"/>
    </row>
    <row r="65" spans="1:44" ht="18.75" customHeight="1" thickTop="1" x14ac:dyDescent="0.4">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6"/>
      <c r="AC65" s="356"/>
      <c r="AD65" s="356"/>
      <c r="AE65" s="356"/>
      <c r="AF65" s="356"/>
      <c r="AG65" s="356"/>
      <c r="AH65" s="356"/>
      <c r="AL65" s="327"/>
      <c r="AO65" s="40"/>
      <c r="AR65" s="344"/>
    </row>
    <row r="66" spans="1:44" ht="19.5" thickBot="1" x14ac:dyDescent="0.45">
      <c r="B66" s="321" t="s">
        <v>797</v>
      </c>
      <c r="C66" s="353"/>
      <c r="D66" s="353"/>
      <c r="E66" s="353"/>
      <c r="F66" s="353"/>
      <c r="G66" s="353"/>
      <c r="H66" s="353"/>
      <c r="I66" s="353"/>
      <c r="J66" s="353"/>
      <c r="K66" s="353"/>
      <c r="L66" s="353"/>
      <c r="M66" s="353"/>
      <c r="N66" s="354"/>
      <c r="O66" s="354"/>
      <c r="P66" s="354"/>
      <c r="Q66" s="354"/>
      <c r="R66" s="354"/>
      <c r="S66" s="354"/>
      <c r="T66" s="354"/>
      <c r="U66" s="354"/>
      <c r="V66" s="354"/>
      <c r="W66" s="354"/>
      <c r="X66" s="354"/>
      <c r="Y66" s="354"/>
      <c r="Z66" s="354"/>
      <c r="AA66" s="354"/>
      <c r="AB66" s="352"/>
      <c r="AC66" s="352"/>
      <c r="AD66" s="352"/>
      <c r="AE66" s="352"/>
      <c r="AF66" s="352"/>
      <c r="AG66" s="352"/>
      <c r="AH66" s="352"/>
    </row>
    <row r="67" spans="1:44" ht="30" customHeight="1" thickTop="1" x14ac:dyDescent="0.4">
      <c r="B67" s="801"/>
      <c r="C67" s="802"/>
      <c r="D67" s="802"/>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3"/>
      <c r="AI67" s="37"/>
      <c r="AJ67" s="18"/>
      <c r="AK67" s="18"/>
      <c r="AL67" s="18"/>
      <c r="AM67" s="18"/>
      <c r="AN67" s="18"/>
      <c r="AO67" s="18"/>
      <c r="AP67" s="296"/>
    </row>
    <row r="68" spans="1:44" ht="30" customHeight="1" thickBot="1" x14ac:dyDescent="0.45">
      <c r="B68" s="804"/>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805"/>
      <c r="AH68" s="806"/>
      <c r="AI68" s="37"/>
      <c r="AJ68" s="18"/>
      <c r="AK68" s="18"/>
      <c r="AL68" s="18"/>
      <c r="AM68" s="18"/>
      <c r="AN68" s="18"/>
      <c r="AO68" s="18"/>
    </row>
    <row r="69" spans="1:44" ht="19.5" thickTop="1" x14ac:dyDescent="0.4"/>
    <row r="70" spans="1:44" ht="19.5" thickBot="1" x14ac:dyDescent="0.45">
      <c r="A70" s="600" t="s">
        <v>448</v>
      </c>
      <c r="B70" s="600"/>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J70" s="298"/>
      <c r="AK70" s="298"/>
      <c r="AL70" s="298"/>
      <c r="AM70" s="298"/>
      <c r="AN70" s="298"/>
    </row>
    <row r="71" spans="1:44" ht="19.5" thickTop="1" x14ac:dyDescent="0.4">
      <c r="B71" s="508" t="s">
        <v>869</v>
      </c>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J71" s="636"/>
      <c r="AK71" s="637"/>
      <c r="AL71" s="637"/>
      <c r="AM71" s="637"/>
      <c r="AN71" s="638"/>
      <c r="AO71" s="34"/>
    </row>
    <row r="72" spans="1:44" s="409" customFormat="1" ht="19.5" thickBot="1" x14ac:dyDescent="0.45">
      <c r="B72" s="709" t="s">
        <v>725</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410"/>
      <c r="AA72" s="410"/>
      <c r="AB72" s="410"/>
      <c r="AC72" s="410"/>
      <c r="AD72" s="410"/>
      <c r="AE72" s="410"/>
      <c r="AF72" s="410"/>
      <c r="AG72" s="410"/>
      <c r="AH72" s="410"/>
      <c r="AJ72" s="859"/>
      <c r="AK72" s="860"/>
      <c r="AL72" s="860"/>
      <c r="AM72" s="860"/>
      <c r="AN72" s="861"/>
      <c r="AO72" s="414"/>
      <c r="AQ72" s="413"/>
    </row>
    <row r="73" spans="1:44" x14ac:dyDescent="0.4">
      <c r="AO73" s="68"/>
    </row>
    <row r="74" spans="1:44" ht="19.5" thickBot="1" x14ac:dyDescent="0.45">
      <c r="A74" s="600" t="s">
        <v>449</v>
      </c>
      <c r="B74" s="600"/>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row>
    <row r="75" spans="1:44" s="274" customFormat="1" ht="19.5" thickTop="1" x14ac:dyDescent="0.4">
      <c r="B75" s="1021" t="s">
        <v>600</v>
      </c>
      <c r="C75" s="1021"/>
      <c r="D75" s="1021"/>
      <c r="E75" s="1021"/>
      <c r="F75" s="1021"/>
      <c r="G75" s="1021"/>
      <c r="H75" s="1021"/>
      <c r="I75" s="1021"/>
      <c r="J75" s="1021"/>
      <c r="K75" s="1021"/>
      <c r="L75" s="1021"/>
      <c r="M75" s="1021"/>
      <c r="N75" s="1021"/>
      <c r="O75" s="1021"/>
      <c r="P75" s="1021"/>
      <c r="Q75" s="1021"/>
      <c r="R75" s="1021"/>
      <c r="S75" s="1021"/>
      <c r="T75" s="1021"/>
      <c r="U75" s="1021"/>
      <c r="V75" s="1021"/>
      <c r="W75" s="1021"/>
      <c r="X75" s="1021"/>
      <c r="Y75" s="1021"/>
      <c r="Z75" s="1021"/>
      <c r="AA75" s="1021"/>
      <c r="AB75" s="1021"/>
      <c r="AC75" s="1021"/>
      <c r="AD75" s="1021"/>
      <c r="AE75" s="1021"/>
      <c r="AF75" s="1021"/>
      <c r="AG75" s="1021"/>
      <c r="AH75" s="1021"/>
      <c r="AJ75" s="636"/>
      <c r="AK75" s="637"/>
      <c r="AL75" s="637"/>
      <c r="AM75" s="637"/>
      <c r="AN75" s="638"/>
    </row>
    <row r="76" spans="1:44" ht="19.5" thickBot="1" x14ac:dyDescent="0.45">
      <c r="B76" s="841" t="s">
        <v>847</v>
      </c>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J76" s="634"/>
      <c r="AK76" s="635"/>
      <c r="AL76" s="635"/>
      <c r="AM76" s="635"/>
      <c r="AN76" s="842"/>
    </row>
    <row r="77" spans="1:44" ht="30" customHeight="1" thickTop="1" x14ac:dyDescent="0.4">
      <c r="B77" s="906"/>
      <c r="C77" s="907"/>
      <c r="D77" s="907"/>
      <c r="E77" s="907"/>
      <c r="F77" s="907"/>
      <c r="G77" s="907"/>
      <c r="H77" s="907"/>
      <c r="I77" s="907"/>
      <c r="J77" s="907"/>
      <c r="K77" s="907"/>
      <c r="L77" s="907"/>
      <c r="M77" s="907"/>
      <c r="N77" s="907"/>
      <c r="O77" s="907"/>
      <c r="P77" s="907"/>
      <c r="Q77" s="907"/>
      <c r="R77" s="907"/>
      <c r="S77" s="907"/>
      <c r="T77" s="907"/>
      <c r="U77" s="907"/>
      <c r="V77" s="907"/>
      <c r="W77" s="907"/>
      <c r="X77" s="907"/>
      <c r="Y77" s="907"/>
      <c r="Z77" s="907"/>
      <c r="AA77" s="907"/>
      <c r="AB77" s="907"/>
      <c r="AC77" s="907"/>
      <c r="AD77" s="907"/>
      <c r="AE77" s="907"/>
      <c r="AF77" s="907"/>
      <c r="AG77" s="907"/>
      <c r="AH77" s="907"/>
      <c r="AI77" s="37"/>
      <c r="AJ77" s="18"/>
      <c r="AK77" s="18"/>
      <c r="AL77" s="18"/>
      <c r="AM77" s="18"/>
      <c r="AN77" s="18"/>
      <c r="AO77" s="18"/>
    </row>
    <row r="78" spans="1:44" ht="30" customHeight="1" x14ac:dyDescent="0.4">
      <c r="B78" s="907"/>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907"/>
      <c r="AB78" s="907"/>
      <c r="AC78" s="907"/>
      <c r="AD78" s="907"/>
      <c r="AE78" s="907"/>
      <c r="AF78" s="907"/>
      <c r="AG78" s="907"/>
      <c r="AH78" s="907"/>
      <c r="AI78" s="37"/>
      <c r="AJ78" s="18"/>
      <c r="AK78" s="18"/>
      <c r="AL78" s="18"/>
      <c r="AM78" s="18"/>
      <c r="AN78" s="18"/>
      <c r="AO78" s="18"/>
    </row>
    <row r="79" spans="1:44" x14ac:dyDescent="0.4">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18"/>
      <c r="AK79" s="18"/>
      <c r="AL79" s="18"/>
      <c r="AM79" s="18"/>
      <c r="AN79" s="18"/>
      <c r="AO79" s="18"/>
    </row>
    <row r="80" spans="1:44" x14ac:dyDescent="0.4">
      <c r="B80" s="17"/>
      <c r="C80" s="17"/>
      <c r="D80" s="17"/>
      <c r="E80" s="29"/>
      <c r="F80" s="17"/>
      <c r="G80" s="17"/>
      <c r="H80" s="25"/>
      <c r="I80" s="25"/>
      <c r="J80" s="34"/>
      <c r="K80" s="17"/>
      <c r="L80" s="29"/>
      <c r="M80" s="25"/>
      <c r="N80" s="29"/>
      <c r="O80" s="17"/>
      <c r="P80" s="29"/>
      <c r="Q80" s="29"/>
      <c r="R80" s="28"/>
      <c r="S80" s="17"/>
      <c r="T80" s="29"/>
      <c r="U80" s="29"/>
      <c r="V80" s="17"/>
      <c r="W80" s="28"/>
      <c r="X80" s="25"/>
      <c r="Y80" s="29"/>
      <c r="Z80" s="17"/>
      <c r="AA80" s="29"/>
      <c r="AB80" s="17"/>
      <c r="AC80" s="29"/>
      <c r="AD80" s="37"/>
      <c r="AE80" s="29"/>
      <c r="AF80" s="17"/>
      <c r="AG80" s="29"/>
      <c r="AH80" s="34"/>
      <c r="AI80" s="37"/>
      <c r="AJ80" s="17"/>
      <c r="AK80" s="17"/>
      <c r="AL80" s="34"/>
      <c r="AM80" s="34"/>
      <c r="AN80" s="17"/>
      <c r="AO80" s="34"/>
    </row>
    <row r="81" spans="1:42" x14ac:dyDescent="0.4">
      <c r="A81" s="896" t="s">
        <v>450</v>
      </c>
      <c r="B81" s="896"/>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row>
    <row r="82" spans="1:42" x14ac:dyDescent="0.4">
      <c r="A82" s="798" t="s">
        <v>451</v>
      </c>
      <c r="B82" s="798"/>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row>
    <row r="83" spans="1:42" x14ac:dyDescent="0.4">
      <c r="B83" s="798" t="s">
        <v>452</v>
      </c>
      <c r="C83" s="798"/>
      <c r="D83" s="798"/>
      <c r="E83" s="798"/>
      <c r="F83" s="798"/>
      <c r="G83" s="798"/>
      <c r="H83" s="798"/>
      <c r="I83" s="798"/>
      <c r="J83" s="798"/>
      <c r="K83" s="798"/>
      <c r="L83" s="798"/>
      <c r="M83" s="798"/>
      <c r="N83" s="798"/>
      <c r="O83" s="798"/>
      <c r="P83" s="798"/>
      <c r="Q83" s="798"/>
      <c r="R83" s="798"/>
      <c r="S83" s="798"/>
      <c r="T83" s="798"/>
      <c r="U83" s="798"/>
      <c r="V83" s="798"/>
      <c r="W83" s="798"/>
      <c r="X83" s="798"/>
      <c r="Y83" s="798"/>
      <c r="Z83" s="798"/>
      <c r="AA83" s="798"/>
      <c r="AB83" s="798"/>
      <c r="AC83" s="798"/>
      <c r="AD83" s="798"/>
      <c r="AE83" s="798"/>
      <c r="AF83" s="798"/>
      <c r="AG83" s="798"/>
      <c r="AH83" s="798"/>
      <c r="AP83" s="13"/>
    </row>
    <row r="84" spans="1:42" ht="19.5" thickBot="1" x14ac:dyDescent="0.45">
      <c r="B84" s="905"/>
      <c r="C84" s="905"/>
      <c r="D84" s="905"/>
      <c r="E84" s="905"/>
      <c r="F84" s="905"/>
      <c r="G84" s="905"/>
      <c r="H84" s="911" t="str">
        <f>IF(表紙!C2=2,"H30.4.1","R"&amp;表紙!C2-2&amp;".4.1")</f>
        <v>R5.4.1</v>
      </c>
      <c r="I84" s="912"/>
      <c r="J84" s="912"/>
      <c r="K84" s="912"/>
      <c r="L84" s="913"/>
      <c r="M84" s="908" t="str">
        <f>"R"&amp;表紙!C2-1&amp;".4.1"</f>
        <v>R6.4.1</v>
      </c>
      <c r="N84" s="908"/>
      <c r="O84" s="908"/>
      <c r="P84" s="908"/>
      <c r="Q84" s="908"/>
      <c r="R84" s="908" t="str">
        <f>"R"&amp;表紙!C2&amp;".4.1"</f>
        <v>R7.4.1</v>
      </c>
      <c r="S84" s="908"/>
      <c r="T84" s="908"/>
      <c r="U84" s="908"/>
      <c r="V84" s="908"/>
      <c r="AP84" s="13"/>
    </row>
    <row r="85" spans="1:42" ht="19.5" thickTop="1" x14ac:dyDescent="0.4">
      <c r="B85" s="900" t="s">
        <v>61</v>
      </c>
      <c r="C85" s="900"/>
      <c r="D85" s="900"/>
      <c r="E85" s="900"/>
      <c r="F85" s="900"/>
      <c r="G85" s="901"/>
      <c r="H85" s="916"/>
      <c r="I85" s="868"/>
      <c r="J85" s="868"/>
      <c r="K85" s="868"/>
      <c r="L85" s="868"/>
      <c r="M85" s="868"/>
      <c r="N85" s="868"/>
      <c r="O85" s="868"/>
      <c r="P85" s="868"/>
      <c r="Q85" s="868"/>
      <c r="R85" s="868"/>
      <c r="S85" s="868"/>
      <c r="T85" s="868"/>
      <c r="U85" s="868"/>
      <c r="V85" s="869"/>
      <c r="AP85" s="13"/>
    </row>
    <row r="86" spans="1:42" ht="19.5" thickBot="1" x14ac:dyDescent="0.45">
      <c r="B86" s="900" t="s">
        <v>62</v>
      </c>
      <c r="C86" s="900"/>
      <c r="D86" s="900"/>
      <c r="E86" s="900"/>
      <c r="F86" s="900"/>
      <c r="G86" s="901"/>
      <c r="H86" s="870"/>
      <c r="I86" s="871"/>
      <c r="J86" s="871"/>
      <c r="K86" s="871"/>
      <c r="L86" s="871"/>
      <c r="M86" s="871"/>
      <c r="N86" s="871"/>
      <c r="O86" s="871"/>
      <c r="P86" s="871"/>
      <c r="Q86" s="871"/>
      <c r="R86" s="871"/>
      <c r="S86" s="871"/>
      <c r="T86" s="871"/>
      <c r="U86" s="871"/>
      <c r="V86" s="910"/>
      <c r="AP86" s="13"/>
    </row>
    <row r="87" spans="1:42" ht="20.25" thickTop="1" thickBot="1" x14ac:dyDescent="0.45">
      <c r="B87" s="357" t="s">
        <v>683</v>
      </c>
      <c r="C87" s="357"/>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32"/>
      <c r="AH87" s="332"/>
      <c r="AI87" s="323"/>
      <c r="AJ87" s="323"/>
      <c r="AK87" s="323"/>
      <c r="AL87" s="323"/>
      <c r="AM87" s="323"/>
      <c r="AN87" s="323"/>
    </row>
    <row r="88" spans="1:42" ht="30" customHeight="1" thickTop="1" x14ac:dyDescent="0.4">
      <c r="B88" s="801"/>
      <c r="C88" s="851"/>
      <c r="D88" s="851"/>
      <c r="E88" s="851"/>
      <c r="F88" s="851"/>
      <c r="G88" s="851"/>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2"/>
      <c r="AI88" s="38"/>
      <c r="AJ88" s="26"/>
      <c r="AK88" s="26"/>
      <c r="AL88" s="26"/>
      <c r="AM88" s="26"/>
      <c r="AN88" s="26"/>
      <c r="AO88" s="26"/>
    </row>
    <row r="89" spans="1:42" ht="30" customHeight="1" thickBot="1" x14ac:dyDescent="0.45">
      <c r="B89" s="853"/>
      <c r="C89" s="779"/>
      <c r="D89" s="779"/>
      <c r="E89" s="779"/>
      <c r="F89" s="779"/>
      <c r="G89" s="779"/>
      <c r="H89" s="779"/>
      <c r="I89" s="779"/>
      <c r="J89" s="779"/>
      <c r="K89" s="779"/>
      <c r="L89" s="779"/>
      <c r="M89" s="779"/>
      <c r="N89" s="779"/>
      <c r="O89" s="779"/>
      <c r="P89" s="779"/>
      <c r="Q89" s="779"/>
      <c r="R89" s="779"/>
      <c r="S89" s="779"/>
      <c r="T89" s="779"/>
      <c r="U89" s="779"/>
      <c r="V89" s="779"/>
      <c r="W89" s="779"/>
      <c r="X89" s="779"/>
      <c r="Y89" s="779"/>
      <c r="Z89" s="779"/>
      <c r="AA89" s="779"/>
      <c r="AB89" s="779"/>
      <c r="AC89" s="779"/>
      <c r="AD89" s="779"/>
      <c r="AE89" s="779"/>
      <c r="AF89" s="779"/>
      <c r="AG89" s="779"/>
      <c r="AH89" s="780"/>
      <c r="AI89" s="38"/>
      <c r="AJ89" s="26"/>
      <c r="AK89" s="26"/>
      <c r="AL89" s="26"/>
      <c r="AM89" s="26"/>
      <c r="AN89" s="26"/>
      <c r="AO89" s="26"/>
    </row>
    <row r="90" spans="1:42" ht="19.5" thickTop="1" x14ac:dyDescent="0.4">
      <c r="B90" s="13"/>
      <c r="C90" s="1"/>
    </row>
    <row r="91" spans="1:42" ht="19.5" thickBot="1" x14ac:dyDescent="0.45">
      <c r="A91" s="798" t="s">
        <v>200</v>
      </c>
      <c r="B91" s="798"/>
      <c r="C91" s="798"/>
      <c r="D91" s="798"/>
      <c r="E91" s="798"/>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O91" s="40"/>
    </row>
    <row r="92" spans="1:42" ht="20.25" thickTop="1" thickBot="1" x14ac:dyDescent="0.45">
      <c r="B92" s="798" t="s">
        <v>63</v>
      </c>
      <c r="C92" s="798"/>
      <c r="D92" s="798"/>
      <c r="E92" s="798"/>
      <c r="F92" s="798"/>
      <c r="G92" s="798"/>
      <c r="H92" s="798"/>
      <c r="I92" s="798"/>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J92" s="636"/>
      <c r="AK92" s="637"/>
      <c r="AL92" s="637"/>
      <c r="AM92" s="637"/>
      <c r="AN92" s="638"/>
      <c r="AO92" s="34"/>
    </row>
    <row r="93" spans="1:42" ht="20.25" thickTop="1" thickBot="1" x14ac:dyDescent="0.45">
      <c r="B93" s="798" t="s">
        <v>64</v>
      </c>
      <c r="C93" s="798"/>
      <c r="D93" s="798"/>
      <c r="E93" s="798"/>
      <c r="F93" s="798"/>
      <c r="G93" s="798"/>
      <c r="H93" s="798"/>
      <c r="I93" s="798"/>
      <c r="J93" s="798"/>
      <c r="K93" s="798"/>
      <c r="L93" s="799"/>
      <c r="M93" s="898"/>
      <c r="N93" s="864"/>
      <c r="O93" s="864"/>
      <c r="P93" s="864"/>
      <c r="Q93" s="864"/>
      <c r="R93" s="864"/>
      <c r="S93" s="864"/>
      <c r="T93" s="864"/>
      <c r="U93" s="864"/>
      <c r="V93" s="864"/>
      <c r="W93" s="864"/>
      <c r="X93" s="864"/>
      <c r="Y93" s="864"/>
      <c r="Z93" s="864"/>
      <c r="AA93" s="864"/>
      <c r="AB93" s="864"/>
      <c r="AC93" s="864"/>
      <c r="AD93" s="864"/>
      <c r="AE93" s="864"/>
      <c r="AF93" s="864"/>
      <c r="AG93" s="864"/>
      <c r="AH93" s="864"/>
      <c r="AI93" s="864"/>
      <c r="AJ93" s="863"/>
      <c r="AK93" s="863"/>
      <c r="AL93" s="863"/>
      <c r="AM93" s="863"/>
      <c r="AN93" s="899"/>
      <c r="AO93" s="34"/>
    </row>
    <row r="94" spans="1:42" ht="19.5" thickTop="1" x14ac:dyDescent="0.4">
      <c r="B94" s="1"/>
      <c r="C94" s="1"/>
    </row>
    <row r="95" spans="1:42" ht="19.5" thickBot="1" x14ac:dyDescent="0.45">
      <c r="A95" s="798" t="s">
        <v>201</v>
      </c>
      <c r="B95" s="798"/>
      <c r="C95" s="798"/>
      <c r="D95" s="798"/>
      <c r="E95" s="798"/>
      <c r="F95" s="798"/>
      <c r="G95" s="798"/>
      <c r="H95" s="798"/>
      <c r="I95" s="798"/>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row>
    <row r="96" spans="1:42" s="433" customFormat="1" ht="20.25" thickTop="1" thickBot="1" x14ac:dyDescent="0.45">
      <c r="A96" s="437"/>
      <c r="B96" s="582" t="s">
        <v>806</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J96" s="573"/>
      <c r="AK96" s="574"/>
      <c r="AL96" s="574"/>
      <c r="AM96" s="574"/>
      <c r="AN96" s="575"/>
    </row>
    <row r="97" spans="1:42" s="433" customFormat="1" ht="20.25" thickTop="1" thickBot="1" x14ac:dyDescent="0.45">
      <c r="A97" s="437"/>
      <c r="B97" s="582" t="s">
        <v>807</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row>
    <row r="98" spans="1:42" s="433" customFormat="1" ht="20.25" thickTop="1" thickBot="1" x14ac:dyDescent="0.45">
      <c r="A98" s="437"/>
      <c r="B98" s="452"/>
      <c r="C98" s="452"/>
      <c r="D98" s="452"/>
      <c r="E98" s="452"/>
      <c r="F98" s="452"/>
      <c r="G98" s="452"/>
      <c r="H98" s="453" t="s">
        <v>808</v>
      </c>
      <c r="I98" s="453"/>
      <c r="J98" s="453"/>
      <c r="K98" s="453" t="s">
        <v>809</v>
      </c>
      <c r="L98" s="369"/>
      <c r="M98" s="454"/>
      <c r="N98" s="573"/>
      <c r="O98" s="574"/>
      <c r="P98" s="574"/>
      <c r="Q98" s="574"/>
      <c r="R98" s="575"/>
      <c r="S98" s="453"/>
      <c r="T98" s="453"/>
      <c r="U98" s="453" t="s">
        <v>382</v>
      </c>
      <c r="V98" s="369"/>
      <c r="W98" s="455"/>
      <c r="X98" s="573"/>
      <c r="Y98" s="574"/>
      <c r="Z98" s="574"/>
      <c r="AA98" s="574"/>
      <c r="AB98" s="575"/>
      <c r="AC98" s="452"/>
      <c r="AD98" s="452"/>
      <c r="AE98" s="452"/>
      <c r="AF98" s="452"/>
      <c r="AG98" s="452"/>
      <c r="AH98" s="452"/>
    </row>
    <row r="99" spans="1:42" s="433" customFormat="1" ht="19.5" thickTop="1" x14ac:dyDescent="0.4">
      <c r="A99" s="437"/>
      <c r="B99" s="452"/>
      <c r="C99" s="452"/>
      <c r="D99" s="452"/>
      <c r="E99" s="452"/>
      <c r="F99" s="452"/>
      <c r="G99" s="452"/>
      <c r="H99" s="452"/>
      <c r="I99" s="452"/>
      <c r="J99" s="452"/>
      <c r="K99" s="452"/>
      <c r="L99" s="452"/>
      <c r="M99" s="452"/>
      <c r="N99" s="455"/>
      <c r="O99" s="455"/>
      <c r="P99" s="455"/>
      <c r="Q99" s="452"/>
      <c r="R99" s="452"/>
      <c r="S99" s="452"/>
      <c r="T99" s="452"/>
      <c r="U99" s="452"/>
      <c r="V99" s="452"/>
      <c r="W99" s="452"/>
      <c r="X99" s="452"/>
      <c r="Y99" s="452"/>
      <c r="Z99" s="452"/>
      <c r="AA99" s="452"/>
      <c r="AB99" s="452"/>
      <c r="AC99" s="452"/>
      <c r="AD99" s="452"/>
      <c r="AE99" s="452"/>
      <c r="AF99" s="452"/>
      <c r="AG99" s="452"/>
      <c r="AH99" s="452"/>
      <c r="AJ99" s="460"/>
    </row>
    <row r="100" spans="1:42" x14ac:dyDescent="0.4">
      <c r="B100" s="798" t="s">
        <v>65</v>
      </c>
      <c r="C100" s="798"/>
      <c r="D100" s="798"/>
      <c r="E100" s="798"/>
      <c r="F100" s="798"/>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row>
    <row r="101" spans="1:42" x14ac:dyDescent="0.4">
      <c r="B101" s="798" t="s">
        <v>630</v>
      </c>
      <c r="C101" s="798"/>
      <c r="D101" s="798"/>
      <c r="E101" s="798"/>
      <c r="F101" s="798"/>
      <c r="G101" s="798"/>
      <c r="H101" s="798"/>
      <c r="I101" s="798"/>
      <c r="J101" s="798"/>
      <c r="K101" s="798"/>
      <c r="L101" s="798"/>
      <c r="M101" s="798"/>
      <c r="N101" s="798"/>
      <c r="O101" s="798"/>
      <c r="P101" s="798"/>
      <c r="Q101" s="798"/>
      <c r="R101" s="798"/>
      <c r="S101" s="798"/>
      <c r="T101" s="798"/>
      <c r="U101" s="798"/>
      <c r="V101" s="798"/>
      <c r="W101" s="798"/>
      <c r="X101" s="798"/>
      <c r="Y101" s="798"/>
      <c r="Z101" s="798"/>
      <c r="AA101" s="798"/>
      <c r="AB101" s="798"/>
      <c r="AC101" s="798"/>
      <c r="AD101" s="798"/>
      <c r="AE101" s="798"/>
      <c r="AF101" s="798"/>
      <c r="AG101" s="798"/>
      <c r="AH101" s="798"/>
    </row>
    <row r="102" spans="1:42" x14ac:dyDescent="0.4">
      <c r="B102" s="798" t="s">
        <v>631</v>
      </c>
      <c r="C102" s="798"/>
      <c r="D102" s="798"/>
      <c r="E102" s="798"/>
      <c r="F102" s="798"/>
      <c r="G102" s="798"/>
      <c r="H102" s="798"/>
      <c r="I102" s="798"/>
      <c r="J102" s="798"/>
      <c r="K102" s="798"/>
      <c r="L102" s="798"/>
      <c r="M102" s="798"/>
      <c r="N102" s="798"/>
      <c r="O102" s="798"/>
      <c r="P102" s="798"/>
      <c r="Q102" s="798"/>
      <c r="R102" s="798"/>
      <c r="S102" s="798"/>
      <c r="T102" s="798"/>
      <c r="U102" s="798"/>
      <c r="V102" s="798"/>
      <c r="W102" s="798"/>
      <c r="X102" s="798"/>
      <c r="Y102" s="798"/>
      <c r="Z102" s="798"/>
      <c r="AA102" s="798"/>
      <c r="AB102" s="798"/>
      <c r="AC102" s="798"/>
      <c r="AD102" s="798"/>
      <c r="AE102" s="798"/>
      <c r="AF102" s="798"/>
      <c r="AG102" s="798"/>
      <c r="AH102" s="798"/>
    </row>
    <row r="103" spans="1:42" ht="19.5" thickBot="1" x14ac:dyDescent="0.45">
      <c r="B103" s="798" t="s">
        <v>632</v>
      </c>
      <c r="C103" s="798"/>
      <c r="D103" s="798"/>
      <c r="E103" s="798"/>
      <c r="F103" s="798"/>
      <c r="G103" s="798"/>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798"/>
      <c r="AD103" s="798"/>
      <c r="AE103" s="798"/>
      <c r="AF103" s="798"/>
      <c r="AG103" s="798"/>
      <c r="AH103" s="798"/>
      <c r="AO103" s="40"/>
    </row>
    <row r="104" spans="1:42" ht="19.5" thickTop="1" x14ac:dyDescent="0.4">
      <c r="B104" s="798" t="s">
        <v>66</v>
      </c>
      <c r="C104" s="798"/>
      <c r="D104" s="798"/>
      <c r="E104" s="798"/>
      <c r="F104" s="798"/>
      <c r="G104" s="798"/>
      <c r="H104" s="798"/>
      <c r="I104" s="798"/>
      <c r="J104" s="798"/>
      <c r="K104" s="798"/>
      <c r="L104" s="798"/>
      <c r="M104" s="798"/>
      <c r="N104" s="798"/>
      <c r="O104" s="798"/>
      <c r="P104" s="798"/>
      <c r="Q104" s="798"/>
      <c r="R104" s="798"/>
      <c r="S104" s="798"/>
      <c r="T104" s="798"/>
      <c r="U104" s="798"/>
      <c r="V104" s="798"/>
      <c r="W104" s="798"/>
      <c r="X104" s="798"/>
      <c r="Y104" s="798"/>
      <c r="Z104" s="798"/>
      <c r="AA104" s="798"/>
      <c r="AB104" s="798"/>
      <c r="AC104" s="798"/>
      <c r="AD104" s="798"/>
      <c r="AE104" s="798"/>
      <c r="AF104" s="798"/>
      <c r="AG104" s="798"/>
      <c r="AH104" s="798"/>
      <c r="AJ104" s="636"/>
      <c r="AK104" s="637"/>
      <c r="AL104" s="637"/>
      <c r="AM104" s="637"/>
      <c r="AN104" s="638"/>
      <c r="AO104" s="34"/>
    </row>
    <row r="105" spans="1:42" ht="19.5" thickBot="1" x14ac:dyDescent="0.45">
      <c r="B105" s="798" t="s">
        <v>67</v>
      </c>
      <c r="C105" s="798"/>
      <c r="D105" s="798"/>
      <c r="E105" s="798"/>
      <c r="F105" s="798"/>
      <c r="G105" s="798"/>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J105" s="672"/>
      <c r="AK105" s="673"/>
      <c r="AL105" s="673"/>
      <c r="AM105" s="673"/>
      <c r="AN105" s="674"/>
      <c r="AO105" s="34"/>
    </row>
    <row r="106" spans="1:42" ht="19.5" thickTop="1" x14ac:dyDescent="0.4">
      <c r="C106" s="360" t="s">
        <v>696</v>
      </c>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row>
    <row r="107" spans="1:42" ht="19.5" thickBot="1" x14ac:dyDescent="0.45">
      <c r="B107" s="1"/>
      <c r="C107" s="1"/>
    </row>
    <row r="108" spans="1:42" ht="20.25" customHeight="1" thickTop="1" thickBot="1" x14ac:dyDescent="0.45">
      <c r="C108" s="329"/>
      <c r="D108" s="810" t="s">
        <v>526</v>
      </c>
      <c r="E108" s="810"/>
      <c r="F108" s="810"/>
      <c r="G108" s="810"/>
      <c r="H108" s="810"/>
      <c r="I108" s="810"/>
      <c r="J108" s="810"/>
      <c r="K108" s="810"/>
      <c r="L108" s="810"/>
      <c r="M108" s="810"/>
      <c r="N108" s="810"/>
      <c r="O108" s="810"/>
      <c r="P108" s="810"/>
      <c r="Q108" s="810"/>
      <c r="R108" s="810"/>
      <c r="S108" s="810"/>
      <c r="T108" s="810"/>
      <c r="U108" s="810"/>
      <c r="V108" s="810"/>
      <c r="W108" s="810"/>
      <c r="X108" s="810"/>
      <c r="Y108" s="810"/>
      <c r="Z108" s="810"/>
      <c r="AA108" s="810"/>
      <c r="AB108" s="810"/>
      <c r="AC108" s="810"/>
      <c r="AD108" s="810"/>
      <c r="AE108" s="810"/>
      <c r="AF108" s="810"/>
      <c r="AG108" s="810"/>
      <c r="AH108" s="810"/>
      <c r="AJ108" s="573"/>
      <c r="AK108" s="574"/>
      <c r="AL108" s="574"/>
      <c r="AM108" s="574"/>
      <c r="AN108" s="575"/>
      <c r="AP108" s="13"/>
    </row>
    <row r="109" spans="1:42" ht="19.5" thickTop="1" x14ac:dyDescent="0.4">
      <c r="B109" s="329"/>
      <c r="C109" s="329"/>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O109" s="41"/>
    </row>
    <row r="110" spans="1:42" x14ac:dyDescent="0.4">
      <c r="B110" s="329"/>
      <c r="C110" s="329"/>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0"/>
      <c r="AA110" s="810"/>
      <c r="AB110" s="810"/>
      <c r="AC110" s="810"/>
      <c r="AD110" s="810"/>
      <c r="AE110" s="810"/>
      <c r="AF110" s="810"/>
      <c r="AG110" s="810"/>
      <c r="AH110" s="810"/>
      <c r="AO110" s="34"/>
    </row>
    <row r="111" spans="1:42" ht="19.5" thickBot="1" x14ac:dyDescent="0.45">
      <c r="B111" s="329"/>
      <c r="C111" s="329"/>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O111" s="40"/>
    </row>
    <row r="112" spans="1:42" ht="20.25" thickTop="1" thickBot="1" x14ac:dyDescent="0.45">
      <c r="C112" s="360"/>
      <c r="D112" s="360"/>
      <c r="E112" s="360" t="s">
        <v>697</v>
      </c>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J112" s="573"/>
      <c r="AK112" s="574"/>
      <c r="AL112" s="574"/>
      <c r="AM112" s="574"/>
      <c r="AN112" s="575"/>
      <c r="AO112" s="34"/>
    </row>
    <row r="113" spans="2:42" ht="19.5" thickTop="1" x14ac:dyDescent="0.4">
      <c r="C113" s="364"/>
      <c r="D113" s="364"/>
      <c r="E113" s="364" t="s">
        <v>702</v>
      </c>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row>
    <row r="114" spans="2:42" x14ac:dyDescent="0.4">
      <c r="C114" s="362"/>
      <c r="D114" s="362"/>
      <c r="E114" s="362"/>
      <c r="F114" s="362" t="s">
        <v>703</v>
      </c>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row>
    <row r="115" spans="2:42" ht="19.5" thickBot="1" x14ac:dyDescent="0.45">
      <c r="B115" s="1"/>
      <c r="C115" s="1"/>
      <c r="F115" s="328" t="s">
        <v>704</v>
      </c>
      <c r="AO115" s="41"/>
    </row>
    <row r="116" spans="2:42" ht="19.5" thickTop="1" x14ac:dyDescent="0.4">
      <c r="C116" s="331"/>
      <c r="D116" s="792" t="s">
        <v>633</v>
      </c>
      <c r="E116" s="792"/>
      <c r="F116" s="792"/>
      <c r="G116" s="792"/>
      <c r="H116" s="792"/>
      <c r="I116" s="792"/>
      <c r="J116" s="792"/>
      <c r="K116" s="792"/>
      <c r="L116" s="792"/>
      <c r="M116" s="792"/>
      <c r="N116" s="792"/>
      <c r="O116" s="792"/>
      <c r="P116" s="792"/>
      <c r="Q116" s="792"/>
      <c r="R116" s="792"/>
      <c r="S116" s="792"/>
      <c r="T116" s="792"/>
      <c r="U116" s="792"/>
      <c r="V116" s="792"/>
      <c r="W116" s="792"/>
      <c r="X116" s="331"/>
      <c r="Y116" s="331"/>
      <c r="Z116" s="331"/>
      <c r="AA116" s="331"/>
      <c r="AB116" s="331"/>
      <c r="AC116" s="331"/>
      <c r="AD116" s="331"/>
      <c r="AE116" s="331"/>
      <c r="AF116" s="331"/>
      <c r="AG116" s="331"/>
      <c r="AH116" s="331"/>
      <c r="AJ116" s="636"/>
      <c r="AK116" s="637"/>
      <c r="AL116" s="637"/>
      <c r="AM116" s="637"/>
      <c r="AN116" s="638"/>
      <c r="AO116" s="34"/>
      <c r="AP116" s="13"/>
    </row>
    <row r="117" spans="2:42" x14ac:dyDescent="0.4">
      <c r="C117" s="362"/>
      <c r="D117" s="362"/>
      <c r="E117" s="362" t="s">
        <v>870</v>
      </c>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J117" s="597"/>
      <c r="AK117" s="598"/>
      <c r="AL117" s="598"/>
      <c r="AM117" s="598"/>
      <c r="AN117" s="599"/>
      <c r="AO117" s="34"/>
    </row>
    <row r="118" spans="2:42" ht="19.5" customHeight="1" thickBot="1" x14ac:dyDescent="0.45">
      <c r="C118" s="329"/>
      <c r="D118" s="872" t="s">
        <v>701</v>
      </c>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c r="AA118" s="872"/>
      <c r="AB118" s="872"/>
      <c r="AC118" s="872"/>
      <c r="AD118" s="872"/>
      <c r="AE118" s="872"/>
      <c r="AF118" s="872"/>
      <c r="AG118" s="872"/>
      <c r="AH118" s="872"/>
      <c r="AJ118" s="672"/>
      <c r="AK118" s="673"/>
      <c r="AL118" s="673"/>
      <c r="AM118" s="673"/>
      <c r="AN118" s="674"/>
      <c r="AO118" s="34"/>
    </row>
    <row r="119" spans="2:42" ht="19.5" thickTop="1" x14ac:dyDescent="0.4">
      <c r="B119" s="329"/>
      <c r="C119" s="329"/>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2"/>
      <c r="AA119" s="872"/>
      <c r="AB119" s="872"/>
      <c r="AC119" s="872"/>
      <c r="AD119" s="872"/>
      <c r="AE119" s="872"/>
      <c r="AF119" s="872"/>
      <c r="AG119" s="872"/>
      <c r="AH119" s="872"/>
    </row>
    <row r="120" spans="2:42" x14ac:dyDescent="0.4">
      <c r="C120" s="362"/>
      <c r="D120" s="362"/>
      <c r="E120" s="362" t="s">
        <v>698</v>
      </c>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O120" s="41"/>
    </row>
    <row r="121" spans="2:42" ht="19.5" thickBot="1" x14ac:dyDescent="0.45">
      <c r="B121" s="13"/>
      <c r="C121" s="1"/>
      <c r="AO121" s="41"/>
    </row>
    <row r="122" spans="2:42" ht="20.25" customHeight="1" thickTop="1" thickBot="1" x14ac:dyDescent="0.45">
      <c r="D122" s="810" t="s">
        <v>527</v>
      </c>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0"/>
      <c r="AA122" s="810"/>
      <c r="AB122" s="810"/>
      <c r="AC122" s="810"/>
      <c r="AD122" s="810"/>
      <c r="AE122" s="810"/>
      <c r="AF122" s="810"/>
      <c r="AG122" s="810"/>
      <c r="AH122" s="810"/>
      <c r="AJ122" s="573"/>
      <c r="AK122" s="574"/>
      <c r="AL122" s="574"/>
      <c r="AM122" s="574"/>
      <c r="AN122" s="575"/>
      <c r="AO122" s="34"/>
      <c r="AP122" s="13"/>
    </row>
    <row r="123" spans="2:42" ht="20.25" thickTop="1" thickBot="1" x14ac:dyDescent="0.45">
      <c r="B123" s="329"/>
      <c r="C123" s="330"/>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0"/>
      <c r="AA123" s="810"/>
      <c r="AB123" s="810"/>
      <c r="AC123" s="810"/>
      <c r="AD123" s="810"/>
      <c r="AE123" s="810"/>
      <c r="AF123" s="810"/>
      <c r="AG123" s="810"/>
      <c r="AH123" s="810"/>
      <c r="AO123" s="40"/>
    </row>
    <row r="124" spans="2:42" ht="19.5" thickTop="1" x14ac:dyDescent="0.4">
      <c r="C124" s="363"/>
      <c r="D124" s="363"/>
      <c r="E124" s="363" t="s">
        <v>697</v>
      </c>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J124" s="636"/>
      <c r="AK124" s="637"/>
      <c r="AL124" s="637"/>
      <c r="AM124" s="637"/>
      <c r="AN124" s="638"/>
      <c r="AO124" s="34"/>
    </row>
    <row r="125" spans="2:42" ht="19.5" thickBot="1" x14ac:dyDescent="0.45">
      <c r="C125" s="362"/>
      <c r="D125" s="362"/>
      <c r="E125" s="362" t="s">
        <v>699</v>
      </c>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2"/>
      <c r="AH125" s="362"/>
      <c r="AJ125" s="672"/>
      <c r="AK125" s="673"/>
      <c r="AL125" s="673"/>
      <c r="AM125" s="673"/>
      <c r="AN125" s="674"/>
      <c r="AO125" s="34"/>
    </row>
    <row r="126" spans="2:42" ht="19.5" thickTop="1" x14ac:dyDescent="0.4">
      <c r="C126" s="362"/>
      <c r="D126" s="362"/>
      <c r="E126" s="362" t="s">
        <v>700</v>
      </c>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row>
    <row r="127" spans="2:42" s="290" customFormat="1" x14ac:dyDescent="0.4">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row>
    <row r="128" spans="2:42" s="290" customFormat="1" ht="19.5" thickBot="1" x14ac:dyDescent="0.45">
      <c r="B128" s="291"/>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row>
    <row r="129" spans="1:43" ht="20.25" thickTop="1" thickBot="1" x14ac:dyDescent="0.45">
      <c r="A129" s="290"/>
      <c r="B129" s="798" t="s">
        <v>634</v>
      </c>
      <c r="C129" s="798"/>
      <c r="D129" s="798"/>
      <c r="E129" s="798"/>
      <c r="F129" s="798"/>
      <c r="G129" s="798"/>
      <c r="H129" s="798"/>
      <c r="I129" s="798"/>
      <c r="J129" s="798"/>
      <c r="K129" s="798"/>
      <c r="L129" s="798"/>
      <c r="M129" s="798"/>
      <c r="N129" s="798"/>
      <c r="O129" s="798"/>
      <c r="P129" s="798"/>
      <c r="Q129" s="798"/>
      <c r="R129" s="798"/>
      <c r="S129" s="798"/>
      <c r="T129" s="798"/>
      <c r="U129" s="798"/>
      <c r="V129" s="798"/>
      <c r="W129" s="798"/>
      <c r="X129" s="798"/>
      <c r="Y129" s="798"/>
      <c r="Z129" s="798"/>
      <c r="AA129" s="798"/>
      <c r="AB129" s="798"/>
      <c r="AC129" s="798"/>
      <c r="AD129" s="798"/>
      <c r="AE129" s="798"/>
      <c r="AF129" s="798"/>
      <c r="AG129" s="798"/>
      <c r="AH129" s="798"/>
      <c r="AJ129" s="573"/>
      <c r="AK129" s="574"/>
      <c r="AL129" s="574"/>
      <c r="AM129" s="574"/>
      <c r="AN129" s="575"/>
      <c r="AP129" s="13"/>
      <c r="AQ129" s="1"/>
    </row>
    <row r="130" spans="1:43" ht="19.5" thickTop="1" x14ac:dyDescent="0.4">
      <c r="C130" s="1"/>
      <c r="AO130" s="40"/>
      <c r="AQ130" s="13"/>
    </row>
    <row r="131" spans="1:43" x14ac:dyDescent="0.4">
      <c r="A131" s="917" t="s">
        <v>684</v>
      </c>
      <c r="B131" s="917"/>
      <c r="C131" s="917"/>
      <c r="D131" s="917"/>
      <c r="E131" s="917"/>
      <c r="F131" s="917"/>
      <c r="G131" s="917"/>
      <c r="H131" s="917"/>
      <c r="I131" s="917"/>
      <c r="J131" s="917"/>
      <c r="K131" s="917"/>
      <c r="L131" s="917"/>
      <c r="M131" s="917"/>
      <c r="N131" s="917"/>
      <c r="O131" s="917"/>
      <c r="P131" s="917"/>
      <c r="Q131" s="917"/>
      <c r="R131" s="917"/>
      <c r="S131" s="917"/>
      <c r="T131" s="917"/>
      <c r="U131" s="917"/>
      <c r="V131" s="917"/>
      <c r="W131" s="917"/>
      <c r="X131" s="917"/>
      <c r="Y131" s="917"/>
      <c r="Z131" s="917"/>
      <c r="AA131" s="917"/>
      <c r="AB131" s="917"/>
      <c r="AC131" s="917"/>
      <c r="AD131" s="917"/>
      <c r="AE131" s="917"/>
      <c r="AF131" s="917"/>
      <c r="AG131" s="917"/>
      <c r="AH131" s="917"/>
    </row>
    <row r="132" spans="1:43" x14ac:dyDescent="0.4">
      <c r="A132" s="27"/>
      <c r="C132" s="1"/>
      <c r="Z132" s="24"/>
      <c r="AA132" s="24"/>
    </row>
    <row r="133" spans="1:43" ht="19.5" thickBot="1" x14ac:dyDescent="0.45">
      <c r="A133" s="798" t="s">
        <v>202</v>
      </c>
      <c r="B133" s="798"/>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O133" s="40"/>
    </row>
    <row r="134" spans="1:43" ht="19.5" thickTop="1" x14ac:dyDescent="0.4">
      <c r="B134" s="798" t="s">
        <v>883</v>
      </c>
      <c r="C134" s="798"/>
      <c r="D134" s="798"/>
      <c r="E134" s="798"/>
      <c r="F134" s="798"/>
      <c r="G134" s="798"/>
      <c r="H134" s="798"/>
      <c r="I134" s="798"/>
      <c r="J134" s="798"/>
      <c r="K134" s="798"/>
      <c r="L134" s="798"/>
      <c r="M134" s="798"/>
      <c r="N134" s="798"/>
      <c r="O134" s="798"/>
      <c r="P134" s="798"/>
      <c r="Q134" s="798"/>
      <c r="R134" s="798"/>
      <c r="S134" s="798"/>
      <c r="T134" s="798"/>
      <c r="U134" s="798"/>
      <c r="V134" s="798"/>
      <c r="W134" s="798"/>
      <c r="X134" s="798"/>
      <c r="Y134" s="798"/>
      <c r="Z134" s="798"/>
      <c r="AA134" s="798"/>
      <c r="AB134" s="798"/>
      <c r="AC134" s="798"/>
      <c r="AD134" s="798"/>
      <c r="AE134" s="798"/>
      <c r="AF134" s="798"/>
      <c r="AG134" s="798"/>
      <c r="AH134" s="798"/>
      <c r="AJ134" s="636"/>
      <c r="AK134" s="637"/>
      <c r="AL134" s="637"/>
      <c r="AM134" s="637"/>
      <c r="AN134" s="638"/>
      <c r="AO134" s="34"/>
    </row>
    <row r="135" spans="1:43" x14ac:dyDescent="0.4">
      <c r="B135" s="1021" t="s">
        <v>685</v>
      </c>
      <c r="C135" s="1021"/>
      <c r="D135" s="1021"/>
      <c r="E135" s="1021"/>
      <c r="F135" s="1021"/>
      <c r="G135" s="1021"/>
      <c r="H135" s="1021"/>
      <c r="I135" s="1021"/>
      <c r="J135" s="1021"/>
      <c r="K135" s="1021"/>
      <c r="L135" s="1021"/>
      <c r="M135" s="1021"/>
      <c r="N135" s="1021"/>
      <c r="O135" s="1021"/>
      <c r="P135" s="1021"/>
      <c r="Q135" s="1021"/>
      <c r="R135" s="1021"/>
      <c r="S135" s="1021"/>
      <c r="T135" s="1021"/>
      <c r="U135" s="1021"/>
      <c r="V135" s="1021"/>
      <c r="W135" s="1021"/>
      <c r="X135" s="1021"/>
      <c r="Y135" s="1021"/>
      <c r="Z135" s="1021"/>
      <c r="AA135" s="1021"/>
      <c r="AB135" s="1021"/>
      <c r="AC135" s="1021"/>
      <c r="AD135" s="1021"/>
      <c r="AE135" s="1021"/>
      <c r="AF135" s="1021"/>
      <c r="AG135" s="1021"/>
      <c r="AH135" s="1021"/>
      <c r="AJ135" s="597"/>
      <c r="AK135" s="598"/>
      <c r="AL135" s="598"/>
      <c r="AM135" s="598"/>
      <c r="AN135" s="599"/>
      <c r="AO135" s="34"/>
    </row>
    <row r="136" spans="1:43" x14ac:dyDescent="0.4">
      <c r="B136" s="843" t="s">
        <v>68</v>
      </c>
      <c r="C136" s="843"/>
      <c r="D136" s="843"/>
      <c r="E136" s="843"/>
      <c r="F136" s="843"/>
      <c r="G136" s="843"/>
      <c r="H136" s="843"/>
      <c r="I136" s="843"/>
      <c r="J136" s="843"/>
      <c r="K136" s="843"/>
      <c r="L136" s="843"/>
      <c r="M136" s="843"/>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J136" s="789"/>
      <c r="AK136" s="790"/>
      <c r="AL136" s="790"/>
      <c r="AM136" s="790"/>
      <c r="AN136" s="791"/>
      <c r="AO136" s="34"/>
    </row>
    <row r="137" spans="1:43" s="384" customFormat="1" ht="19.5" thickBot="1" x14ac:dyDescent="0.45">
      <c r="B137" s="788" t="s">
        <v>728</v>
      </c>
      <c r="C137" s="788"/>
      <c r="D137" s="788"/>
      <c r="E137" s="788"/>
      <c r="F137" s="788"/>
      <c r="G137" s="788"/>
      <c r="H137" s="788"/>
      <c r="I137" s="788"/>
      <c r="J137" s="788"/>
      <c r="K137" s="788"/>
      <c r="L137" s="788"/>
      <c r="M137" s="788"/>
      <c r="N137" s="788"/>
      <c r="O137" s="788"/>
      <c r="P137" s="788"/>
      <c r="Q137" s="788"/>
      <c r="R137" s="788"/>
      <c r="S137" s="788"/>
      <c r="T137" s="788"/>
      <c r="U137" s="788"/>
      <c r="V137" s="788"/>
      <c r="W137" s="788"/>
      <c r="X137" s="788"/>
      <c r="Y137" s="788"/>
      <c r="Z137" s="788"/>
      <c r="AA137" s="788"/>
      <c r="AB137" s="788"/>
      <c r="AC137" s="788"/>
      <c r="AD137" s="788"/>
      <c r="AE137" s="788"/>
      <c r="AF137" s="788"/>
      <c r="AG137" s="788"/>
      <c r="AH137" s="788"/>
      <c r="AJ137" s="672"/>
      <c r="AK137" s="673"/>
      <c r="AL137" s="673"/>
      <c r="AM137" s="673"/>
      <c r="AN137" s="674"/>
      <c r="AO137" s="385"/>
    </row>
    <row r="138" spans="1:43" ht="20.25" thickTop="1" thickBot="1" x14ac:dyDescent="0.45">
      <c r="B138" s="897" t="s">
        <v>729</v>
      </c>
      <c r="C138" s="897"/>
      <c r="D138" s="897"/>
      <c r="E138" s="897"/>
      <c r="F138" s="897"/>
      <c r="G138" s="897"/>
      <c r="H138" s="897"/>
      <c r="I138" s="897"/>
      <c r="J138" s="897"/>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row>
    <row r="139" spans="1:43" ht="30" customHeight="1" thickTop="1" x14ac:dyDescent="0.4">
      <c r="B139" s="801"/>
      <c r="C139" s="851"/>
      <c r="D139" s="851"/>
      <c r="E139" s="851"/>
      <c r="F139" s="851"/>
      <c r="G139" s="851"/>
      <c r="H139" s="851"/>
      <c r="I139" s="851"/>
      <c r="J139" s="851"/>
      <c r="K139" s="851"/>
      <c r="L139" s="851"/>
      <c r="M139" s="851"/>
      <c r="N139" s="851"/>
      <c r="O139" s="851"/>
      <c r="P139" s="851"/>
      <c r="Q139" s="851"/>
      <c r="R139" s="851"/>
      <c r="S139" s="851"/>
      <c r="T139" s="851"/>
      <c r="U139" s="851"/>
      <c r="V139" s="851"/>
      <c r="W139" s="851"/>
      <c r="X139" s="851"/>
      <c r="Y139" s="851"/>
      <c r="Z139" s="851"/>
      <c r="AA139" s="851"/>
      <c r="AB139" s="851"/>
      <c r="AC139" s="851"/>
      <c r="AD139" s="851"/>
      <c r="AE139" s="851"/>
      <c r="AF139" s="851"/>
      <c r="AG139" s="851"/>
      <c r="AH139" s="852"/>
      <c r="AI139" s="32"/>
    </row>
    <row r="140" spans="1:43" ht="30" customHeight="1" thickBot="1" x14ac:dyDescent="0.45">
      <c r="B140" s="853"/>
      <c r="C140" s="779"/>
      <c r="D140" s="779"/>
      <c r="E140" s="779"/>
      <c r="F140" s="779"/>
      <c r="G140" s="779"/>
      <c r="H140" s="779"/>
      <c r="I140" s="779"/>
      <c r="J140" s="779"/>
      <c r="K140" s="779"/>
      <c r="L140" s="779"/>
      <c r="M140" s="779"/>
      <c r="N140" s="779"/>
      <c r="O140" s="779"/>
      <c r="P140" s="779"/>
      <c r="Q140" s="779"/>
      <c r="R140" s="779"/>
      <c r="S140" s="779"/>
      <c r="T140" s="779"/>
      <c r="U140" s="779"/>
      <c r="V140" s="779"/>
      <c r="W140" s="779"/>
      <c r="X140" s="779"/>
      <c r="Y140" s="779"/>
      <c r="Z140" s="779"/>
      <c r="AA140" s="779"/>
      <c r="AB140" s="779"/>
      <c r="AC140" s="779"/>
      <c r="AD140" s="779"/>
      <c r="AE140" s="779"/>
      <c r="AF140" s="779"/>
      <c r="AG140" s="779"/>
      <c r="AH140" s="780"/>
      <c r="AI140" s="32"/>
    </row>
    <row r="141" spans="1:43" ht="19.5" thickTop="1" x14ac:dyDescent="0.4"/>
    <row r="142" spans="1:43" ht="19.5" thickBot="1" x14ac:dyDescent="0.45">
      <c r="A142" s="600" t="s">
        <v>203</v>
      </c>
      <c r="B142" s="600"/>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O142" s="40"/>
    </row>
    <row r="143" spans="1:43" ht="19.5" thickTop="1" x14ac:dyDescent="0.4">
      <c r="B143" s="600" t="s">
        <v>69</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J143" s="636"/>
      <c r="AK143" s="637"/>
      <c r="AL143" s="637"/>
      <c r="AM143" s="637"/>
      <c r="AN143" s="638"/>
      <c r="AO143" s="34"/>
    </row>
    <row r="144" spans="1:43" ht="19.5" thickBot="1" x14ac:dyDescent="0.45">
      <c r="B144" s="600" t="s">
        <v>70</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J144" s="672"/>
      <c r="AK144" s="673"/>
      <c r="AL144" s="673"/>
      <c r="AM144" s="673"/>
      <c r="AN144" s="674"/>
      <c r="AO144" s="34"/>
    </row>
    <row r="145" spans="1:49" ht="19.5" thickTop="1" x14ac:dyDescent="0.4"/>
    <row r="146" spans="1:49" ht="19.5" thickBot="1" x14ac:dyDescent="0.45">
      <c r="A146" s="600" t="str">
        <f>"（７） 休所等の状況（"&amp;表紙!B2&amp;DBCS(表紙!C2-1)&amp;"年度の状況）★確認資料：事務日誌、保育所だより等"</f>
        <v>（７） 休所等の状況（令和６年度の状況）★確認資料：事務日誌、保育所だより等</v>
      </c>
      <c r="B146" s="600"/>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O146" s="39"/>
    </row>
    <row r="147" spans="1:49" ht="20.25" thickTop="1" thickBot="1" x14ac:dyDescent="0.45">
      <c r="B147" s="600" t="s">
        <v>204</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918" t="s">
        <v>384</v>
      </c>
      <c r="AF147" s="918"/>
      <c r="AG147" s="918"/>
      <c r="AH147" s="918"/>
      <c r="AI147" s="919"/>
      <c r="AJ147" s="636"/>
      <c r="AK147" s="637"/>
      <c r="AL147" s="637"/>
      <c r="AM147" s="637"/>
      <c r="AN147" s="638"/>
      <c r="AO147" s="34"/>
    </row>
    <row r="148" spans="1:49" ht="19.5" thickTop="1" x14ac:dyDescent="0.4">
      <c r="C148" s="21" t="s">
        <v>385</v>
      </c>
      <c r="D148" s="21"/>
      <c r="E148" s="21"/>
      <c r="F148" s="21"/>
      <c r="G148" s="21"/>
      <c r="H148" s="21"/>
      <c r="I148" s="21"/>
      <c r="J148" s="21"/>
      <c r="K148" s="21"/>
      <c r="L148" s="21"/>
      <c r="M148" s="21"/>
      <c r="N148" s="21"/>
      <c r="O148" s="21"/>
      <c r="P148" s="21"/>
      <c r="Q148" s="324"/>
      <c r="R148" s="771"/>
      <c r="S148" s="772"/>
      <c r="T148" s="772"/>
      <c r="U148" s="772"/>
      <c r="V148" s="772"/>
      <c r="W148" s="772"/>
      <c r="X148" s="772"/>
      <c r="Y148" s="772"/>
      <c r="Z148" s="772"/>
      <c r="AA148" s="772"/>
      <c r="AB148" s="772"/>
      <c r="AC148" s="772"/>
      <c r="AD148" s="772"/>
      <c r="AE148" s="772"/>
      <c r="AF148" s="772"/>
      <c r="AG148" s="772"/>
      <c r="AH148" s="772"/>
      <c r="AI148" s="772"/>
      <c r="AJ148" s="811"/>
      <c r="AK148" s="811"/>
      <c r="AL148" s="811"/>
      <c r="AM148" s="811"/>
      <c r="AN148" s="812"/>
      <c r="AO148" s="82"/>
    </row>
    <row r="149" spans="1:49" x14ac:dyDescent="0.4">
      <c r="C149" s="325" t="s">
        <v>386</v>
      </c>
      <c r="D149" s="325"/>
      <c r="E149" s="325"/>
      <c r="F149" s="325"/>
      <c r="G149" s="325"/>
      <c r="H149" s="325"/>
      <c r="I149" s="325"/>
      <c r="J149" s="325"/>
      <c r="K149" s="325"/>
      <c r="L149" s="325"/>
      <c r="M149" s="325"/>
      <c r="N149" s="325"/>
      <c r="O149" s="325"/>
      <c r="P149" s="325"/>
      <c r="Q149" s="324"/>
      <c r="R149" s="902"/>
      <c r="S149" s="903"/>
      <c r="T149" s="903"/>
      <c r="U149" s="903"/>
      <c r="V149" s="903"/>
      <c r="W149" s="903"/>
      <c r="X149" s="903"/>
      <c r="Y149" s="903"/>
      <c r="Z149" s="903"/>
      <c r="AA149" s="903"/>
      <c r="AB149" s="903"/>
      <c r="AC149" s="903"/>
      <c r="AD149" s="903"/>
      <c r="AE149" s="903"/>
      <c r="AF149" s="903"/>
      <c r="AG149" s="903"/>
      <c r="AH149" s="903"/>
      <c r="AI149" s="903"/>
      <c r="AJ149" s="903"/>
      <c r="AK149" s="903"/>
      <c r="AL149" s="903"/>
      <c r="AM149" s="903"/>
      <c r="AN149" s="904"/>
      <c r="AO149" s="34"/>
    </row>
    <row r="150" spans="1:49" ht="19.5" thickBot="1" x14ac:dyDescent="0.45">
      <c r="C150" s="325" t="s">
        <v>387</v>
      </c>
      <c r="D150" s="325"/>
      <c r="E150" s="325"/>
      <c r="F150" s="325"/>
      <c r="G150" s="325"/>
      <c r="H150" s="325"/>
      <c r="I150" s="325"/>
      <c r="J150" s="325"/>
      <c r="K150" s="325"/>
      <c r="L150" s="325"/>
      <c r="M150" s="325"/>
      <c r="N150" s="325"/>
      <c r="O150" s="325"/>
      <c r="P150" s="325"/>
      <c r="Q150" s="324"/>
      <c r="R150" s="1012"/>
      <c r="S150" s="1013"/>
      <c r="T150" s="1013"/>
      <c r="U150" s="1013"/>
      <c r="V150" s="1013"/>
      <c r="W150" s="1013"/>
      <c r="X150" s="1013"/>
      <c r="Y150" s="1013"/>
      <c r="Z150" s="1013"/>
      <c r="AA150" s="1013"/>
      <c r="AB150" s="1013"/>
      <c r="AC150" s="1013"/>
      <c r="AD150" s="1013"/>
      <c r="AE150" s="1013"/>
      <c r="AF150" s="1013"/>
      <c r="AG150" s="1013"/>
      <c r="AH150" s="1013"/>
      <c r="AI150" s="1013"/>
      <c r="AJ150" s="1013"/>
      <c r="AK150" s="1013"/>
      <c r="AL150" s="1013"/>
      <c r="AM150" s="1013"/>
      <c r="AN150" s="1014"/>
      <c r="AO150" s="34"/>
    </row>
    <row r="151" spans="1:49" ht="20.25" thickTop="1" thickBot="1" x14ac:dyDescent="0.45">
      <c r="B151" s="769" t="s">
        <v>552</v>
      </c>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c r="AE151" s="769"/>
      <c r="AF151" s="769"/>
      <c r="AG151" s="769"/>
      <c r="AH151" s="769"/>
      <c r="AO151" s="40"/>
    </row>
    <row r="152" spans="1:49" ht="20.25" thickTop="1" thickBot="1" x14ac:dyDescent="0.45">
      <c r="B152" s="769"/>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769"/>
      <c r="Z152" s="769"/>
      <c r="AA152" s="769"/>
      <c r="AB152" s="769"/>
      <c r="AC152" s="769"/>
      <c r="AD152" s="769"/>
      <c r="AE152" s="769"/>
      <c r="AF152" s="769"/>
      <c r="AG152" s="769"/>
      <c r="AH152" s="769"/>
      <c r="AJ152" s="893"/>
      <c r="AK152" s="894"/>
      <c r="AL152" s="894"/>
      <c r="AM152" s="894"/>
      <c r="AN152" s="895"/>
      <c r="AO152" s="34"/>
    </row>
    <row r="153" spans="1:49" ht="19.5" thickTop="1" x14ac:dyDescent="0.4">
      <c r="AK153" s="25"/>
      <c r="AL153" s="34"/>
      <c r="AM153" s="34"/>
      <c r="AN153" s="25"/>
      <c r="AO153" s="34"/>
    </row>
    <row r="154" spans="1:49" ht="19.5" thickBot="1" x14ac:dyDescent="0.45">
      <c r="A154" s="600" t="s">
        <v>205</v>
      </c>
      <c r="B154" s="600"/>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row>
    <row r="155" spans="1:49" ht="19.5" thickTop="1" x14ac:dyDescent="0.4">
      <c r="B155" s="600" t="s">
        <v>71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J155" s="636"/>
      <c r="AK155" s="637"/>
      <c r="AL155" s="637"/>
      <c r="AM155" s="637"/>
      <c r="AN155" s="638"/>
    </row>
    <row r="156" spans="1:49" ht="19.5" thickBot="1" x14ac:dyDescent="0.45">
      <c r="B156" s="600" t="s">
        <v>72</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J156" s="672"/>
      <c r="AK156" s="673"/>
      <c r="AL156" s="673"/>
      <c r="AM156" s="673"/>
      <c r="AN156" s="674"/>
    </row>
    <row r="157" spans="1:49" ht="19.5" thickTop="1" x14ac:dyDescent="0.4">
      <c r="B157" s="741" t="s">
        <v>388</v>
      </c>
      <c r="C157" s="741"/>
      <c r="D157" s="741"/>
      <c r="E157" s="741"/>
      <c r="F157" s="741"/>
      <c r="G157" s="741"/>
      <c r="H157" s="741"/>
      <c r="I157" s="741"/>
      <c r="J157" s="741"/>
      <c r="K157" s="741"/>
      <c r="L157" s="741"/>
      <c r="M157" s="741"/>
      <c r="N157" s="741"/>
      <c r="O157" s="741"/>
      <c r="P157" s="741"/>
      <c r="Q157" s="784"/>
      <c r="R157" s="771"/>
      <c r="S157" s="772"/>
      <c r="T157" s="772"/>
      <c r="U157" s="772"/>
      <c r="V157" s="772"/>
      <c r="W157" s="772"/>
      <c r="X157" s="772"/>
      <c r="Y157" s="772"/>
      <c r="Z157" s="772"/>
      <c r="AA157" s="772"/>
      <c r="AB157" s="772"/>
      <c r="AC157" s="772"/>
      <c r="AD157" s="772"/>
      <c r="AE157" s="772"/>
      <c r="AF157" s="772"/>
      <c r="AG157" s="772"/>
      <c r="AH157" s="773"/>
    </row>
    <row r="158" spans="1:49" ht="19.5" thickBot="1" x14ac:dyDescent="0.45">
      <c r="B158" s="741" t="s">
        <v>389</v>
      </c>
      <c r="C158" s="741"/>
      <c r="D158" s="741"/>
      <c r="E158" s="741"/>
      <c r="F158" s="741"/>
      <c r="G158" s="741"/>
      <c r="H158" s="741"/>
      <c r="I158" s="741"/>
      <c r="J158" s="741"/>
      <c r="K158" s="741"/>
      <c r="L158" s="741"/>
      <c r="M158" s="741"/>
      <c r="N158" s="741"/>
      <c r="O158" s="741"/>
      <c r="P158" s="741"/>
      <c r="Q158" s="784"/>
      <c r="R158" s="1012"/>
      <c r="S158" s="1013"/>
      <c r="T158" s="1013"/>
      <c r="U158" s="1013"/>
      <c r="V158" s="1013"/>
      <c r="W158" s="1013"/>
      <c r="X158" s="1013"/>
      <c r="Y158" s="1013"/>
      <c r="Z158" s="1013"/>
      <c r="AA158" s="1013"/>
      <c r="AB158" s="1013"/>
      <c r="AC158" s="1013"/>
      <c r="AD158" s="1013"/>
      <c r="AE158" s="1013"/>
      <c r="AF158" s="1013"/>
      <c r="AG158" s="1013"/>
      <c r="AH158" s="1014"/>
    </row>
    <row r="159" spans="1:49" ht="20.25" thickTop="1" thickBot="1" x14ac:dyDescent="0.45">
      <c r="B159" s="710" t="s">
        <v>861</v>
      </c>
      <c r="C159" s="710"/>
      <c r="D159" s="710"/>
      <c r="E159" s="710"/>
      <c r="F159" s="710"/>
      <c r="G159" s="710"/>
      <c r="H159" s="710"/>
      <c r="I159" s="710"/>
      <c r="J159" s="710"/>
      <c r="K159" s="710"/>
      <c r="L159" s="710"/>
      <c r="M159" s="710"/>
      <c r="N159" s="710"/>
      <c r="O159" s="710"/>
      <c r="P159" s="710"/>
      <c r="Q159" s="710"/>
      <c r="R159" s="710"/>
      <c r="S159" s="710"/>
      <c r="T159" s="710"/>
      <c r="U159" s="710"/>
      <c r="V159" s="710"/>
      <c r="W159" s="710"/>
      <c r="X159" s="710"/>
      <c r="Y159" s="710"/>
      <c r="Z159" s="710"/>
      <c r="AA159" s="710"/>
      <c r="AB159" s="710"/>
      <c r="AC159" s="710"/>
      <c r="AD159" s="710"/>
      <c r="AE159" s="710"/>
      <c r="AF159" s="710"/>
      <c r="AG159" s="710"/>
      <c r="AH159" s="710"/>
      <c r="AJ159" s="573"/>
      <c r="AK159" s="574"/>
      <c r="AL159" s="574"/>
      <c r="AM159" s="574"/>
      <c r="AN159" s="575"/>
      <c r="AO159" s="34"/>
      <c r="AQ159" s="694"/>
      <c r="AR159" s="694"/>
    </row>
    <row r="160" spans="1:49" ht="20.25" thickTop="1" thickBot="1" x14ac:dyDescent="0.45">
      <c r="B160" s="710" t="s">
        <v>862</v>
      </c>
      <c r="C160" s="710"/>
      <c r="D160" s="710"/>
      <c r="E160" s="710"/>
      <c r="F160" s="710"/>
      <c r="G160" s="710"/>
      <c r="H160" s="710"/>
      <c r="I160" s="710"/>
      <c r="J160" s="710"/>
      <c r="K160" s="710"/>
      <c r="L160" s="710"/>
      <c r="M160" s="710"/>
      <c r="N160" s="710"/>
      <c r="O160" s="710"/>
      <c r="P160" s="710"/>
      <c r="Q160" s="710"/>
      <c r="R160" s="710"/>
      <c r="S160" s="710"/>
      <c r="T160" s="710"/>
      <c r="U160" s="710"/>
      <c r="V160" s="710"/>
      <c r="W160" s="710"/>
      <c r="X160" s="710"/>
      <c r="Y160" s="710"/>
      <c r="Z160" s="710"/>
      <c r="AA160" s="710"/>
      <c r="AB160" s="710"/>
      <c r="AC160" s="710"/>
      <c r="AD160" s="710"/>
      <c r="AE160" s="710"/>
      <c r="AF160" s="710"/>
      <c r="AG160" s="710"/>
      <c r="AH160" s="710"/>
      <c r="AO160" s="34"/>
      <c r="AQ160" s="694"/>
      <c r="AR160" s="694"/>
      <c r="AS160" s="770"/>
      <c r="AT160" s="770"/>
      <c r="AU160" s="770"/>
      <c r="AV160" s="770"/>
      <c r="AW160" s="770"/>
    </row>
    <row r="161" spans="1:49" s="504" customFormat="1" ht="20.25" thickTop="1" thickBot="1" x14ac:dyDescent="0.45">
      <c r="B161" s="505"/>
      <c r="C161" s="505"/>
      <c r="F161" s="510" t="s">
        <v>864</v>
      </c>
      <c r="G161" s="505"/>
      <c r="H161" s="505"/>
      <c r="I161" s="505"/>
      <c r="J161" s="453"/>
      <c r="K161" s="506"/>
      <c r="L161" s="454"/>
      <c r="M161" s="785"/>
      <c r="N161" s="786"/>
      <c r="O161" s="786"/>
      <c r="P161" s="786"/>
      <c r="Q161" s="787"/>
      <c r="R161" s="453"/>
      <c r="S161" s="453"/>
      <c r="T161" s="453" t="s">
        <v>382</v>
      </c>
      <c r="U161" s="506"/>
      <c r="V161" s="455"/>
      <c r="W161" s="785"/>
      <c r="X161" s="786"/>
      <c r="Y161" s="786"/>
      <c r="Z161" s="786"/>
      <c r="AA161" s="787"/>
      <c r="AB161" s="505"/>
      <c r="AC161" s="505"/>
      <c r="AD161" s="505"/>
      <c r="AE161" s="505"/>
      <c r="AF161" s="505"/>
      <c r="AG161" s="505"/>
      <c r="AH161" s="505"/>
      <c r="AO161" s="503"/>
      <c r="AQ161" s="501"/>
      <c r="AR161" s="501"/>
      <c r="AS161" s="507"/>
      <c r="AT161" s="507"/>
      <c r="AU161" s="507"/>
      <c r="AV161" s="507"/>
      <c r="AW161" s="507"/>
    </row>
    <row r="162" spans="1:49" s="504" customFormat="1" ht="20.25" thickTop="1" thickBot="1" x14ac:dyDescent="0.45">
      <c r="B162" s="505"/>
      <c r="C162" s="505"/>
      <c r="E162" s="505"/>
      <c r="F162" s="510" t="s">
        <v>864</v>
      </c>
      <c r="G162" s="505"/>
      <c r="H162" s="505"/>
      <c r="I162" s="505"/>
      <c r="J162" s="505"/>
      <c r="K162" s="505"/>
      <c r="L162" s="505"/>
      <c r="M162" s="573"/>
      <c r="N162" s="574"/>
      <c r="O162" s="574"/>
      <c r="P162" s="574"/>
      <c r="Q162" s="575"/>
      <c r="R162" s="453"/>
      <c r="S162" s="453"/>
      <c r="T162" s="453" t="s">
        <v>382</v>
      </c>
      <c r="U162" s="506"/>
      <c r="V162" s="455"/>
      <c r="W162" s="573"/>
      <c r="X162" s="574"/>
      <c r="Y162" s="574"/>
      <c r="Z162" s="574"/>
      <c r="AA162" s="575"/>
      <c r="AB162" s="505"/>
      <c r="AC162" s="505"/>
      <c r="AD162" s="505"/>
      <c r="AE162" s="505"/>
      <c r="AF162" s="505"/>
      <c r="AG162" s="505"/>
      <c r="AH162" s="505"/>
      <c r="AO162" s="503"/>
      <c r="AQ162" s="501"/>
      <c r="AR162" s="501"/>
      <c r="AS162" s="507"/>
      <c r="AT162" s="507"/>
      <c r="AU162" s="507"/>
      <c r="AV162" s="507"/>
      <c r="AW162" s="507"/>
    </row>
    <row r="163" spans="1:49" ht="19.5" thickTop="1" x14ac:dyDescent="0.4">
      <c r="B163" s="776" t="s">
        <v>871</v>
      </c>
      <c r="C163" s="776"/>
      <c r="D163" s="776"/>
      <c r="E163" s="776"/>
      <c r="F163" s="776"/>
      <c r="G163" s="776"/>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J163" s="636"/>
      <c r="AK163" s="637"/>
      <c r="AL163" s="637"/>
      <c r="AM163" s="637"/>
      <c r="AN163" s="638"/>
      <c r="AO163" s="34"/>
      <c r="AQ163" s="694"/>
      <c r="AR163" s="694"/>
    </row>
    <row r="164" spans="1:49" ht="19.5" thickBot="1" x14ac:dyDescent="0.45">
      <c r="B164" s="776"/>
      <c r="C164" s="776"/>
      <c r="D164" s="776"/>
      <c r="E164" s="776"/>
      <c r="F164" s="776"/>
      <c r="G164" s="776"/>
      <c r="H164" s="776"/>
      <c r="I164" s="776"/>
      <c r="J164" s="776"/>
      <c r="K164" s="776"/>
      <c r="L164" s="776"/>
      <c r="M164" s="776"/>
      <c r="N164" s="776"/>
      <c r="O164" s="776"/>
      <c r="P164" s="776"/>
      <c r="Q164" s="776"/>
      <c r="R164" s="776"/>
      <c r="S164" s="776"/>
      <c r="T164" s="776"/>
      <c r="U164" s="776"/>
      <c r="V164" s="776"/>
      <c r="W164" s="776"/>
      <c r="X164" s="776"/>
      <c r="Y164" s="776"/>
      <c r="Z164" s="776"/>
      <c r="AA164" s="776"/>
      <c r="AB164" s="776"/>
      <c r="AC164" s="776"/>
      <c r="AD164" s="776"/>
      <c r="AE164" s="776"/>
      <c r="AF164" s="776"/>
      <c r="AG164" s="776"/>
      <c r="AH164" s="776"/>
      <c r="AO164" s="40"/>
      <c r="AQ164" s="22"/>
      <c r="AR164" s="22"/>
    </row>
    <row r="165" spans="1:49" s="504" customFormat="1" ht="20.25" thickTop="1" thickBot="1" x14ac:dyDescent="0.45">
      <c r="B165" s="515"/>
      <c r="C165" s="515"/>
      <c r="D165" s="513"/>
      <c r="E165" s="513"/>
      <c r="F165" s="517" t="s">
        <v>865</v>
      </c>
      <c r="G165" s="515"/>
      <c r="H165" s="515"/>
      <c r="I165" s="515"/>
      <c r="J165" s="515"/>
      <c r="K165" s="515"/>
      <c r="L165" s="515"/>
      <c r="M165" s="513"/>
      <c r="N165" s="513"/>
      <c r="O165" s="513"/>
      <c r="P165" s="886"/>
      <c r="Q165" s="914"/>
      <c r="R165" s="914"/>
      <c r="S165" s="914"/>
      <c r="T165" s="914"/>
      <c r="U165" s="914"/>
      <c r="V165" s="914"/>
      <c r="W165" s="914"/>
      <c r="X165" s="915"/>
      <c r="Y165" s="513"/>
      <c r="Z165" s="513"/>
      <c r="AA165" s="513"/>
      <c r="AB165" s="513"/>
      <c r="AC165" s="513"/>
      <c r="AD165" s="513"/>
      <c r="AE165" s="513"/>
      <c r="AF165" s="515"/>
      <c r="AG165" s="515"/>
      <c r="AH165" s="515"/>
      <c r="AO165" s="502"/>
      <c r="AQ165" s="501"/>
      <c r="AR165" s="501"/>
    </row>
    <row r="166" spans="1:49" ht="19.5" thickTop="1" x14ac:dyDescent="0.4">
      <c r="B166" s="600" t="s">
        <v>714</v>
      </c>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J166" s="636"/>
      <c r="AK166" s="637"/>
      <c r="AL166" s="637"/>
      <c r="AM166" s="637"/>
      <c r="AN166" s="638"/>
      <c r="AO166" s="34"/>
      <c r="AQ166" s="694"/>
      <c r="AR166" s="694"/>
    </row>
    <row r="167" spans="1:49" ht="19.5" thickBot="1" x14ac:dyDescent="0.45">
      <c r="B167" s="600" t="s">
        <v>73</v>
      </c>
      <c r="C167" s="600"/>
      <c r="D167" s="600"/>
      <c r="E167" s="600"/>
      <c r="F167" s="600"/>
      <c r="G167" s="600"/>
      <c r="H167" s="600"/>
      <c r="I167" s="600"/>
      <c r="J167" s="600"/>
      <c r="K167" s="600"/>
      <c r="L167" s="600"/>
      <c r="M167" s="600"/>
      <c r="N167" s="600"/>
      <c r="O167" s="600"/>
      <c r="P167" s="600"/>
      <c r="Q167" s="600"/>
      <c r="R167" s="600"/>
      <c r="S167" s="600"/>
      <c r="T167" s="600"/>
      <c r="U167" s="600"/>
      <c r="V167" s="600"/>
      <c r="W167" s="600"/>
      <c r="X167" s="600"/>
      <c r="Y167" s="600"/>
      <c r="Z167" s="600"/>
      <c r="AA167" s="600"/>
      <c r="AB167" s="600"/>
      <c r="AC167" s="600"/>
      <c r="AD167" s="600"/>
      <c r="AE167" s="600"/>
      <c r="AF167" s="600"/>
      <c r="AG167" s="600"/>
      <c r="AH167" s="600"/>
      <c r="AJ167" s="672"/>
      <c r="AK167" s="673"/>
      <c r="AL167" s="673"/>
      <c r="AM167" s="673"/>
      <c r="AN167" s="674"/>
      <c r="AO167" s="34"/>
    </row>
    <row r="168" spans="1:49" ht="20.25" thickTop="1" thickBot="1" x14ac:dyDescent="0.45">
      <c r="B168" s="600" t="str">
        <f>"○"&amp;表紙!B2&amp;DBCS(表紙!C2-1)&amp;"年度の苦情の状況"</f>
        <v>○令和６年度の苦情の状況</v>
      </c>
      <c r="C168" s="600"/>
      <c r="D168" s="600"/>
      <c r="E168" s="600"/>
      <c r="F168" s="600"/>
      <c r="G168" s="600"/>
      <c r="H168" s="600"/>
      <c r="I168" s="600"/>
      <c r="J168" s="600"/>
      <c r="K168" s="600"/>
      <c r="L168" s="600"/>
      <c r="M168" s="600"/>
      <c r="N168" s="600"/>
      <c r="O168" s="600"/>
      <c r="P168" s="600"/>
      <c r="Q168" s="600"/>
      <c r="R168" s="600"/>
      <c r="S168" s="600"/>
      <c r="T168" s="600"/>
      <c r="U168" s="600"/>
      <c r="V168" s="600"/>
      <c r="W168" s="600"/>
      <c r="X168" s="600"/>
      <c r="Y168" s="600"/>
      <c r="Z168" s="600"/>
      <c r="AA168" s="600"/>
      <c r="AB168" s="600"/>
      <c r="AC168" s="600"/>
      <c r="AD168" s="600"/>
      <c r="AE168" s="600"/>
      <c r="AF168" s="600"/>
      <c r="AG168" s="600"/>
      <c r="AH168" s="600"/>
    </row>
    <row r="169" spans="1:49" ht="19.5" thickTop="1" x14ac:dyDescent="0.4">
      <c r="B169" s="600" t="s">
        <v>635</v>
      </c>
      <c r="C169" s="600"/>
      <c r="D169" s="600"/>
      <c r="E169" s="600"/>
      <c r="F169" s="600"/>
      <c r="G169" s="600"/>
      <c r="H169" s="600"/>
      <c r="I169" s="600"/>
      <c r="J169" s="600"/>
      <c r="K169" s="600"/>
      <c r="L169" s="600"/>
      <c r="M169" s="600"/>
      <c r="N169" s="600"/>
      <c r="O169" s="600"/>
      <c r="P169" s="600"/>
      <c r="Q169" s="700"/>
      <c r="R169" s="591"/>
      <c r="S169" s="592"/>
      <c r="T169" s="592"/>
      <c r="U169" s="593"/>
      <c r="V169" t="s">
        <v>211</v>
      </c>
    </row>
    <row r="170" spans="1:49" x14ac:dyDescent="0.4">
      <c r="B170" s="600" t="s">
        <v>636</v>
      </c>
      <c r="C170" s="600"/>
      <c r="D170" s="600"/>
      <c r="E170" s="600"/>
      <c r="F170" s="600"/>
      <c r="G170" s="600"/>
      <c r="H170" s="600"/>
      <c r="I170" s="600"/>
      <c r="J170" s="600"/>
      <c r="K170" s="600"/>
      <c r="L170" s="600"/>
      <c r="M170" s="600"/>
      <c r="N170" s="600"/>
      <c r="O170" s="600"/>
      <c r="P170" s="600"/>
      <c r="Q170" s="700"/>
      <c r="R170" s="807"/>
      <c r="S170" s="808"/>
      <c r="T170" s="808"/>
      <c r="U170" s="809"/>
      <c r="V170" t="s">
        <v>211</v>
      </c>
    </row>
    <row r="171" spans="1:49" x14ac:dyDescent="0.4">
      <c r="B171" s="600" t="s">
        <v>637</v>
      </c>
      <c r="C171" s="600"/>
      <c r="D171" s="600"/>
      <c r="E171" s="600"/>
      <c r="F171" s="600"/>
      <c r="G171" s="600"/>
      <c r="H171" s="600"/>
      <c r="I171" s="600"/>
      <c r="J171" s="600"/>
      <c r="K171" s="600"/>
      <c r="L171" s="600"/>
      <c r="M171" s="600"/>
      <c r="N171" s="600"/>
      <c r="O171" s="600"/>
      <c r="P171" s="600"/>
      <c r="Q171" s="700"/>
      <c r="R171" s="807"/>
      <c r="S171" s="808"/>
      <c r="T171" s="808"/>
      <c r="U171" s="809"/>
      <c r="V171" t="s">
        <v>211</v>
      </c>
    </row>
    <row r="172" spans="1:49" ht="19.5" thickBot="1" x14ac:dyDescent="0.45">
      <c r="B172" s="600" t="s">
        <v>638</v>
      </c>
      <c r="C172" s="600"/>
      <c r="D172" s="600"/>
      <c r="E172" s="600"/>
      <c r="F172" s="600"/>
      <c r="G172" s="600"/>
      <c r="H172" s="600"/>
      <c r="I172" s="600"/>
      <c r="J172" s="600"/>
      <c r="K172" s="600"/>
      <c r="L172" s="600"/>
      <c r="M172" s="600"/>
      <c r="N172" s="600"/>
      <c r="O172" s="600"/>
      <c r="P172" s="600"/>
      <c r="Q172" s="700"/>
      <c r="R172" s="807"/>
      <c r="S172" s="808"/>
      <c r="T172" s="808"/>
      <c r="U172" s="809"/>
      <c r="V172" t="s">
        <v>211</v>
      </c>
    </row>
    <row r="173" spans="1:49" ht="20.25" thickTop="1" thickBot="1" x14ac:dyDescent="0.45">
      <c r="B173" s="600" t="s">
        <v>639</v>
      </c>
      <c r="C173" s="600"/>
      <c r="D173" s="600"/>
      <c r="E173" s="600"/>
      <c r="F173" s="600"/>
      <c r="G173" s="600"/>
      <c r="H173" s="600"/>
      <c r="I173" s="600"/>
      <c r="J173" s="600"/>
      <c r="K173" s="600"/>
      <c r="L173" s="600"/>
      <c r="M173" s="600"/>
      <c r="N173" s="600"/>
      <c r="O173" s="600"/>
      <c r="P173" s="600"/>
      <c r="Q173" s="700"/>
      <c r="R173" s="862"/>
      <c r="S173" s="863"/>
      <c r="T173" s="863"/>
      <c r="U173" s="863"/>
      <c r="V173" s="864"/>
      <c r="W173" s="864"/>
      <c r="X173" s="864"/>
      <c r="Y173" s="864"/>
      <c r="Z173" s="864"/>
      <c r="AA173" s="864"/>
      <c r="AB173" s="864"/>
      <c r="AC173" s="864"/>
      <c r="AD173" s="864"/>
      <c r="AE173" s="864"/>
      <c r="AF173" s="864"/>
      <c r="AG173" s="864"/>
      <c r="AH173" s="864"/>
      <c r="AI173" s="864"/>
      <c r="AJ173" s="864"/>
      <c r="AK173" s="864"/>
      <c r="AL173" s="864"/>
      <c r="AM173" s="864"/>
      <c r="AN173" s="865"/>
      <c r="AO173" s="34"/>
    </row>
    <row r="174" spans="1:49" ht="19.5" thickTop="1" x14ac:dyDescent="0.4"/>
    <row r="175" spans="1:49" x14ac:dyDescent="0.4">
      <c r="A175" s="600" t="s">
        <v>206</v>
      </c>
      <c r="B175" s="600"/>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row>
    <row r="176" spans="1:49" s="409" customFormat="1" x14ac:dyDescent="0.4">
      <c r="B176" s="866" t="s">
        <v>872</v>
      </c>
      <c r="C176" s="866"/>
      <c r="D176" s="866"/>
      <c r="E176" s="866"/>
      <c r="F176" s="866"/>
      <c r="G176" s="866"/>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7"/>
      <c r="AJ176" s="483"/>
    </row>
    <row r="177" spans="1:41" s="479" customFormat="1" ht="19.5" thickBot="1" x14ac:dyDescent="0.45">
      <c r="B177" s="517" t="s">
        <v>863</v>
      </c>
      <c r="C177" s="514"/>
      <c r="D177" s="514"/>
      <c r="E177" s="514"/>
      <c r="F177" s="514"/>
      <c r="G177" s="517"/>
      <c r="H177" s="517"/>
      <c r="I177" s="517"/>
      <c r="J177" s="517"/>
      <c r="K177" s="517"/>
      <c r="L177" s="517"/>
      <c r="M177" s="517"/>
      <c r="N177" s="517"/>
      <c r="O177" s="517"/>
      <c r="P177" s="517"/>
      <c r="Q177" s="517"/>
      <c r="R177" s="517"/>
      <c r="S177" s="517"/>
      <c r="T177" s="517"/>
      <c r="U177" s="517"/>
      <c r="V177" s="517"/>
      <c r="W177" s="517"/>
      <c r="X177" s="517"/>
      <c r="Y177" s="517"/>
      <c r="Z177" s="517"/>
      <c r="AA177" s="517"/>
      <c r="AB177" s="517"/>
      <c r="AC177" s="517"/>
      <c r="AD177" s="517"/>
      <c r="AE177" s="517"/>
      <c r="AF177" s="517"/>
      <c r="AG177" s="517"/>
      <c r="AH177" s="517"/>
      <c r="AI177" s="514"/>
    </row>
    <row r="178" spans="1:41" s="480" customFormat="1" ht="19.5" thickTop="1" x14ac:dyDescent="0.4">
      <c r="B178" s="801"/>
      <c r="C178" s="851"/>
      <c r="D178" s="851"/>
      <c r="E178" s="851"/>
      <c r="F178" s="851"/>
      <c r="G178" s="851"/>
      <c r="H178" s="851"/>
      <c r="I178" s="851"/>
      <c r="J178" s="851"/>
      <c r="K178" s="851"/>
      <c r="L178" s="851"/>
      <c r="M178" s="851"/>
      <c r="N178" s="851"/>
      <c r="O178" s="851"/>
      <c r="P178" s="851"/>
      <c r="Q178" s="851"/>
      <c r="R178" s="851"/>
      <c r="S178" s="851"/>
      <c r="T178" s="851"/>
      <c r="U178" s="851"/>
      <c r="V178" s="851"/>
      <c r="W178" s="851"/>
      <c r="X178" s="851"/>
      <c r="Y178" s="851"/>
      <c r="Z178" s="851"/>
      <c r="AA178" s="851"/>
      <c r="AB178" s="851"/>
      <c r="AC178" s="851"/>
      <c r="AD178" s="851"/>
      <c r="AE178" s="851"/>
      <c r="AF178" s="851"/>
      <c r="AG178" s="851"/>
      <c r="AH178" s="852"/>
      <c r="AI178" s="478"/>
    </row>
    <row r="179" spans="1:41" s="479" customFormat="1" ht="19.5" thickBot="1" x14ac:dyDescent="0.45">
      <c r="B179" s="853"/>
      <c r="C179" s="779"/>
      <c r="D179" s="779"/>
      <c r="E179" s="779"/>
      <c r="F179" s="779"/>
      <c r="G179" s="779"/>
      <c r="H179" s="779"/>
      <c r="I179" s="779"/>
      <c r="J179" s="779"/>
      <c r="K179" s="779"/>
      <c r="L179" s="779"/>
      <c r="M179" s="779"/>
      <c r="N179" s="779"/>
      <c r="O179" s="779"/>
      <c r="P179" s="779"/>
      <c r="Q179" s="779"/>
      <c r="R179" s="779"/>
      <c r="S179" s="779"/>
      <c r="T179" s="779"/>
      <c r="U179" s="779"/>
      <c r="V179" s="779"/>
      <c r="W179" s="779"/>
      <c r="X179" s="779"/>
      <c r="Y179" s="779"/>
      <c r="Z179" s="779"/>
      <c r="AA179" s="779"/>
      <c r="AB179" s="779"/>
      <c r="AC179" s="779"/>
      <c r="AD179" s="779"/>
      <c r="AE179" s="779"/>
      <c r="AF179" s="779"/>
      <c r="AG179" s="779"/>
      <c r="AH179" s="780"/>
      <c r="AI179" s="478"/>
    </row>
    <row r="180" spans="1:41" s="479" customFormat="1" ht="20.25" thickTop="1" thickBot="1" x14ac:dyDescent="0.45">
      <c r="B180" s="517" t="s">
        <v>858</v>
      </c>
      <c r="C180" s="517"/>
      <c r="D180" s="517"/>
      <c r="E180" s="517"/>
      <c r="F180" s="517"/>
      <c r="G180" s="517"/>
      <c r="H180" s="517"/>
      <c r="I180" s="517"/>
      <c r="J180" s="517"/>
      <c r="K180" s="517"/>
      <c r="L180" s="517"/>
      <c r="M180" s="517"/>
      <c r="N180" s="517"/>
      <c r="O180" s="517"/>
      <c r="P180" s="517"/>
      <c r="Q180" s="517"/>
      <c r="R180" s="517"/>
      <c r="S180" s="517"/>
      <c r="T180" s="517"/>
      <c r="U180" s="517"/>
      <c r="V180" s="517"/>
      <c r="W180" s="517"/>
      <c r="X180" s="517"/>
      <c r="Y180" s="517"/>
      <c r="Z180" s="517"/>
      <c r="AA180" s="517"/>
      <c r="AB180" s="517"/>
      <c r="AC180" s="517"/>
      <c r="AD180" s="517"/>
      <c r="AE180" s="517"/>
      <c r="AF180" s="517"/>
      <c r="AG180" s="517"/>
      <c r="AH180" s="517"/>
      <c r="AI180" s="514"/>
      <c r="AJ180" s="854"/>
      <c r="AK180" s="855"/>
      <c r="AL180" s="855"/>
      <c r="AM180" s="855"/>
      <c r="AN180" s="856"/>
    </row>
    <row r="181" spans="1:41" s="484" customFormat="1" ht="19.5" thickBot="1" x14ac:dyDescent="0.45">
      <c r="B181" s="517" t="s">
        <v>887</v>
      </c>
      <c r="C181" s="517"/>
      <c r="D181" s="517"/>
      <c r="E181" s="517"/>
      <c r="F181" s="517"/>
      <c r="G181" s="517"/>
      <c r="H181" s="517"/>
      <c r="I181" s="517"/>
      <c r="J181" s="517"/>
      <c r="K181" s="517"/>
      <c r="L181" s="517"/>
      <c r="M181" s="517"/>
      <c r="N181" s="517"/>
      <c r="O181" s="517"/>
      <c r="P181" s="517"/>
      <c r="Q181" s="517"/>
      <c r="R181" s="517"/>
      <c r="S181" s="517"/>
      <c r="T181" s="517"/>
      <c r="U181" s="517"/>
      <c r="V181" s="517"/>
      <c r="W181" s="517"/>
      <c r="X181" s="517"/>
      <c r="Y181" s="517"/>
      <c r="Z181" s="517"/>
      <c r="AA181" s="517"/>
      <c r="AB181" s="517"/>
      <c r="AC181" s="517"/>
      <c r="AD181" s="517"/>
      <c r="AE181" s="517"/>
      <c r="AF181" s="517"/>
      <c r="AG181" s="517"/>
      <c r="AH181" s="517"/>
      <c r="AI181" s="514"/>
      <c r="AJ181" s="513"/>
      <c r="AK181" s="513"/>
      <c r="AL181" s="513"/>
      <c r="AM181" s="513"/>
      <c r="AN181" s="513"/>
    </row>
    <row r="182" spans="1:41" s="500" customFormat="1" ht="20.25" thickTop="1" thickBot="1" x14ac:dyDescent="0.45">
      <c r="B182" s="517" t="s">
        <v>886</v>
      </c>
      <c r="C182" s="517"/>
      <c r="D182" s="517"/>
      <c r="E182" s="517"/>
      <c r="F182" s="517"/>
      <c r="G182" s="517"/>
      <c r="H182" s="517"/>
      <c r="I182" s="517"/>
      <c r="J182" s="517"/>
      <c r="K182" s="517"/>
      <c r="L182" s="517"/>
      <c r="M182" s="517"/>
      <c r="N182" s="517"/>
      <c r="O182" s="517"/>
      <c r="P182" s="517"/>
      <c r="Q182" s="517"/>
      <c r="R182" s="517"/>
      <c r="S182" s="517"/>
      <c r="T182" s="517"/>
      <c r="U182" s="517"/>
      <c r="V182" s="517"/>
      <c r="W182" s="517"/>
      <c r="X182" s="517"/>
      <c r="Y182" s="517"/>
      <c r="Z182" s="517"/>
      <c r="AA182" s="517"/>
      <c r="AB182" s="517"/>
      <c r="AC182" s="517"/>
      <c r="AD182" s="517"/>
      <c r="AE182" s="517"/>
      <c r="AF182" s="517"/>
      <c r="AG182" s="517"/>
      <c r="AH182" s="517"/>
      <c r="AI182" s="514"/>
      <c r="AJ182" s="583"/>
      <c r="AK182" s="584"/>
      <c r="AL182" s="584"/>
      <c r="AM182" s="584"/>
      <c r="AN182" s="585"/>
    </row>
    <row r="183" spans="1:41" s="474" customFormat="1" ht="20.25" thickTop="1" thickBot="1" x14ac:dyDescent="0.45">
      <c r="B183" s="517" t="s">
        <v>859</v>
      </c>
      <c r="C183" s="517"/>
      <c r="D183" s="517"/>
      <c r="E183" s="517"/>
      <c r="F183" s="517"/>
      <c r="G183" s="517"/>
      <c r="H183" s="517"/>
      <c r="I183" s="517"/>
      <c r="J183" s="517"/>
      <c r="K183" s="517"/>
      <c r="L183" s="517"/>
      <c r="M183" s="517"/>
      <c r="N183" s="517"/>
      <c r="O183" s="517"/>
      <c r="P183" s="517"/>
      <c r="Q183" s="517"/>
      <c r="R183" s="517"/>
      <c r="S183" s="517"/>
      <c r="T183" s="517"/>
      <c r="U183" s="517"/>
      <c r="V183" s="517"/>
      <c r="W183" s="517"/>
      <c r="X183" s="517"/>
      <c r="Y183" s="517"/>
      <c r="Z183" s="517"/>
      <c r="AA183" s="517"/>
      <c r="AB183" s="517"/>
      <c r="AC183" s="517"/>
      <c r="AD183" s="517"/>
      <c r="AE183" s="517"/>
      <c r="AF183" s="517"/>
      <c r="AG183" s="517"/>
      <c r="AH183" s="517"/>
      <c r="AI183" s="514"/>
      <c r="AJ183" s="513"/>
      <c r="AK183" s="513"/>
      <c r="AL183" s="513"/>
      <c r="AM183" s="513"/>
      <c r="AN183" s="513"/>
    </row>
    <row r="184" spans="1:41" ht="20.25" thickTop="1" thickBot="1" x14ac:dyDescent="0.45">
      <c r="B184" s="513" t="s">
        <v>860</v>
      </c>
      <c r="C184" s="513"/>
      <c r="D184" s="513"/>
      <c r="E184" s="513"/>
      <c r="F184" s="513"/>
      <c r="G184" s="513"/>
      <c r="H184" s="513"/>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83"/>
      <c r="AK184" s="584"/>
      <c r="AL184" s="584"/>
      <c r="AM184" s="584"/>
      <c r="AN184" s="585"/>
    </row>
    <row r="185" spans="1:41" ht="20.25" thickTop="1" thickBot="1" x14ac:dyDescent="0.45">
      <c r="A185" s="600" t="s">
        <v>207</v>
      </c>
      <c r="B185" s="600"/>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row>
    <row r="186" spans="1:41" ht="20.25" thickTop="1" thickBot="1" x14ac:dyDescent="0.45">
      <c r="B186" s="797" t="s">
        <v>592</v>
      </c>
      <c r="C186" s="797"/>
      <c r="D186" s="797"/>
      <c r="E186" s="797"/>
      <c r="F186" s="797"/>
      <c r="G186" s="797"/>
      <c r="H186" s="797"/>
      <c r="I186" s="797"/>
      <c r="J186" s="797"/>
      <c r="K186" s="797"/>
      <c r="L186" s="797"/>
      <c r="M186" s="797"/>
      <c r="N186" s="797"/>
      <c r="O186" s="797"/>
      <c r="P186" s="797"/>
      <c r="Q186" s="797"/>
      <c r="R186" s="797"/>
      <c r="S186" s="797"/>
      <c r="T186" s="797"/>
      <c r="U186" s="797"/>
      <c r="V186" s="797"/>
      <c r="W186" s="797"/>
      <c r="X186" s="797"/>
      <c r="Y186" s="797"/>
      <c r="Z186" s="797"/>
      <c r="AA186" s="797"/>
      <c r="AB186" s="797"/>
      <c r="AC186" s="797"/>
      <c r="AD186" s="797"/>
      <c r="AE186" s="797"/>
      <c r="AF186" s="797"/>
      <c r="AG186" s="797"/>
      <c r="AH186" s="797"/>
      <c r="AJ186" s="573"/>
      <c r="AK186" s="574"/>
      <c r="AL186" s="574"/>
      <c r="AM186" s="574"/>
      <c r="AN186" s="575"/>
      <c r="AO186" s="40"/>
    </row>
    <row r="187" spans="1:41" ht="19.5" thickTop="1" x14ac:dyDescent="0.4">
      <c r="B187" s="797"/>
      <c r="C187" s="797"/>
      <c r="D187" s="797"/>
      <c r="E187" s="797"/>
      <c r="F187" s="797"/>
      <c r="G187" s="797"/>
      <c r="H187" s="797"/>
      <c r="I187" s="797"/>
      <c r="J187" s="797"/>
      <c r="K187" s="797"/>
      <c r="L187" s="797"/>
      <c r="M187" s="797"/>
      <c r="N187" s="797"/>
      <c r="O187" s="797"/>
      <c r="P187" s="797"/>
      <c r="Q187" s="797"/>
      <c r="R187" s="797"/>
      <c r="S187" s="797"/>
      <c r="T187" s="797"/>
      <c r="U187" s="797"/>
      <c r="V187" s="797"/>
      <c r="W187" s="797"/>
      <c r="X187" s="797"/>
      <c r="Y187" s="797"/>
      <c r="Z187" s="797"/>
      <c r="AA187" s="797"/>
      <c r="AB187" s="797"/>
      <c r="AC187" s="797"/>
      <c r="AD187" s="797"/>
      <c r="AE187" s="797"/>
      <c r="AF187" s="797"/>
      <c r="AG187" s="797"/>
      <c r="AH187" s="797"/>
      <c r="AO187" s="34"/>
    </row>
    <row r="188" spans="1:41" x14ac:dyDescent="0.4">
      <c r="B188" s="600" t="s">
        <v>75</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row>
    <row r="189" spans="1:41" ht="19.5" thickBot="1" x14ac:dyDescent="0.45">
      <c r="B189" s="794" t="s">
        <v>74</v>
      </c>
      <c r="C189" s="794"/>
      <c r="D189" s="794"/>
      <c r="E189" s="794"/>
      <c r="F189" s="794"/>
      <c r="G189" s="794"/>
      <c r="H189" s="794"/>
      <c r="I189" s="794"/>
      <c r="J189" s="794"/>
      <c r="K189" s="794"/>
      <c r="L189" s="794"/>
      <c r="M189" s="794"/>
      <c r="N189" s="794"/>
      <c r="O189" s="794"/>
      <c r="P189" s="794"/>
      <c r="Q189" s="794"/>
      <c r="R189" s="794"/>
      <c r="S189" s="794"/>
      <c r="T189" s="794"/>
      <c r="U189" s="794"/>
      <c r="V189" s="794"/>
      <c r="W189" s="794"/>
      <c r="X189" s="794"/>
      <c r="Y189" s="794"/>
      <c r="Z189" s="794"/>
      <c r="AA189" s="794"/>
      <c r="AB189" s="794"/>
      <c r="AC189" s="794"/>
      <c r="AD189" s="794"/>
      <c r="AE189" s="794"/>
      <c r="AF189" s="794"/>
      <c r="AG189" s="794"/>
      <c r="AH189" s="794"/>
    </row>
    <row r="190" spans="1:41" ht="45" customHeight="1" thickTop="1" x14ac:dyDescent="0.4">
      <c r="B190" s="801"/>
      <c r="C190" s="802"/>
      <c r="D190" s="802"/>
      <c r="E190" s="802"/>
      <c r="F190" s="802"/>
      <c r="G190" s="802"/>
      <c r="H190" s="802"/>
      <c r="I190" s="802"/>
      <c r="J190" s="802"/>
      <c r="K190" s="802"/>
      <c r="L190" s="802"/>
      <c r="M190" s="802"/>
      <c r="N190" s="802"/>
      <c r="O190" s="802"/>
      <c r="P190" s="802"/>
      <c r="Q190" s="802"/>
      <c r="R190" s="802"/>
      <c r="S190" s="802"/>
      <c r="T190" s="802"/>
      <c r="U190" s="802"/>
      <c r="V190" s="802"/>
      <c r="W190" s="802"/>
      <c r="X190" s="802"/>
      <c r="Y190" s="802"/>
      <c r="Z190" s="802"/>
      <c r="AA190" s="802"/>
      <c r="AB190" s="802"/>
      <c r="AC190" s="802"/>
      <c r="AD190" s="802"/>
      <c r="AE190" s="802"/>
      <c r="AF190" s="802"/>
      <c r="AG190" s="802"/>
      <c r="AH190" s="802"/>
      <c r="AI190" s="802"/>
      <c r="AJ190" s="802"/>
      <c r="AK190" s="802"/>
      <c r="AL190" s="802"/>
      <c r="AM190" s="802"/>
      <c r="AN190" s="803"/>
    </row>
    <row r="191" spans="1:41" ht="45" customHeight="1" thickBot="1" x14ac:dyDescent="0.45">
      <c r="B191" s="804"/>
      <c r="C191" s="805"/>
      <c r="D191" s="805"/>
      <c r="E191" s="805"/>
      <c r="F191" s="805"/>
      <c r="G191" s="805"/>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6"/>
    </row>
    <row r="192" spans="1:41" ht="19.5" thickTop="1" x14ac:dyDescent="0.4"/>
    <row r="193" spans="1:44" ht="19.5" thickBot="1" x14ac:dyDescent="0.45">
      <c r="A193" s="600" t="s">
        <v>208</v>
      </c>
      <c r="B193" s="600"/>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O193" s="40"/>
    </row>
    <row r="194" spans="1:44" ht="19.5" thickTop="1" x14ac:dyDescent="0.4">
      <c r="B194" s="600" t="s">
        <v>76</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J194" s="636"/>
      <c r="AK194" s="637"/>
      <c r="AL194" s="637"/>
      <c r="AM194" s="637"/>
      <c r="AN194" s="638"/>
      <c r="AO194" s="34"/>
    </row>
    <row r="195" spans="1:44" x14ac:dyDescent="0.4">
      <c r="B195" s="600" t="s">
        <v>77</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J195" s="597"/>
      <c r="AK195" s="598"/>
      <c r="AL195" s="598"/>
      <c r="AM195" s="598"/>
      <c r="AN195" s="599"/>
      <c r="AO195" s="34"/>
    </row>
    <row r="196" spans="1:44" ht="19.5" thickBot="1" x14ac:dyDescent="0.45">
      <c r="B196" s="710" t="s">
        <v>593</v>
      </c>
      <c r="C196" s="710"/>
      <c r="D196" s="710"/>
      <c r="E196" s="710"/>
      <c r="F196" s="710"/>
      <c r="G196" s="710"/>
      <c r="H196" s="710"/>
      <c r="I196" s="710"/>
      <c r="J196" s="710"/>
      <c r="K196" s="710"/>
      <c r="L196" s="710"/>
      <c r="M196" s="710"/>
      <c r="N196" s="710"/>
      <c r="O196" s="710"/>
      <c r="P196" s="710"/>
      <c r="Q196" s="710"/>
      <c r="R196" s="710"/>
      <c r="S196" s="710"/>
      <c r="T196" s="710"/>
      <c r="U196" s="710"/>
      <c r="V196" s="710"/>
      <c r="W196" s="710"/>
      <c r="X196" s="710"/>
      <c r="Y196" s="710"/>
      <c r="Z196" s="710"/>
      <c r="AA196" s="710"/>
      <c r="AB196" s="710"/>
      <c r="AC196" s="710"/>
      <c r="AD196" s="710"/>
      <c r="AE196" s="710"/>
      <c r="AF196" s="710"/>
      <c r="AG196" s="710"/>
      <c r="AH196" s="710"/>
      <c r="AJ196" s="672"/>
      <c r="AK196" s="673"/>
      <c r="AL196" s="673"/>
      <c r="AM196" s="673"/>
      <c r="AN196" s="674"/>
      <c r="AO196" s="34"/>
    </row>
    <row r="197" spans="1:44" s="315" customFormat="1" ht="20.25" thickTop="1" thickBot="1" x14ac:dyDescent="0.45">
      <c r="B197" s="313"/>
      <c r="C197" s="313"/>
      <c r="D197" s="313"/>
      <c r="E197" s="313"/>
      <c r="F197" s="313"/>
      <c r="G197" s="313"/>
      <c r="H197" s="313"/>
      <c r="I197" s="313"/>
      <c r="J197" s="313"/>
      <c r="K197" s="313"/>
      <c r="L197" s="320"/>
      <c r="M197" s="313"/>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19"/>
      <c r="AJ197" s="1044"/>
      <c r="AK197" s="1044"/>
      <c r="AL197" s="1044"/>
      <c r="AM197" s="1044"/>
      <c r="AN197" s="1044"/>
      <c r="AO197" s="317"/>
    </row>
    <row r="198" spans="1:44" ht="39" customHeight="1" thickTop="1" thickBot="1" x14ac:dyDescent="0.45">
      <c r="C198" s="342" t="s">
        <v>628</v>
      </c>
      <c r="D198" s="278"/>
      <c r="E198" s="278"/>
      <c r="F198" s="278"/>
      <c r="G198" s="278"/>
      <c r="H198" s="278"/>
      <c r="I198" s="278"/>
      <c r="J198" s="278"/>
      <c r="K198" s="278"/>
      <c r="L198" s="358"/>
      <c r="M198" s="345"/>
      <c r="N198" s="886"/>
      <c r="O198" s="887"/>
      <c r="P198" s="887"/>
      <c r="Q198" s="887"/>
      <c r="R198" s="887"/>
      <c r="S198" s="887"/>
      <c r="T198" s="887"/>
      <c r="U198" s="887"/>
      <c r="V198" s="887"/>
      <c r="W198" s="887"/>
      <c r="X198" s="887"/>
      <c r="Y198" s="887"/>
      <c r="Z198" s="887"/>
      <c r="AA198" s="887"/>
      <c r="AB198" s="887"/>
      <c r="AC198" s="887"/>
      <c r="AD198" s="887"/>
      <c r="AE198" s="887"/>
      <c r="AF198" s="887"/>
      <c r="AG198" s="887"/>
      <c r="AH198" s="887"/>
      <c r="AI198" s="887"/>
      <c r="AJ198" s="887"/>
      <c r="AK198" s="887"/>
      <c r="AL198" s="887"/>
      <c r="AM198" s="887"/>
      <c r="AN198" s="888"/>
      <c r="AO198" s="316"/>
      <c r="AQ198" s="316"/>
    </row>
    <row r="199" spans="1:44" s="315" customFormat="1" ht="19.5" thickTop="1" x14ac:dyDescent="0.4">
      <c r="L199" s="316"/>
      <c r="M199" s="316"/>
      <c r="N199" s="318"/>
      <c r="AQ199" s="316"/>
      <c r="AR199" s="316"/>
    </row>
    <row r="200" spans="1:44" ht="19.5" x14ac:dyDescent="0.4">
      <c r="A200" s="689" t="s">
        <v>78</v>
      </c>
      <c r="B200" s="689"/>
      <c r="C200" s="689"/>
      <c r="D200" s="689"/>
      <c r="E200" s="689"/>
      <c r="F200" s="689"/>
      <c r="G200" s="689"/>
      <c r="H200" s="689"/>
      <c r="I200" s="689"/>
      <c r="J200" s="689"/>
      <c r="K200" s="689"/>
      <c r="L200" s="689"/>
      <c r="M200" s="689"/>
      <c r="N200" s="689"/>
      <c r="O200" s="689"/>
      <c r="P200" s="689"/>
      <c r="Q200" s="689"/>
      <c r="R200" s="689"/>
      <c r="S200" s="689"/>
      <c r="T200" s="689"/>
      <c r="U200" s="689"/>
      <c r="V200" s="689"/>
      <c r="W200" s="689"/>
      <c r="X200" s="689"/>
      <c r="Y200" s="689"/>
      <c r="Z200" s="689"/>
      <c r="AA200" s="689"/>
      <c r="AB200" s="689"/>
      <c r="AC200" s="689"/>
      <c r="AD200" s="689"/>
      <c r="AE200" s="689"/>
      <c r="AF200" s="689"/>
      <c r="AG200" s="689"/>
      <c r="AH200" s="689"/>
      <c r="AL200" s="316"/>
    </row>
    <row r="201" spans="1:44" s="2" customFormat="1" x14ac:dyDescent="0.4">
      <c r="A201" s="889" t="s">
        <v>686</v>
      </c>
      <c r="B201" s="889"/>
      <c r="C201" s="889"/>
      <c r="D201" s="889"/>
      <c r="E201" s="889"/>
      <c r="F201" s="889"/>
      <c r="G201" s="889"/>
      <c r="H201" s="889"/>
      <c r="I201" s="889"/>
      <c r="J201" s="889"/>
      <c r="K201" s="889"/>
      <c r="L201" s="889"/>
      <c r="M201" s="889"/>
      <c r="N201" s="889"/>
      <c r="O201" s="889"/>
      <c r="P201" s="889"/>
      <c r="Q201" s="889"/>
      <c r="R201" s="889"/>
      <c r="S201" s="889"/>
      <c r="T201" s="889"/>
      <c r="U201" s="889"/>
      <c r="V201" s="889"/>
      <c r="W201" s="889"/>
      <c r="X201" s="889"/>
      <c r="Y201" s="889"/>
      <c r="Z201" s="889"/>
      <c r="AA201" s="889"/>
      <c r="AB201" s="889"/>
      <c r="AC201" s="889"/>
      <c r="AD201" s="889"/>
      <c r="AE201" s="889"/>
      <c r="AF201" s="889"/>
      <c r="AG201" s="889"/>
      <c r="AH201" s="889"/>
    </row>
    <row r="202" spans="1:44" ht="19.5" thickBot="1" x14ac:dyDescent="0.45">
      <c r="A202" s="600" t="s">
        <v>629</v>
      </c>
      <c r="B202" s="600"/>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row>
    <row r="203" spans="1:44" ht="20.25" thickTop="1" thickBot="1" x14ac:dyDescent="0.45">
      <c r="B203" s="793" t="s">
        <v>712</v>
      </c>
      <c r="C203" s="793"/>
      <c r="D203" s="793"/>
      <c r="E203" s="793"/>
      <c r="F203" s="793"/>
      <c r="G203" s="793"/>
      <c r="H203" s="793"/>
      <c r="I203" s="793"/>
      <c r="J203" s="793"/>
      <c r="K203" s="793"/>
      <c r="L203" s="793"/>
      <c r="M203" s="793"/>
      <c r="N203" s="793"/>
      <c r="O203" s="793"/>
      <c r="P203" s="793"/>
      <c r="Q203" s="793"/>
      <c r="R203" s="793"/>
      <c r="S203" s="793"/>
      <c r="T203" s="793"/>
      <c r="U203" s="793"/>
      <c r="V203" s="793"/>
      <c r="W203" s="793"/>
      <c r="X203" s="793"/>
      <c r="Y203" s="793"/>
      <c r="Z203" s="793"/>
      <c r="AA203" s="793"/>
      <c r="AB203" s="793"/>
      <c r="AC203" s="793"/>
      <c r="AD203" s="793"/>
      <c r="AE203" s="793"/>
      <c r="AF203" s="793"/>
      <c r="AG203" s="793"/>
      <c r="AH203" s="793"/>
      <c r="AJ203" s="573"/>
      <c r="AK203" s="574"/>
      <c r="AL203" s="574"/>
      <c r="AM203" s="574"/>
      <c r="AN203" s="575"/>
    </row>
    <row r="204" spans="1:44" ht="19.5" thickTop="1" x14ac:dyDescent="0.4">
      <c r="B204" s="666" t="s">
        <v>79</v>
      </c>
      <c r="C204" s="666"/>
      <c r="D204" s="666"/>
      <c r="E204" s="666"/>
      <c r="F204" s="666"/>
      <c r="G204" s="666"/>
      <c r="H204" s="666"/>
      <c r="I204" s="666"/>
      <c r="J204" s="666"/>
      <c r="K204" s="666"/>
      <c r="L204" s="666"/>
      <c r="M204" s="666"/>
      <c r="N204" s="666"/>
      <c r="O204" s="666"/>
      <c r="P204" s="666"/>
      <c r="Q204" s="666"/>
      <c r="R204" s="666"/>
      <c r="S204" s="666"/>
      <c r="T204" s="666"/>
      <c r="U204" s="666"/>
      <c r="V204" s="666"/>
      <c r="W204" s="666"/>
      <c r="X204" s="666"/>
      <c r="Y204" s="666"/>
      <c r="Z204" s="666"/>
      <c r="AA204" s="666"/>
      <c r="AB204" s="666"/>
      <c r="AC204" s="666"/>
      <c r="AD204" s="666"/>
      <c r="AE204" s="666"/>
      <c r="AF204" s="666"/>
      <c r="AG204" s="666"/>
      <c r="AH204" s="666"/>
      <c r="AQ204" s="299"/>
      <c r="AR204" s="299"/>
    </row>
    <row r="205" spans="1:44" ht="19.5" thickBot="1" x14ac:dyDescent="0.45">
      <c r="B205" s="579" t="s">
        <v>80</v>
      </c>
      <c r="C205" s="581"/>
      <c r="D205" s="581"/>
      <c r="E205" s="580"/>
      <c r="F205" s="579" t="s">
        <v>390</v>
      </c>
      <c r="G205" s="629"/>
      <c r="H205" s="581"/>
      <c r="I205" s="581"/>
      <c r="J205" s="581"/>
      <c r="K205" s="629"/>
      <c r="L205" s="629"/>
      <c r="M205" s="581"/>
      <c r="N205" s="581"/>
      <c r="O205" s="629"/>
      <c r="P205" s="581"/>
      <c r="Q205" s="581"/>
      <c r="R205" s="581"/>
      <c r="S205" s="581"/>
      <c r="T205" s="581"/>
      <c r="U205" s="629"/>
      <c r="V205" s="581"/>
      <c r="W205" s="581"/>
      <c r="X205" s="581"/>
      <c r="Y205" s="581"/>
      <c r="Z205" s="581"/>
      <c r="AA205" s="629"/>
      <c r="AB205" s="581"/>
      <c r="AC205" s="581"/>
      <c r="AD205" s="581"/>
      <c r="AE205" s="581"/>
      <c r="AF205" s="581"/>
      <c r="AG205" s="581"/>
      <c r="AH205" s="581"/>
      <c r="AI205" s="581"/>
      <c r="AJ205" s="581"/>
      <c r="AK205" s="581"/>
      <c r="AL205" s="581"/>
      <c r="AM205" s="581"/>
      <c r="AN205" s="580"/>
      <c r="AR205" s="293"/>
    </row>
    <row r="206" spans="1:44" ht="20.25" thickTop="1" thickBot="1" x14ac:dyDescent="0.45">
      <c r="B206" s="579" t="s">
        <v>81</v>
      </c>
      <c r="C206" s="581"/>
      <c r="D206" s="581"/>
      <c r="E206" s="581"/>
      <c r="F206" s="84"/>
      <c r="G206" s="164" t="s">
        <v>405</v>
      </c>
      <c r="H206" s="781" t="s">
        <v>391</v>
      </c>
      <c r="I206" s="698"/>
      <c r="J206" s="699"/>
      <c r="K206" s="816"/>
      <c r="L206" s="818"/>
      <c r="M206" s="781" t="s">
        <v>392</v>
      </c>
      <c r="N206" s="699"/>
      <c r="O206" s="168" t="s">
        <v>405</v>
      </c>
      <c r="P206" s="781" t="s">
        <v>393</v>
      </c>
      <c r="Q206" s="698"/>
      <c r="R206" s="845"/>
      <c r="S206" s="845"/>
      <c r="T206" s="858"/>
      <c r="U206" s="206" t="s">
        <v>405</v>
      </c>
      <c r="V206" s="781" t="s">
        <v>394</v>
      </c>
      <c r="W206" s="698"/>
      <c r="X206" s="698"/>
      <c r="Y206" s="698"/>
      <c r="Z206" s="699"/>
      <c r="AA206" s="206" t="s">
        <v>405</v>
      </c>
      <c r="AB206" s="844" t="s">
        <v>555</v>
      </c>
      <c r="AC206" s="845"/>
      <c r="AD206" s="845"/>
      <c r="AE206" s="845"/>
      <c r="AF206" s="845"/>
      <c r="AG206" s="845"/>
      <c r="AH206" s="845"/>
      <c r="AI206" s="845"/>
      <c r="AJ206" s="845"/>
      <c r="AK206" s="845"/>
      <c r="AL206" s="845"/>
      <c r="AM206" s="845"/>
      <c r="AN206" s="846"/>
      <c r="AQ206" s="299"/>
    </row>
    <row r="207" spans="1:44" ht="20.25" thickTop="1" thickBot="1" x14ac:dyDescent="0.45">
      <c r="B207" s="628" t="s">
        <v>209</v>
      </c>
      <c r="C207" s="629"/>
      <c r="D207" s="629"/>
      <c r="E207" s="630"/>
      <c r="F207" s="84"/>
      <c r="G207" s="165" t="s">
        <v>405</v>
      </c>
      <c r="H207" s="814" t="s">
        <v>553</v>
      </c>
      <c r="I207" s="825"/>
      <c r="J207" s="825"/>
      <c r="K207" s="825"/>
      <c r="L207" s="825"/>
      <c r="M207" s="825"/>
      <c r="N207" s="85" t="s">
        <v>554</v>
      </c>
      <c r="O207" s="292"/>
      <c r="P207" s="292" t="s">
        <v>602</v>
      </c>
      <c r="Q207" s="292"/>
      <c r="R207" s="629" t="s">
        <v>603</v>
      </c>
      <c r="S207" s="629"/>
      <c r="T207" s="629"/>
      <c r="U207" s="629"/>
      <c r="V207" s="639" t="s">
        <v>604</v>
      </c>
      <c r="W207" s="639"/>
      <c r="X207" s="639"/>
      <c r="Y207" s="639"/>
      <c r="Z207" s="639"/>
      <c r="AA207" s="300" t="s">
        <v>601</v>
      </c>
      <c r="AB207" s="85"/>
      <c r="AC207" s="168" t="s">
        <v>405</v>
      </c>
      <c r="AD207" s="844" t="s">
        <v>395</v>
      </c>
      <c r="AE207" s="845"/>
      <c r="AF207" s="845"/>
      <c r="AG207" s="845"/>
      <c r="AH207" s="845"/>
      <c r="AI207" s="845"/>
      <c r="AJ207" s="845"/>
      <c r="AK207" s="845"/>
      <c r="AL207" s="845"/>
      <c r="AM207" s="845"/>
      <c r="AN207" s="846"/>
      <c r="AQ207" s="106"/>
    </row>
    <row r="208" spans="1:44" ht="20.25" thickTop="1" thickBot="1" x14ac:dyDescent="0.45">
      <c r="B208" s="649"/>
      <c r="C208" s="650"/>
      <c r="D208" s="650"/>
      <c r="E208" s="715"/>
      <c r="F208" s="83"/>
      <c r="G208" s="166" t="s">
        <v>405</v>
      </c>
      <c r="H208" s="837" t="s">
        <v>396</v>
      </c>
      <c r="I208" s="819"/>
      <c r="J208" s="838"/>
      <c r="K208" s="168" t="s">
        <v>405</v>
      </c>
      <c r="L208" s="824" t="s">
        <v>397</v>
      </c>
      <c r="M208" s="825"/>
      <c r="N208" s="826"/>
      <c r="O208" s="827"/>
      <c r="P208" s="168" t="s">
        <v>405</v>
      </c>
      <c r="Q208" s="824" t="s">
        <v>398</v>
      </c>
      <c r="R208" s="825"/>
      <c r="S208" s="826"/>
      <c r="T208" s="827"/>
      <c r="U208" s="168" t="s">
        <v>405</v>
      </c>
      <c r="V208" s="814" t="s">
        <v>399</v>
      </c>
      <c r="W208" s="826"/>
      <c r="X208" s="826"/>
      <c r="Y208" s="827"/>
      <c r="Z208" s="168" t="s">
        <v>405</v>
      </c>
      <c r="AA208" s="814" t="s">
        <v>328</v>
      </c>
      <c r="AB208" s="819"/>
      <c r="AC208" s="819"/>
      <c r="AD208" s="163" t="s">
        <v>557</v>
      </c>
      <c r="AE208" s="816"/>
      <c r="AF208" s="817"/>
      <c r="AG208" s="817"/>
      <c r="AH208" s="817"/>
      <c r="AI208" s="817"/>
      <c r="AJ208" s="817"/>
      <c r="AK208" s="817"/>
      <c r="AL208" s="817"/>
      <c r="AM208" s="818"/>
      <c r="AN208" s="104" t="s">
        <v>556</v>
      </c>
    </row>
    <row r="209" spans="1:44" ht="20.25" thickTop="1" thickBot="1" x14ac:dyDescent="0.45">
      <c r="B209" s="579" t="s">
        <v>82</v>
      </c>
      <c r="C209" s="581"/>
      <c r="D209" s="581"/>
      <c r="E209" s="580"/>
      <c r="F209" s="101"/>
      <c r="G209" s="167" t="s">
        <v>405</v>
      </c>
      <c r="H209" s="837" t="s">
        <v>400</v>
      </c>
      <c r="I209" s="819"/>
      <c r="J209" s="819"/>
      <c r="K209" s="819"/>
      <c r="L209" s="838"/>
      <c r="M209" s="168" t="s">
        <v>405</v>
      </c>
      <c r="N209" s="837" t="s">
        <v>401</v>
      </c>
      <c r="O209" s="819"/>
      <c r="P209" s="819"/>
      <c r="Q209" s="838"/>
      <c r="R209" s="168" t="s">
        <v>405</v>
      </c>
      <c r="S209" s="837" t="s">
        <v>402</v>
      </c>
      <c r="T209" s="819"/>
      <c r="U209" s="838"/>
      <c r="V209" s="168" t="s">
        <v>405</v>
      </c>
      <c r="W209" s="837" t="s">
        <v>403</v>
      </c>
      <c r="X209" s="819"/>
      <c r="Y209" s="819"/>
      <c r="Z209" s="838"/>
      <c r="AA209" s="168" t="s">
        <v>405</v>
      </c>
      <c r="AB209" s="837" t="s">
        <v>404</v>
      </c>
      <c r="AC209" s="819"/>
      <c r="AD209" s="819"/>
      <c r="AE209" s="819"/>
      <c r="AF209" s="819"/>
      <c r="AG209" s="819"/>
      <c r="AH209" s="819"/>
      <c r="AI209" s="819"/>
      <c r="AJ209" s="819"/>
      <c r="AK209" s="819"/>
      <c r="AL209" s="819"/>
      <c r="AM209" s="819"/>
      <c r="AN209" s="1045"/>
      <c r="AR209" s="322"/>
    </row>
    <row r="210" spans="1:44" s="373" customFormat="1" ht="19.5" thickTop="1" x14ac:dyDescent="0.4"/>
    <row r="211" spans="1:44" ht="19.5" thickBot="1" x14ac:dyDescent="0.45">
      <c r="A211" s="793" t="s">
        <v>210</v>
      </c>
      <c r="B211" s="793"/>
      <c r="C211" s="793"/>
      <c r="D211" s="793"/>
      <c r="E211" s="793"/>
      <c r="F211" s="793"/>
      <c r="G211" s="793"/>
      <c r="H211" s="793"/>
      <c r="I211" s="793"/>
      <c r="J211" s="793"/>
      <c r="K211" s="793"/>
      <c r="L211" s="793"/>
      <c r="M211" s="793"/>
      <c r="N211" s="793"/>
      <c r="O211" s="793"/>
      <c r="P211" s="793"/>
      <c r="Q211" s="793"/>
      <c r="R211" s="793"/>
      <c r="S211" s="793"/>
      <c r="T211" s="793"/>
      <c r="U211" s="793"/>
      <c r="V211" s="793"/>
      <c r="W211" s="793"/>
      <c r="X211" s="793"/>
      <c r="Y211" s="793"/>
      <c r="Z211" s="793"/>
      <c r="AA211" s="793"/>
      <c r="AB211" s="793"/>
      <c r="AC211" s="793"/>
      <c r="AD211" s="793"/>
      <c r="AE211" s="793"/>
      <c r="AF211" s="793"/>
      <c r="AG211" s="793"/>
      <c r="AH211" s="793"/>
    </row>
    <row r="212" spans="1:44" ht="20.25" thickTop="1" thickBot="1" x14ac:dyDescent="0.45">
      <c r="B212" s="840" t="s">
        <v>708</v>
      </c>
      <c r="C212" s="840"/>
      <c r="D212" s="840"/>
      <c r="E212" s="840"/>
      <c r="F212" s="840"/>
      <c r="G212" s="840"/>
      <c r="H212" s="840"/>
      <c r="I212" s="840"/>
      <c r="J212" s="840"/>
      <c r="K212" s="840"/>
      <c r="L212" s="840"/>
      <c r="M212" s="840"/>
      <c r="N212" s="840"/>
      <c r="O212" s="840"/>
      <c r="P212" s="840"/>
      <c r="Q212" s="840"/>
      <c r="R212" s="840"/>
      <c r="S212" s="840"/>
      <c r="T212" s="840"/>
      <c r="U212" s="840"/>
      <c r="V212" s="840"/>
      <c r="W212" s="840"/>
      <c r="X212" s="840"/>
      <c r="Y212" s="840"/>
      <c r="Z212" s="840"/>
      <c r="AA212" s="840"/>
      <c r="AB212" s="840"/>
      <c r="AC212" s="840"/>
      <c r="AD212" s="840"/>
      <c r="AE212" s="840"/>
      <c r="AF212" s="840"/>
      <c r="AG212" s="840"/>
      <c r="AH212" s="840"/>
      <c r="AJ212" s="573"/>
      <c r="AK212" s="574"/>
      <c r="AL212" s="574"/>
      <c r="AM212" s="574"/>
      <c r="AN212" s="575"/>
      <c r="AO212" s="40"/>
    </row>
    <row r="213" spans="1:44" ht="20.25" thickTop="1" thickBot="1" x14ac:dyDescent="0.45">
      <c r="B213" s="840" t="s">
        <v>713</v>
      </c>
      <c r="C213" s="840"/>
      <c r="D213" s="840"/>
      <c r="E213" s="840"/>
      <c r="F213" s="840"/>
      <c r="G213" s="840"/>
      <c r="H213" s="840"/>
      <c r="I213" s="840"/>
      <c r="J213" s="840"/>
      <c r="K213" s="840"/>
      <c r="L213" s="840"/>
      <c r="M213" s="840"/>
      <c r="N213" s="840"/>
      <c r="O213" s="840"/>
      <c r="P213" s="840"/>
      <c r="Q213" s="840"/>
      <c r="R213" s="840"/>
      <c r="S213" s="840"/>
      <c r="T213" s="840"/>
      <c r="U213" s="840"/>
      <c r="V213" s="840"/>
      <c r="W213" s="840"/>
      <c r="X213" s="840"/>
      <c r="Y213" s="840"/>
      <c r="Z213" s="840"/>
      <c r="AA213" s="840"/>
      <c r="AB213" s="840"/>
      <c r="AC213" s="840"/>
      <c r="AD213" s="840"/>
      <c r="AE213" s="840"/>
      <c r="AF213" s="840"/>
      <c r="AG213" s="840"/>
      <c r="AH213" s="840"/>
      <c r="AJ213" s="346"/>
      <c r="AK213" s="346"/>
      <c r="AL213" s="346"/>
      <c r="AM213" s="346"/>
      <c r="AN213" s="346"/>
      <c r="AO213" s="34"/>
    </row>
    <row r="214" spans="1:44" s="481" customFormat="1" ht="20.25" thickTop="1" thickBot="1" x14ac:dyDescent="0.45">
      <c r="B214" s="512" t="s">
        <v>853</v>
      </c>
      <c r="C214" s="512"/>
      <c r="D214" s="512"/>
      <c r="E214" s="512"/>
      <c r="F214" s="512"/>
      <c r="G214" s="512"/>
      <c r="H214" s="512"/>
      <c r="I214" s="512"/>
      <c r="J214" s="512"/>
      <c r="K214" s="512"/>
      <c r="L214" s="512"/>
      <c r="M214" s="512"/>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3"/>
      <c r="AJ214" s="573"/>
      <c r="AK214" s="574"/>
      <c r="AL214" s="574"/>
      <c r="AM214" s="574"/>
      <c r="AN214" s="575"/>
      <c r="AO214" s="482"/>
    </row>
    <row r="215" spans="1:44" s="487" customFormat="1" ht="19.5" thickTop="1" x14ac:dyDescent="0.4">
      <c r="B215" s="512" t="s">
        <v>866</v>
      </c>
      <c r="C215" s="512"/>
      <c r="D215" s="512"/>
      <c r="E215" s="512"/>
      <c r="F215" s="512"/>
      <c r="G215" s="512"/>
      <c r="H215" s="512"/>
      <c r="I215" s="512"/>
      <c r="J215" s="512"/>
      <c r="K215" s="512"/>
      <c r="L215" s="512"/>
      <c r="M215" s="512"/>
      <c r="N215" s="512"/>
      <c r="O215" s="512"/>
      <c r="P215" s="512"/>
      <c r="Q215" s="512"/>
      <c r="R215" s="512"/>
      <c r="S215" s="512"/>
      <c r="T215" s="512"/>
      <c r="U215" s="512"/>
      <c r="V215" s="512"/>
      <c r="W215" s="512"/>
      <c r="X215" s="512"/>
      <c r="Y215" s="512"/>
      <c r="Z215" s="512"/>
      <c r="AA215" s="512"/>
      <c r="AB215" s="512"/>
      <c r="AC215" s="512"/>
      <c r="AD215" s="512"/>
      <c r="AE215" s="512"/>
      <c r="AF215" s="512"/>
      <c r="AG215" s="512"/>
      <c r="AH215" s="512"/>
      <c r="AI215" s="513"/>
      <c r="AJ215" s="489"/>
      <c r="AK215" s="489"/>
      <c r="AL215" s="489"/>
      <c r="AM215" s="489"/>
      <c r="AN215" s="489"/>
      <c r="AO215" s="488"/>
    </row>
    <row r="216" spans="1:44" x14ac:dyDescent="0.4">
      <c r="B216" s="794" t="s">
        <v>84</v>
      </c>
      <c r="C216" s="794"/>
      <c r="D216" s="794"/>
      <c r="E216" s="794"/>
      <c r="F216" s="794"/>
      <c r="G216" s="794"/>
      <c r="H216" s="794"/>
      <c r="I216" s="794"/>
      <c r="J216" s="794"/>
      <c r="K216" s="794"/>
      <c r="L216" s="794"/>
      <c r="M216" s="794"/>
      <c r="N216" s="794"/>
      <c r="O216" s="794"/>
      <c r="P216" s="794"/>
      <c r="Q216" s="794"/>
      <c r="R216" s="794"/>
      <c r="S216" s="794"/>
      <c r="T216" s="794"/>
      <c r="U216" s="794"/>
      <c r="V216" s="794"/>
      <c r="W216" s="794"/>
      <c r="X216" s="794"/>
      <c r="Y216" s="794"/>
      <c r="Z216" s="794"/>
      <c r="AA216" s="794"/>
      <c r="AB216" s="794"/>
      <c r="AC216" s="794"/>
      <c r="AD216" s="794"/>
      <c r="AE216" s="794"/>
      <c r="AF216" s="794"/>
      <c r="AG216" s="794"/>
      <c r="AH216" s="794"/>
      <c r="AJ216" s="597"/>
      <c r="AK216" s="598"/>
      <c r="AL216" s="598"/>
      <c r="AM216" s="598"/>
      <c r="AN216" s="599"/>
      <c r="AO216" s="34"/>
    </row>
    <row r="217" spans="1:44" ht="19.5" thickBot="1" x14ac:dyDescent="0.45">
      <c r="B217" s="840" t="s">
        <v>711</v>
      </c>
      <c r="C217" s="840"/>
      <c r="D217" s="840"/>
      <c r="E217" s="840"/>
      <c r="F217" s="840"/>
      <c r="G217" s="840"/>
      <c r="H217" s="840"/>
      <c r="I217" s="840"/>
      <c r="J217" s="840"/>
      <c r="K217" s="840"/>
      <c r="L217" s="840"/>
      <c r="M217" s="840"/>
      <c r="N217" s="840"/>
      <c r="O217" s="840"/>
      <c r="P217" s="840"/>
      <c r="Q217" s="840"/>
      <c r="R217" s="840"/>
      <c r="S217" s="840"/>
      <c r="T217" s="840"/>
      <c r="U217" s="840"/>
      <c r="V217" s="840"/>
      <c r="W217" s="840"/>
      <c r="X217" s="840"/>
      <c r="Y217" s="840"/>
      <c r="Z217" s="840"/>
      <c r="AA217" s="840"/>
      <c r="AB217" s="840"/>
      <c r="AC217" s="840"/>
      <c r="AD217" s="840"/>
      <c r="AE217" s="840"/>
      <c r="AF217" s="840"/>
      <c r="AG217" s="840"/>
      <c r="AH217" s="840"/>
      <c r="AJ217" s="672"/>
      <c r="AK217" s="673"/>
      <c r="AL217" s="673"/>
      <c r="AM217" s="673"/>
      <c r="AN217" s="674"/>
      <c r="AO217" s="34"/>
    </row>
    <row r="218" spans="1:44" ht="20.25" thickTop="1" thickBot="1" x14ac:dyDescent="0.45">
      <c r="B218" s="841" t="s">
        <v>605</v>
      </c>
      <c r="C218" s="841"/>
      <c r="D218" s="841"/>
      <c r="E218" s="841"/>
      <c r="F218" s="841"/>
      <c r="G218" s="841"/>
      <c r="H218" s="841"/>
      <c r="I218" s="841"/>
      <c r="J218" s="841"/>
      <c r="K218" s="841"/>
      <c r="L218" s="841"/>
      <c r="M218" s="841"/>
      <c r="N218" s="841"/>
      <c r="O218" s="841"/>
      <c r="P218" s="841"/>
      <c r="Q218" s="841"/>
      <c r="R218" s="841"/>
      <c r="S218" s="841"/>
      <c r="T218" s="841"/>
      <c r="U218" s="841"/>
      <c r="V218" s="841"/>
      <c r="W218" s="841"/>
      <c r="X218" s="841"/>
      <c r="Y218" s="841"/>
      <c r="Z218" s="841"/>
      <c r="AA218" s="841"/>
      <c r="AB218" s="841"/>
      <c r="AC218" s="841"/>
      <c r="AD218" s="841"/>
      <c r="AE218" s="841"/>
      <c r="AF218" s="841"/>
      <c r="AG218" s="841"/>
      <c r="AH218" s="841"/>
      <c r="AO218" s="40"/>
    </row>
    <row r="219" spans="1:44" ht="19.5" thickTop="1" x14ac:dyDescent="0.4">
      <c r="B219" s="841" t="s">
        <v>606</v>
      </c>
      <c r="C219" s="841"/>
      <c r="D219" s="841"/>
      <c r="E219" s="841"/>
      <c r="F219" s="841"/>
      <c r="G219" s="841"/>
      <c r="H219" s="841"/>
      <c r="I219" s="841"/>
      <c r="J219" s="841"/>
      <c r="K219" s="841"/>
      <c r="L219" s="841"/>
      <c r="M219" s="841"/>
      <c r="N219" s="841"/>
      <c r="O219" s="841"/>
      <c r="P219" s="841"/>
      <c r="Q219" s="841"/>
      <c r="R219" s="841"/>
      <c r="S219" s="841"/>
      <c r="T219" s="841"/>
      <c r="U219" s="841"/>
      <c r="V219" s="841"/>
      <c r="W219" s="841"/>
      <c r="X219" s="841"/>
      <c r="Y219" s="841"/>
      <c r="Z219" s="841"/>
      <c r="AA219" s="841"/>
      <c r="AB219" s="841"/>
      <c r="AC219" s="841"/>
      <c r="AD219" s="841"/>
      <c r="AE219" s="841"/>
      <c r="AF219" s="841"/>
      <c r="AG219" s="841"/>
      <c r="AH219" s="841"/>
      <c r="AJ219" s="636"/>
      <c r="AK219" s="637"/>
      <c r="AL219" s="637"/>
      <c r="AM219" s="637"/>
      <c r="AN219" s="638"/>
      <c r="AO219" s="34"/>
    </row>
    <row r="220" spans="1:44" x14ac:dyDescent="0.4">
      <c r="B220" s="840" t="s">
        <v>874</v>
      </c>
      <c r="C220" s="840"/>
      <c r="D220" s="840"/>
      <c r="E220" s="840"/>
      <c r="F220" s="840"/>
      <c r="G220" s="840"/>
      <c r="H220" s="840"/>
      <c r="I220" s="840"/>
      <c r="J220" s="840"/>
      <c r="K220" s="840"/>
      <c r="L220" s="840"/>
      <c r="M220" s="840"/>
      <c r="N220" s="840"/>
      <c r="O220" s="840"/>
      <c r="P220" s="840"/>
      <c r="Q220" s="840"/>
      <c r="R220" s="840"/>
      <c r="S220" s="840"/>
      <c r="T220" s="840"/>
      <c r="U220" s="840"/>
      <c r="V220" s="840"/>
      <c r="W220" s="840"/>
      <c r="X220" s="840"/>
      <c r="Y220" s="840"/>
      <c r="Z220" s="840"/>
      <c r="AA220" s="840"/>
      <c r="AB220" s="840"/>
      <c r="AC220" s="840"/>
      <c r="AD220" s="840"/>
      <c r="AE220" s="840"/>
      <c r="AF220" s="840"/>
      <c r="AG220" s="840"/>
      <c r="AH220" s="840"/>
      <c r="AJ220" s="597"/>
      <c r="AK220" s="598"/>
      <c r="AL220" s="598"/>
      <c r="AM220" s="598"/>
      <c r="AN220" s="599"/>
      <c r="AO220" s="34"/>
    </row>
    <row r="221" spans="1:44" ht="19.5" thickBot="1" x14ac:dyDescent="0.45">
      <c r="B221" s="836" t="s">
        <v>873</v>
      </c>
      <c r="C221" s="836"/>
      <c r="D221" s="836"/>
      <c r="E221" s="836"/>
      <c r="F221" s="836"/>
      <c r="G221" s="836"/>
      <c r="H221" s="836"/>
      <c r="I221" s="836"/>
      <c r="J221" s="836"/>
      <c r="K221" s="836"/>
      <c r="L221" s="836"/>
      <c r="M221" s="836"/>
      <c r="N221" s="836"/>
      <c r="O221" s="836"/>
      <c r="P221" s="836"/>
      <c r="Q221" s="836"/>
      <c r="R221" s="836"/>
      <c r="S221" s="836"/>
      <c r="T221" s="836"/>
      <c r="U221" s="836"/>
      <c r="V221" s="836"/>
      <c r="W221" s="836"/>
      <c r="X221" s="836"/>
      <c r="Y221" s="836"/>
      <c r="Z221" s="836"/>
      <c r="AA221" s="836"/>
      <c r="AB221" s="836"/>
      <c r="AC221" s="836"/>
      <c r="AD221" s="836"/>
      <c r="AE221" s="836"/>
      <c r="AF221" s="836"/>
      <c r="AG221" s="836"/>
      <c r="AH221" s="836"/>
      <c r="AJ221" s="597"/>
      <c r="AK221" s="598"/>
      <c r="AL221" s="598"/>
      <c r="AM221" s="598"/>
      <c r="AN221" s="599"/>
      <c r="AO221" s="34"/>
      <c r="AR221" s="305"/>
    </row>
    <row r="222" spans="1:44" ht="19.5" thickBot="1" x14ac:dyDescent="0.45">
      <c r="B222" s="774" t="s">
        <v>83</v>
      </c>
      <c r="C222" s="774"/>
      <c r="D222" s="774"/>
      <c r="E222" s="774"/>
      <c r="F222" s="774"/>
      <c r="G222" s="774"/>
      <c r="H222" s="774"/>
      <c r="I222" s="774"/>
      <c r="J222" s="774"/>
      <c r="K222" s="775"/>
      <c r="L222" s="873"/>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5"/>
      <c r="AO222" s="34"/>
      <c r="AR222" s="418"/>
    </row>
    <row r="223" spans="1:44" ht="19.5" thickTop="1" x14ac:dyDescent="0.4"/>
    <row r="224" spans="1:44" s="388" customFormat="1" ht="19.5" thickBot="1" x14ac:dyDescent="0.45">
      <c r="A224" s="788" t="s">
        <v>730</v>
      </c>
      <c r="B224" s="788"/>
      <c r="C224" s="788"/>
      <c r="D224" s="788"/>
      <c r="E224" s="788"/>
      <c r="F224" s="788"/>
      <c r="G224" s="788"/>
      <c r="H224" s="788"/>
      <c r="I224" s="788"/>
      <c r="J224" s="788"/>
      <c r="K224" s="788"/>
      <c r="L224" s="788"/>
      <c r="M224" s="788"/>
      <c r="N224" s="788"/>
      <c r="O224" s="788"/>
      <c r="P224" s="788"/>
      <c r="Q224" s="788"/>
      <c r="R224" s="788"/>
      <c r="S224" s="788"/>
      <c r="T224" s="788"/>
      <c r="U224" s="788"/>
      <c r="V224" s="788"/>
      <c r="W224" s="788"/>
      <c r="X224" s="788"/>
      <c r="Y224" s="788"/>
      <c r="Z224" s="788"/>
      <c r="AA224" s="788"/>
      <c r="AB224" s="788"/>
      <c r="AC224" s="788"/>
      <c r="AD224" s="788"/>
      <c r="AE224" s="788"/>
      <c r="AF224" s="788"/>
      <c r="AG224" s="788"/>
      <c r="AH224" s="788"/>
      <c r="AI224" s="391"/>
      <c r="AJ224"/>
      <c r="AK224"/>
      <c r="AL224"/>
      <c r="AM224"/>
      <c r="AN224"/>
      <c r="AO224"/>
    </row>
    <row r="225" spans="1:47" s="388" customFormat="1" ht="20.25" thickTop="1" thickBot="1" x14ac:dyDescent="0.45">
      <c r="A225" s="391"/>
      <c r="B225" s="847" t="s">
        <v>560</v>
      </c>
      <c r="C225" s="847"/>
      <c r="D225" s="847"/>
      <c r="E225" s="847"/>
      <c r="F225" s="847"/>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c r="AC225" s="847"/>
      <c r="AD225" s="847"/>
      <c r="AE225" s="847"/>
      <c r="AF225" s="847"/>
      <c r="AG225" s="847"/>
      <c r="AH225" s="847"/>
      <c r="AI225" s="418"/>
      <c r="AJ225" s="573"/>
      <c r="AK225" s="574"/>
      <c r="AL225" s="574"/>
      <c r="AM225" s="574"/>
      <c r="AN225" s="575"/>
      <c r="AO225" s="40"/>
    </row>
    <row r="226" spans="1:47" s="388" customFormat="1" ht="20.25" thickTop="1" thickBot="1" x14ac:dyDescent="0.45">
      <c r="A226" s="391"/>
      <c r="B226" s="847"/>
      <c r="C226" s="847"/>
      <c r="D226" s="847"/>
      <c r="E226" s="847"/>
      <c r="F226" s="847"/>
      <c r="G226" s="847"/>
      <c r="H226" s="847"/>
      <c r="I226" s="847"/>
      <c r="J226" s="847"/>
      <c r="K226" s="847"/>
      <c r="L226" s="847"/>
      <c r="M226" s="847"/>
      <c r="N226" s="847"/>
      <c r="O226" s="847"/>
      <c r="P226" s="847"/>
      <c r="Q226" s="847"/>
      <c r="R226" s="847"/>
      <c r="S226" s="847"/>
      <c r="T226" s="847"/>
      <c r="U226" s="847"/>
      <c r="V226" s="847"/>
      <c r="W226" s="847"/>
      <c r="X226" s="847"/>
      <c r="Y226" s="847"/>
      <c r="Z226" s="847"/>
      <c r="AA226" s="847"/>
      <c r="AB226" s="847"/>
      <c r="AC226" s="847"/>
      <c r="AD226" s="847"/>
      <c r="AE226" s="847"/>
      <c r="AF226" s="847"/>
      <c r="AG226" s="847"/>
      <c r="AH226" s="847"/>
      <c r="AI226" s="418"/>
      <c r="AJ226"/>
      <c r="AK226"/>
      <c r="AL226"/>
      <c r="AM226"/>
      <c r="AN226"/>
      <c r="AO226" s="34"/>
    </row>
    <row r="227" spans="1:47" s="388" customFormat="1" ht="19.5" thickTop="1" x14ac:dyDescent="0.4">
      <c r="A227" s="391"/>
      <c r="B227" s="813" t="s">
        <v>92</v>
      </c>
      <c r="C227" s="813"/>
      <c r="D227" s="813"/>
      <c r="E227" s="813"/>
      <c r="F227" s="813"/>
      <c r="G227" s="813"/>
      <c r="H227" s="813"/>
      <c r="I227" s="813"/>
      <c r="J227" s="813"/>
      <c r="K227" s="813"/>
      <c r="L227" s="813"/>
      <c r="M227" s="813"/>
      <c r="N227" s="813"/>
      <c r="O227" s="813"/>
      <c r="P227" s="813"/>
      <c r="Q227" s="813"/>
      <c r="R227" s="813"/>
      <c r="S227" s="813"/>
      <c r="T227" s="813"/>
      <c r="U227" s="813"/>
      <c r="V227" s="813"/>
      <c r="W227" s="813"/>
      <c r="X227" s="813"/>
      <c r="Y227" s="813"/>
      <c r="Z227" s="813"/>
      <c r="AA227" s="813"/>
      <c r="AB227" s="813"/>
      <c r="AC227" s="813"/>
      <c r="AD227" s="813"/>
      <c r="AE227" s="813"/>
      <c r="AF227" s="813"/>
      <c r="AG227" s="813"/>
      <c r="AH227" s="813"/>
      <c r="AI227" s="418"/>
      <c r="AJ227" s="570"/>
      <c r="AK227" s="571"/>
      <c r="AL227" s="571"/>
      <c r="AM227" s="571"/>
      <c r="AN227" s="572"/>
      <c r="AO227" s="34"/>
    </row>
    <row r="228" spans="1:47" s="388" customFormat="1" x14ac:dyDescent="0.4">
      <c r="A228" s="391"/>
      <c r="B228" s="884" t="s">
        <v>597</v>
      </c>
      <c r="C228" s="884"/>
      <c r="D228" s="884"/>
      <c r="E228" s="884"/>
      <c r="F228" s="884"/>
      <c r="G228" s="884"/>
      <c r="H228" s="884"/>
      <c r="I228" s="884"/>
      <c r="J228" s="884"/>
      <c r="K228" s="884"/>
      <c r="L228" s="884"/>
      <c r="M228" s="884"/>
      <c r="N228" s="884"/>
      <c r="O228" s="884"/>
      <c r="P228" s="884"/>
      <c r="Q228" s="884"/>
      <c r="R228" s="884"/>
      <c r="S228" s="884"/>
      <c r="T228" s="884"/>
      <c r="U228" s="884"/>
      <c r="V228" s="884"/>
      <c r="W228" s="884"/>
      <c r="X228" s="884"/>
      <c r="Y228" s="884"/>
      <c r="Z228" s="884"/>
      <c r="AA228" s="884"/>
      <c r="AB228" s="884"/>
      <c r="AC228" s="884"/>
      <c r="AD228" s="884"/>
      <c r="AE228" s="884"/>
      <c r="AF228" s="884"/>
      <c r="AG228" s="884"/>
      <c r="AH228" s="884"/>
      <c r="AI228" s="885"/>
      <c r="AJ228" s="597"/>
      <c r="AK228" s="598"/>
      <c r="AL228" s="598"/>
      <c r="AM228" s="598"/>
      <c r="AN228" s="599"/>
      <c r="AO228" s="44"/>
      <c r="AQ228"/>
      <c r="AR228"/>
      <c r="AS228"/>
      <c r="AT228"/>
      <c r="AU228"/>
    </row>
    <row r="229" spans="1:47" ht="19.5" thickBot="1" x14ac:dyDescent="0.45">
      <c r="A229" s="391"/>
      <c r="B229" s="884" t="s">
        <v>598</v>
      </c>
      <c r="C229" s="884"/>
      <c r="D229" s="884"/>
      <c r="E229" s="884"/>
      <c r="F229" s="884"/>
      <c r="G229" s="884"/>
      <c r="H229" s="884"/>
      <c r="I229" s="884"/>
      <c r="J229" s="884"/>
      <c r="K229" s="884"/>
      <c r="L229" s="884"/>
      <c r="M229" s="884"/>
      <c r="N229" s="884"/>
      <c r="O229" s="884"/>
      <c r="P229" s="884"/>
      <c r="Q229" s="884"/>
      <c r="R229" s="884"/>
      <c r="S229" s="884"/>
      <c r="T229" s="884"/>
      <c r="U229" s="884"/>
      <c r="V229" s="884"/>
      <c r="W229" s="884"/>
      <c r="X229" s="884"/>
      <c r="Y229" s="884"/>
      <c r="Z229" s="884"/>
      <c r="AA229" s="884"/>
      <c r="AB229" s="884"/>
      <c r="AC229" s="884"/>
      <c r="AD229" s="884"/>
      <c r="AE229" s="884"/>
      <c r="AF229" s="884"/>
      <c r="AG229" s="884"/>
      <c r="AH229" s="884"/>
      <c r="AI229" s="885"/>
      <c r="AJ229" s="672"/>
      <c r="AK229" s="673"/>
      <c r="AL229" s="673"/>
      <c r="AM229" s="673"/>
      <c r="AN229" s="674"/>
    </row>
    <row r="230" spans="1:47" ht="20.25" thickTop="1" thickBot="1" x14ac:dyDescent="0.45">
      <c r="A230" s="782" t="s">
        <v>731</v>
      </c>
      <c r="B230" s="782"/>
      <c r="C230" s="782"/>
      <c r="D230" s="782"/>
      <c r="E230" s="782"/>
      <c r="F230" s="782"/>
      <c r="G230" s="782"/>
      <c r="H230" s="782"/>
      <c r="I230" s="782"/>
      <c r="J230" s="782"/>
      <c r="K230" s="782"/>
      <c r="L230" s="782"/>
      <c r="M230" s="782"/>
      <c r="N230" s="782"/>
      <c r="O230" s="782"/>
      <c r="P230" s="782"/>
      <c r="Q230" s="782"/>
      <c r="R230" s="782"/>
      <c r="S230" s="782"/>
      <c r="T230" s="782"/>
      <c r="U230" s="782"/>
      <c r="V230" s="782"/>
      <c r="W230" s="782"/>
      <c r="X230" s="782"/>
      <c r="Y230" s="782"/>
      <c r="Z230" s="782"/>
      <c r="AA230" s="782"/>
      <c r="AB230" s="782"/>
      <c r="AC230" s="782"/>
      <c r="AD230" s="782"/>
      <c r="AE230" s="782"/>
      <c r="AF230" s="782"/>
      <c r="AG230" s="782"/>
      <c r="AH230" s="782"/>
    </row>
    <row r="231" spans="1:47" ht="19.5" thickTop="1" x14ac:dyDescent="0.4">
      <c r="A231" s="372"/>
      <c r="B231" s="600" t="str">
        <f>"□"&amp;表紙!B2&amp;DBCS(表紙!C2-1)&amp;"年度の事故件数"</f>
        <v>□令和６年度の事故件数</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J231" s="591"/>
      <c r="AK231" s="592"/>
      <c r="AL231" s="592"/>
      <c r="AM231" s="593"/>
      <c r="AN231" s="18" t="s">
        <v>211</v>
      </c>
      <c r="AO231" s="20"/>
    </row>
    <row r="232" spans="1:47" ht="19.5" thickBot="1" x14ac:dyDescent="0.45">
      <c r="A232" s="372"/>
      <c r="B232" s="600" t="str">
        <f>"□"&amp;表紙!B2&amp;DBCS(表紙!C2)&amp;"年度の事故件数(監査日前々月末日現在)"</f>
        <v>□令和７年度の事故件数(監査日前々月末日現在)</v>
      </c>
      <c r="C232" s="600"/>
      <c r="D232" s="600"/>
      <c r="E232" s="600"/>
      <c r="F232" s="600"/>
      <c r="G232" s="600"/>
      <c r="H232" s="600"/>
      <c r="I232" s="600"/>
      <c r="J232" s="600"/>
      <c r="K232" s="600"/>
      <c r="L232" s="600"/>
      <c r="M232" s="600"/>
      <c r="N232" s="600"/>
      <c r="O232" s="600"/>
      <c r="P232" s="600"/>
      <c r="Q232" s="600"/>
      <c r="R232" s="600"/>
      <c r="S232" s="600"/>
      <c r="T232" s="600"/>
      <c r="U232" s="600"/>
      <c r="V232" s="600"/>
      <c r="W232" s="600"/>
      <c r="X232" s="600"/>
      <c r="Y232" s="600"/>
      <c r="Z232" s="600"/>
      <c r="AA232" s="600"/>
      <c r="AB232" s="600"/>
      <c r="AC232" s="600"/>
      <c r="AD232" s="600"/>
      <c r="AE232" s="600"/>
      <c r="AF232" s="600"/>
      <c r="AG232" s="600"/>
      <c r="AH232" s="600"/>
      <c r="AJ232" s="601"/>
      <c r="AK232" s="602"/>
      <c r="AL232" s="602"/>
      <c r="AM232" s="603"/>
      <c r="AN232" s="18" t="s">
        <v>211</v>
      </c>
      <c r="AO232" s="20"/>
    </row>
    <row r="233" spans="1:47" ht="20.25" thickTop="1" thickBot="1" x14ac:dyDescent="0.45">
      <c r="B233" s="776" t="s">
        <v>822</v>
      </c>
      <c r="C233" s="776"/>
      <c r="D233" s="776"/>
      <c r="E233" s="776"/>
      <c r="F233" s="776"/>
      <c r="G233" s="776"/>
      <c r="H233" s="776"/>
      <c r="I233" s="776"/>
      <c r="J233" s="776"/>
      <c r="K233" s="776"/>
      <c r="L233" s="776"/>
      <c r="M233" s="776"/>
      <c r="N233" s="776"/>
      <c r="O233" s="776"/>
      <c r="P233" s="776"/>
      <c r="Q233" s="776"/>
      <c r="R233" s="776"/>
      <c r="S233" s="776"/>
      <c r="T233" s="776"/>
      <c r="U233" s="776"/>
      <c r="V233" s="776"/>
      <c r="W233" s="776"/>
      <c r="X233" s="776"/>
      <c r="Y233" s="776"/>
      <c r="Z233" s="776"/>
      <c r="AA233" s="776"/>
      <c r="AB233" s="776"/>
      <c r="AC233" s="776"/>
      <c r="AD233" s="776"/>
      <c r="AE233" s="776"/>
      <c r="AF233" s="776"/>
      <c r="AG233" s="776"/>
      <c r="AH233" s="776"/>
      <c r="AO233" s="40"/>
    </row>
    <row r="234" spans="1:47" ht="20.25" thickTop="1" thickBot="1" x14ac:dyDescent="0.45">
      <c r="A234" s="372"/>
      <c r="B234" s="776"/>
      <c r="C234" s="776"/>
      <c r="D234" s="776"/>
      <c r="E234" s="776"/>
      <c r="F234" s="776"/>
      <c r="G234" s="776"/>
      <c r="H234" s="776"/>
      <c r="I234" s="776"/>
      <c r="J234" s="776"/>
      <c r="K234" s="776"/>
      <c r="L234" s="776"/>
      <c r="M234" s="776"/>
      <c r="N234" s="776"/>
      <c r="O234" s="776"/>
      <c r="P234" s="776"/>
      <c r="Q234" s="776"/>
      <c r="R234" s="776"/>
      <c r="S234" s="776"/>
      <c r="T234" s="776"/>
      <c r="U234" s="776"/>
      <c r="V234" s="776"/>
      <c r="W234" s="776"/>
      <c r="X234" s="776"/>
      <c r="Y234" s="776"/>
      <c r="Z234" s="776"/>
      <c r="AA234" s="776"/>
      <c r="AB234" s="776"/>
      <c r="AC234" s="776"/>
      <c r="AD234" s="776"/>
      <c r="AE234" s="776"/>
      <c r="AF234" s="776"/>
      <c r="AG234" s="776"/>
      <c r="AH234" s="776"/>
      <c r="AJ234" s="573"/>
      <c r="AK234" s="574"/>
      <c r="AL234" s="574"/>
      <c r="AM234" s="574"/>
      <c r="AN234" s="575"/>
      <c r="AO234" s="34"/>
    </row>
    <row r="235" spans="1:47" ht="20.25" thickTop="1" thickBot="1" x14ac:dyDescent="0.45">
      <c r="B235" s="627" t="s">
        <v>823</v>
      </c>
      <c r="C235" s="627"/>
      <c r="D235" s="627"/>
      <c r="E235" s="627"/>
      <c r="F235" s="627"/>
      <c r="G235" s="627"/>
      <c r="H235" s="627"/>
      <c r="I235" s="627"/>
      <c r="J235" s="627"/>
      <c r="K235" s="627"/>
      <c r="L235" s="627"/>
      <c r="M235" s="627"/>
      <c r="N235" s="627"/>
      <c r="O235" s="627"/>
      <c r="P235" s="627"/>
      <c r="Q235" s="627"/>
      <c r="R235" s="627"/>
      <c r="S235" s="627"/>
      <c r="T235" s="627"/>
      <c r="U235" s="627"/>
      <c r="V235" s="627"/>
      <c r="W235" s="627"/>
      <c r="X235" s="627"/>
      <c r="Y235" s="627"/>
      <c r="Z235" s="627"/>
      <c r="AA235" s="627"/>
      <c r="AB235" s="627"/>
      <c r="AC235" s="627"/>
      <c r="AD235" s="627"/>
      <c r="AE235" s="627"/>
      <c r="AF235" s="627"/>
      <c r="AG235" s="627"/>
      <c r="AH235" s="627"/>
      <c r="AO235" s="40"/>
    </row>
    <row r="236" spans="1:47" ht="20.25" thickTop="1" thickBot="1" x14ac:dyDescent="0.45">
      <c r="A236" s="372"/>
      <c r="B236" s="627" t="s">
        <v>824</v>
      </c>
      <c r="C236" s="627"/>
      <c r="D236" s="627"/>
      <c r="E236" s="627"/>
      <c r="F236" s="627"/>
      <c r="G236" s="627"/>
      <c r="H236" s="627"/>
      <c r="I236" s="627"/>
      <c r="J236" s="627"/>
      <c r="K236" s="627"/>
      <c r="L236" s="627"/>
      <c r="M236" s="627"/>
      <c r="N236" s="627"/>
      <c r="O236" s="627"/>
      <c r="P236" s="627"/>
      <c r="Q236" s="627"/>
      <c r="R236" s="627"/>
      <c r="S236" s="627"/>
      <c r="T236" s="627"/>
      <c r="U236" s="627"/>
      <c r="V236" s="627"/>
      <c r="W236" s="627"/>
      <c r="X236" s="627"/>
      <c r="Y236" s="627"/>
      <c r="Z236" s="627"/>
      <c r="AA236" s="627"/>
      <c r="AB236" s="627"/>
      <c r="AC236" s="627"/>
      <c r="AD236" s="627"/>
      <c r="AE236" s="627"/>
      <c r="AF236" s="627"/>
      <c r="AG236" s="627"/>
      <c r="AH236" s="627"/>
      <c r="AJ236" s="573"/>
      <c r="AK236" s="574"/>
      <c r="AL236" s="574"/>
      <c r="AM236" s="574"/>
      <c r="AN236" s="575"/>
      <c r="AO236" s="34"/>
    </row>
    <row r="237" spans="1:47" ht="20.25" thickTop="1" thickBot="1" x14ac:dyDescent="0.45">
      <c r="A237" s="69"/>
      <c r="B237" s="823" t="s">
        <v>825</v>
      </c>
      <c r="C237" s="823"/>
      <c r="D237" s="823"/>
      <c r="E237" s="823"/>
      <c r="F237" s="823"/>
      <c r="G237" s="823"/>
      <c r="H237" s="823"/>
      <c r="I237" s="823"/>
      <c r="J237" s="823"/>
      <c r="K237" s="823"/>
      <c r="L237" s="823"/>
      <c r="M237" s="823"/>
      <c r="N237" s="823"/>
      <c r="O237" s="823"/>
      <c r="P237" s="823"/>
      <c r="Q237" s="823"/>
      <c r="R237" s="823"/>
      <c r="S237" s="823"/>
      <c r="T237" s="823"/>
      <c r="U237" s="823"/>
      <c r="V237" s="823"/>
      <c r="W237" s="823"/>
      <c r="X237" s="823"/>
      <c r="Y237" s="823"/>
      <c r="Z237" s="823"/>
      <c r="AA237" s="823"/>
      <c r="AB237" s="823"/>
      <c r="AC237" s="823"/>
      <c r="AD237" s="823"/>
      <c r="AE237" s="823"/>
      <c r="AF237" s="823"/>
      <c r="AG237" s="823"/>
      <c r="AH237" s="823"/>
      <c r="AJ237" s="319"/>
      <c r="AO237" s="34"/>
    </row>
    <row r="238" spans="1:47" ht="19.5" thickTop="1" x14ac:dyDescent="0.4">
      <c r="B238" s="823"/>
      <c r="C238" s="823"/>
      <c r="D238" s="823"/>
      <c r="E238" s="823"/>
      <c r="F238" s="823"/>
      <c r="G238" s="823"/>
      <c r="H238" s="823"/>
      <c r="I238" s="823"/>
      <c r="J238" s="823"/>
      <c r="K238" s="823"/>
      <c r="L238" s="823"/>
      <c r="M238" s="823"/>
      <c r="N238" s="823"/>
      <c r="O238" s="823"/>
      <c r="P238" s="823"/>
      <c r="Q238" s="823"/>
      <c r="R238" s="823"/>
      <c r="S238" s="823"/>
      <c r="T238" s="823"/>
      <c r="U238" s="823"/>
      <c r="V238" s="823"/>
      <c r="W238" s="823"/>
      <c r="X238" s="823"/>
      <c r="Y238" s="823"/>
      <c r="Z238" s="823"/>
      <c r="AA238" s="823"/>
      <c r="AB238" s="823"/>
      <c r="AC238" s="823"/>
      <c r="AD238" s="823"/>
      <c r="AE238" s="823"/>
      <c r="AF238" s="823"/>
      <c r="AG238" s="823"/>
      <c r="AH238" s="823"/>
      <c r="AJ238" s="636"/>
      <c r="AK238" s="637"/>
      <c r="AL238" s="637"/>
      <c r="AM238" s="637"/>
      <c r="AN238" s="638"/>
      <c r="AO238" s="40"/>
    </row>
    <row r="239" spans="1:47" x14ac:dyDescent="0.4">
      <c r="A239" s="69"/>
      <c r="B239" s="644" t="s">
        <v>826</v>
      </c>
      <c r="C239" s="644"/>
      <c r="D239" s="644"/>
      <c r="E239" s="644"/>
      <c r="F239" s="644"/>
      <c r="G239" s="644"/>
      <c r="H239" s="644"/>
      <c r="I239" s="644"/>
      <c r="J239" s="644"/>
      <c r="K239" s="644"/>
      <c r="L239" s="644"/>
      <c r="M239" s="644"/>
      <c r="N239" s="644"/>
      <c r="O239" s="644"/>
      <c r="P239" s="644"/>
      <c r="Q239" s="644"/>
      <c r="R239" s="644"/>
      <c r="S239" s="644"/>
      <c r="T239" s="644"/>
      <c r="U239" s="644"/>
      <c r="V239" s="644"/>
      <c r="W239" s="644"/>
      <c r="X239" s="644"/>
      <c r="Y239" s="644"/>
      <c r="Z239" s="644"/>
      <c r="AA239" s="644"/>
      <c r="AB239" s="644"/>
      <c r="AC239" s="644"/>
      <c r="AD239" s="644"/>
      <c r="AE239" s="644"/>
      <c r="AF239" s="644"/>
      <c r="AG239" s="644"/>
      <c r="AH239" s="644"/>
      <c r="AJ239" s="597"/>
      <c r="AK239" s="598"/>
      <c r="AL239" s="598"/>
      <c r="AM239" s="598"/>
      <c r="AN239" s="599"/>
      <c r="AO239" s="34"/>
    </row>
    <row r="240" spans="1:47" ht="19.5" thickBot="1" x14ac:dyDescent="0.45">
      <c r="B240" s="848" t="s">
        <v>406</v>
      </c>
      <c r="C240" s="849"/>
      <c r="D240" s="849"/>
      <c r="E240" s="849"/>
      <c r="F240" s="849"/>
      <c r="G240" s="849"/>
      <c r="H240" s="849"/>
      <c r="I240" s="849"/>
      <c r="J240" s="849"/>
      <c r="K240" s="849"/>
      <c r="L240" s="850"/>
      <c r="M240" s="820"/>
      <c r="N240" s="821"/>
      <c r="O240" s="821"/>
      <c r="P240" s="821"/>
      <c r="Q240" s="821"/>
      <c r="R240" s="821"/>
      <c r="S240" s="821"/>
      <c r="T240" s="821"/>
      <c r="U240" s="821"/>
      <c r="V240" s="821"/>
      <c r="W240" s="821"/>
      <c r="X240" s="821"/>
      <c r="Y240" s="821"/>
      <c r="Z240" s="821"/>
      <c r="AA240" s="821"/>
      <c r="AB240" s="821"/>
      <c r="AC240" s="821"/>
      <c r="AD240" s="821"/>
      <c r="AE240" s="821"/>
      <c r="AF240" s="821"/>
      <c r="AG240" s="821"/>
      <c r="AH240" s="821"/>
      <c r="AI240" s="821"/>
      <c r="AJ240" s="821"/>
      <c r="AK240" s="821"/>
      <c r="AL240" s="821"/>
      <c r="AM240" s="821"/>
      <c r="AN240" s="822"/>
      <c r="AO240" s="34"/>
      <c r="AQ240" s="378"/>
      <c r="AR240" s="378"/>
      <c r="AS240" s="378"/>
      <c r="AT240" s="378"/>
      <c r="AU240" s="378"/>
    </row>
    <row r="241" spans="1:47" s="378" customFormat="1" ht="19.5" thickTop="1" x14ac:dyDescent="0.4">
      <c r="B241" s="379"/>
      <c r="C241" s="379"/>
      <c r="D241" s="379"/>
      <c r="E241" s="379"/>
      <c r="F241" s="379"/>
      <c r="G241" s="379"/>
      <c r="H241" s="379"/>
      <c r="I241" s="379"/>
      <c r="J241" s="379"/>
      <c r="K241" s="379"/>
      <c r="L241" s="383"/>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1"/>
      <c r="AP241" s="420"/>
      <c r="AQ241"/>
      <c r="AR241"/>
      <c r="AS241"/>
      <c r="AT241"/>
      <c r="AU241"/>
    </row>
    <row r="242" spans="1:47" ht="19.5" thickBot="1" x14ac:dyDescent="0.45">
      <c r="A242" s="782" t="str">
        <f>"（６）防災対策 避難訓練等の状況（"&amp;表紙!B2&amp;DBCS(表紙!C2-1)&amp;"年度の状況）    ★確認資料：避難訓練記録、消防計画"</f>
        <v>（６）防災対策 避難訓練等の状況（令和６年度の状況）    ★確認資料：避難訓練記録、消防計画</v>
      </c>
      <c r="B242" s="782"/>
      <c r="C242" s="782"/>
      <c r="D242" s="782"/>
      <c r="E242" s="782"/>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row>
    <row r="243" spans="1:47" ht="20.25" thickTop="1" thickBot="1" x14ac:dyDescent="0.45">
      <c r="B243" s="600" t="s">
        <v>213</v>
      </c>
      <c r="C243" s="600"/>
      <c r="D243" s="600"/>
      <c r="E243" s="600"/>
      <c r="F243" s="700"/>
      <c r="G243" s="785"/>
      <c r="H243" s="786"/>
      <c r="I243" s="787"/>
      <c r="J243" s="831" t="s">
        <v>212</v>
      </c>
      <c r="K243" s="600"/>
      <c r="L243" s="600"/>
      <c r="M243" s="600"/>
      <c r="N243" s="600"/>
      <c r="O243" s="600" t="s">
        <v>254</v>
      </c>
      <c r="P243" s="600"/>
      <c r="Q243" s="600"/>
      <c r="R243" s="600"/>
      <c r="S243" s="600"/>
      <c r="T243" s="600"/>
      <c r="U243" s="600"/>
      <c r="V243" s="600"/>
      <c r="W243" s="600"/>
      <c r="X243" s="600"/>
      <c r="Y243" s="600"/>
      <c r="Z243" s="700"/>
      <c r="AA243" s="785"/>
      <c r="AB243" s="786"/>
      <c r="AC243" s="787"/>
      <c r="AD243" s="831" t="s">
        <v>212</v>
      </c>
      <c r="AE243" s="600"/>
      <c r="AF243" s="600"/>
      <c r="AG243" s="600"/>
      <c r="AH243" s="600"/>
      <c r="AO243" s="40"/>
    </row>
    <row r="244" spans="1:47" ht="19.5" thickTop="1" x14ac:dyDescent="0.4">
      <c r="B244" s="600" t="s">
        <v>86</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J244" s="636"/>
      <c r="AK244" s="637"/>
      <c r="AL244" s="637"/>
      <c r="AM244" s="637"/>
      <c r="AN244" s="638"/>
      <c r="AO244" s="34"/>
    </row>
    <row r="245" spans="1:47" ht="19.5" thickBot="1" x14ac:dyDescent="0.45">
      <c r="B245" s="600" t="s">
        <v>85</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J245" s="672"/>
      <c r="AK245" s="673"/>
      <c r="AL245" s="673"/>
      <c r="AM245" s="673"/>
      <c r="AN245" s="674"/>
      <c r="AO245" s="34"/>
    </row>
    <row r="246" spans="1:47" ht="19.5" customHeight="1" thickTop="1" thickBot="1" x14ac:dyDescent="0.45">
      <c r="B246" s="595" t="s">
        <v>217</v>
      </c>
      <c r="C246" s="595"/>
      <c r="D246" s="595"/>
      <c r="E246" s="595"/>
      <c r="F246" s="595"/>
      <c r="G246" s="595"/>
      <c r="H246" s="595"/>
      <c r="I246" s="595"/>
      <c r="J246" s="596"/>
      <c r="K246" s="785"/>
      <c r="L246" s="786"/>
      <c r="M246" s="787"/>
      <c r="N246" s="814" t="s">
        <v>214</v>
      </c>
      <c r="O246" s="815"/>
      <c r="P246" s="785"/>
      <c r="Q246" s="786"/>
      <c r="R246" s="787"/>
      <c r="S246" s="814" t="s">
        <v>407</v>
      </c>
      <c r="T246" s="815"/>
      <c r="U246" s="785"/>
      <c r="V246" s="786"/>
      <c r="W246" s="787"/>
      <c r="X246" s="814" t="s">
        <v>215</v>
      </c>
      <c r="Y246" s="825"/>
      <c r="Z246" s="825"/>
      <c r="AA246" s="825"/>
      <c r="AB246" s="825"/>
      <c r="AC246" s="825"/>
      <c r="AD246" s="825"/>
      <c r="AE246" s="825"/>
      <c r="AF246" s="825"/>
      <c r="AG246" s="825"/>
      <c r="AH246" s="825"/>
    </row>
    <row r="247" spans="1:47" ht="20.25" thickTop="1" thickBot="1" x14ac:dyDescent="0.45">
      <c r="AO247" s="40"/>
    </row>
    <row r="248" spans="1:47" ht="20.25" thickTop="1" thickBot="1" x14ac:dyDescent="0.45">
      <c r="B248" s="710" t="s">
        <v>607</v>
      </c>
      <c r="C248" s="710"/>
      <c r="D248" s="710"/>
      <c r="E248" s="710"/>
      <c r="F248" s="710"/>
      <c r="G248" s="710"/>
      <c r="H248" s="710"/>
      <c r="I248" s="710"/>
      <c r="J248" s="710"/>
      <c r="K248" s="710"/>
      <c r="L248" s="710"/>
      <c r="M248" s="710"/>
      <c r="N248" s="710"/>
      <c r="O248" s="710"/>
      <c r="P248" s="710"/>
      <c r="Q248" s="710"/>
      <c r="R248" s="710"/>
      <c r="S248" s="710"/>
      <c r="T248" s="710"/>
      <c r="U248" s="710"/>
      <c r="V248" s="710"/>
      <c r="W248" s="710"/>
      <c r="X248" s="710"/>
      <c r="Y248" s="710"/>
      <c r="Z248" s="710"/>
      <c r="AA248" s="710"/>
      <c r="AB248" s="710"/>
      <c r="AC248" s="710"/>
      <c r="AD248" s="710"/>
      <c r="AE248" s="710"/>
      <c r="AF248" s="710"/>
      <c r="AG248" s="710"/>
      <c r="AH248" s="710"/>
      <c r="AJ248" s="573"/>
      <c r="AK248" s="574"/>
      <c r="AL248" s="574"/>
      <c r="AM248" s="574"/>
      <c r="AN248" s="575"/>
      <c r="AO248" s="34"/>
    </row>
    <row r="249" spans="1:47" ht="18.75" customHeight="1" thickTop="1" thickBot="1" x14ac:dyDescent="0.45">
      <c r="C249" s="595" t="s">
        <v>216</v>
      </c>
      <c r="D249" s="595"/>
      <c r="E249" s="595"/>
      <c r="F249" s="595"/>
      <c r="G249" s="595"/>
      <c r="H249" s="595"/>
      <c r="I249" s="595"/>
      <c r="J249" s="596"/>
      <c r="K249" s="785"/>
      <c r="L249" s="786"/>
      <c r="M249" s="787"/>
      <c r="N249" s="814" t="s">
        <v>214</v>
      </c>
      <c r="O249" s="815"/>
      <c r="P249" s="785"/>
      <c r="Q249" s="786"/>
      <c r="R249" s="787"/>
      <c r="S249" s="814" t="s">
        <v>407</v>
      </c>
      <c r="T249" s="815"/>
      <c r="U249" s="785"/>
      <c r="V249" s="786"/>
      <c r="W249" s="787"/>
      <c r="X249" s="814" t="s">
        <v>215</v>
      </c>
      <c r="Y249" s="825"/>
      <c r="Z249" s="825"/>
      <c r="AA249" s="825"/>
      <c r="AB249" s="825"/>
      <c r="AC249" s="825"/>
      <c r="AD249" s="825"/>
      <c r="AE249" s="825"/>
      <c r="AF249" s="825"/>
      <c r="AG249" s="825"/>
      <c r="AH249" s="825"/>
      <c r="AO249" s="40"/>
    </row>
    <row r="250" spans="1:47" ht="19.5" thickTop="1" x14ac:dyDescent="0.4">
      <c r="B250" s="600" t="s">
        <v>87</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J250" s="636"/>
      <c r="AK250" s="637"/>
      <c r="AL250" s="637"/>
      <c r="AM250" s="637"/>
      <c r="AN250" s="638"/>
      <c r="AO250" s="34"/>
    </row>
    <row r="251" spans="1:47" ht="19.5" thickBot="1" x14ac:dyDescent="0.45">
      <c r="B251" s="644" t="s">
        <v>875</v>
      </c>
      <c r="C251" s="644"/>
      <c r="D251" s="644"/>
      <c r="E251" s="644"/>
      <c r="F251" s="644"/>
      <c r="G251" s="644"/>
      <c r="H251" s="644"/>
      <c r="I251" s="644"/>
      <c r="J251" s="644"/>
      <c r="K251" s="644"/>
      <c r="L251" s="644"/>
      <c r="M251" s="644"/>
      <c r="N251" s="644"/>
      <c r="O251" s="644"/>
      <c r="P251" s="644"/>
      <c r="Q251" s="644"/>
      <c r="R251" s="644"/>
      <c r="S251" s="644"/>
      <c r="T251" s="644"/>
      <c r="U251" s="644"/>
      <c r="V251" s="644"/>
      <c r="W251" s="644"/>
      <c r="X251" s="644"/>
      <c r="Y251" s="644"/>
      <c r="Z251" s="644"/>
      <c r="AA251" s="644"/>
      <c r="AB251" s="644"/>
      <c r="AC251" s="644"/>
      <c r="AD251" s="644"/>
      <c r="AE251" s="644"/>
      <c r="AF251" s="644"/>
      <c r="AG251" s="644"/>
      <c r="AH251" s="644"/>
      <c r="AJ251" s="672"/>
      <c r="AK251" s="673"/>
      <c r="AL251" s="673"/>
      <c r="AM251" s="673"/>
      <c r="AN251" s="674"/>
      <c r="AO251" s="34"/>
    </row>
    <row r="252" spans="1:47" ht="18.75" customHeight="1" thickTop="1" thickBot="1" x14ac:dyDescent="0.45">
      <c r="B252" s="107"/>
      <c r="C252" s="832" t="s">
        <v>558</v>
      </c>
      <c r="D252" s="832"/>
      <c r="E252" s="832"/>
      <c r="F252" s="832"/>
      <c r="G252" s="832"/>
      <c r="H252" s="832"/>
      <c r="I252" s="832"/>
      <c r="J252" s="833"/>
      <c r="K252" s="857"/>
      <c r="L252" s="851"/>
      <c r="M252" s="851"/>
      <c r="N252" s="778"/>
      <c r="O252" s="778"/>
      <c r="P252" s="851"/>
      <c r="Q252" s="851"/>
      <c r="R252" s="851"/>
      <c r="S252" s="778"/>
      <c r="T252" s="778"/>
      <c r="U252" s="851"/>
      <c r="V252" s="851"/>
      <c r="W252" s="852"/>
      <c r="X252" s="5"/>
    </row>
    <row r="253" spans="1:47" ht="18.75" customHeight="1" thickTop="1" thickBot="1" x14ac:dyDescent="0.45">
      <c r="C253" s="595" t="s">
        <v>218</v>
      </c>
      <c r="D253" s="595"/>
      <c r="E253" s="595"/>
      <c r="F253" s="595"/>
      <c r="G253" s="595"/>
      <c r="H253" s="595"/>
      <c r="I253" s="595"/>
      <c r="J253" s="596"/>
      <c r="K253" s="601"/>
      <c r="L253" s="602"/>
      <c r="M253" s="603"/>
      <c r="N253" s="834" t="s">
        <v>214</v>
      </c>
      <c r="O253" s="835"/>
      <c r="P253" s="601"/>
      <c r="Q253" s="602"/>
      <c r="R253" s="603"/>
      <c r="S253" s="834" t="s">
        <v>407</v>
      </c>
      <c r="T253" s="835"/>
      <c r="U253" s="601"/>
      <c r="V253" s="602"/>
      <c r="W253" s="603"/>
      <c r="X253" s="831" t="s">
        <v>215</v>
      </c>
      <c r="Y253" s="794"/>
      <c r="Z253" s="794"/>
      <c r="AA253" s="794"/>
      <c r="AB253" s="794"/>
      <c r="AC253" s="794"/>
      <c r="AD253" s="794"/>
      <c r="AE253" s="794"/>
      <c r="AF253" s="794"/>
      <c r="AG253" s="794"/>
      <c r="AH253" s="794"/>
      <c r="AO253" s="40"/>
    </row>
    <row r="254" spans="1:47" ht="20.25" thickTop="1" thickBot="1" x14ac:dyDescent="0.45">
      <c r="B254" s="600" t="s">
        <v>88</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J254" s="573"/>
      <c r="AK254" s="574"/>
      <c r="AL254" s="574"/>
      <c r="AM254" s="574"/>
      <c r="AN254" s="575"/>
      <c r="AO254" s="34"/>
    </row>
    <row r="255" spans="1:47" ht="18.75" customHeight="1" thickTop="1" thickBot="1" x14ac:dyDescent="0.45">
      <c r="C255" s="829" t="s">
        <v>640</v>
      </c>
      <c r="D255" s="829"/>
      <c r="E255" s="829"/>
      <c r="F255" s="829"/>
      <c r="G255" s="829"/>
      <c r="H255" s="829"/>
      <c r="I255" s="829"/>
      <c r="J255" s="830"/>
      <c r="K255" s="785"/>
      <c r="L255" s="786"/>
      <c r="M255" s="787"/>
      <c r="N255" s="783" t="s">
        <v>214</v>
      </c>
      <c r="O255" s="784"/>
      <c r="P255" s="785"/>
      <c r="Q255" s="786"/>
      <c r="R255" s="787"/>
      <c r="S255" s="783" t="s">
        <v>407</v>
      </c>
      <c r="T255" s="784"/>
      <c r="U255" s="785"/>
      <c r="V255" s="786"/>
      <c r="W255" s="787"/>
      <c r="X255" s="831" t="s">
        <v>215</v>
      </c>
      <c r="Y255" s="794"/>
      <c r="Z255" s="794"/>
      <c r="AA255" s="794"/>
      <c r="AB255" s="794"/>
      <c r="AC255" s="794"/>
      <c r="AD255" s="794"/>
      <c r="AE255" s="794"/>
      <c r="AF255" s="794"/>
      <c r="AG255" s="794"/>
      <c r="AH255" s="794"/>
    </row>
    <row r="256" spans="1:47" ht="20.25" thickTop="1" thickBot="1" x14ac:dyDescent="0.45">
      <c r="B256" s="600" t="s">
        <v>709</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O256" s="40"/>
    </row>
    <row r="257" spans="1:47" ht="19.5" thickTop="1" x14ac:dyDescent="0.4">
      <c r="B257" s="600" t="s">
        <v>641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J257" s="636"/>
      <c r="AK257" s="637"/>
      <c r="AL257" s="637"/>
      <c r="AM257" s="637"/>
      <c r="AN257" s="638"/>
      <c r="AO257" s="34"/>
      <c r="AQ257" s="307"/>
    </row>
    <row r="258" spans="1:47" x14ac:dyDescent="0.4">
      <c r="B258" s="600" t="s">
        <v>642</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J258" s="597"/>
      <c r="AK258" s="598"/>
      <c r="AL258" s="598"/>
      <c r="AM258" s="598"/>
      <c r="AN258" s="599"/>
      <c r="AO258" s="34"/>
      <c r="AR258" s="307"/>
    </row>
    <row r="259" spans="1:47" ht="19.5" thickBot="1" x14ac:dyDescent="0.45">
      <c r="B259" s="600" t="s">
        <v>643</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J259" s="890"/>
      <c r="AK259" s="891"/>
      <c r="AL259" s="891"/>
      <c r="AM259" s="891"/>
      <c r="AN259" s="892"/>
      <c r="AO259" s="40"/>
    </row>
    <row r="260" spans="1:47" ht="20.25" thickTop="1" thickBot="1" x14ac:dyDescent="0.45">
      <c r="B260" s="881" t="s">
        <v>876</v>
      </c>
      <c r="C260" s="881"/>
      <c r="D260" s="881"/>
      <c r="E260" s="881"/>
      <c r="F260" s="881"/>
      <c r="G260" s="881"/>
      <c r="H260" s="881"/>
      <c r="I260" s="881"/>
      <c r="J260" s="881"/>
      <c r="K260" s="881"/>
      <c r="L260" s="881"/>
      <c r="M260" s="881"/>
      <c r="N260" s="881"/>
      <c r="O260" s="881"/>
      <c r="P260" s="881"/>
      <c r="Q260" s="881"/>
      <c r="R260" s="881"/>
      <c r="S260" s="881"/>
      <c r="T260" s="881"/>
      <c r="U260" s="881"/>
      <c r="V260" s="881"/>
      <c r="W260" s="881"/>
      <c r="X260" s="881"/>
      <c r="Y260" s="881"/>
      <c r="Z260" s="881"/>
      <c r="AA260" s="881"/>
      <c r="AB260" s="881"/>
      <c r="AC260" s="881"/>
      <c r="AD260" s="881"/>
      <c r="AE260" s="881"/>
      <c r="AF260" s="881"/>
      <c r="AG260" s="881"/>
      <c r="AH260" s="881"/>
      <c r="AJ260" s="307"/>
      <c r="AK260" s="307"/>
      <c r="AL260" s="307"/>
      <c r="AM260" s="307"/>
      <c r="AN260" s="307"/>
      <c r="AO260" s="34"/>
      <c r="AQ260" s="258"/>
      <c r="AR260" s="258"/>
      <c r="AS260" s="258"/>
      <c r="AT260" s="258"/>
      <c r="AU260" s="258"/>
    </row>
    <row r="261" spans="1:47" s="258" customFormat="1" ht="19.5" thickTop="1" x14ac:dyDescent="0.4">
      <c r="B261" s="881"/>
      <c r="C261" s="881"/>
      <c r="D261" s="881"/>
      <c r="E261" s="881"/>
      <c r="F261" s="881"/>
      <c r="G261" s="881"/>
      <c r="H261" s="881"/>
      <c r="I261" s="881"/>
      <c r="J261" s="881"/>
      <c r="K261" s="881"/>
      <c r="L261" s="881"/>
      <c r="M261" s="881"/>
      <c r="N261" s="881"/>
      <c r="O261" s="881"/>
      <c r="P261" s="881"/>
      <c r="Q261" s="881"/>
      <c r="R261" s="881"/>
      <c r="S261" s="881"/>
      <c r="T261" s="881"/>
      <c r="U261" s="881"/>
      <c r="V261" s="881"/>
      <c r="W261" s="881"/>
      <c r="X261" s="881"/>
      <c r="Y261" s="881"/>
      <c r="Z261" s="881"/>
      <c r="AA261" s="881"/>
      <c r="AB261" s="881"/>
      <c r="AC261" s="881"/>
      <c r="AD261" s="881"/>
      <c r="AE261" s="881"/>
      <c r="AF261" s="881"/>
      <c r="AG261" s="881"/>
      <c r="AH261" s="881"/>
      <c r="AJ261" s="636"/>
      <c r="AK261" s="637"/>
      <c r="AL261" s="637"/>
      <c r="AM261" s="637"/>
      <c r="AN261" s="638"/>
      <c r="AO261" s="259"/>
      <c r="AQ261" s="306"/>
      <c r="AR261" s="306"/>
      <c r="AS261" s="306"/>
      <c r="AT261" s="306"/>
      <c r="AU261" s="306"/>
    </row>
    <row r="262" spans="1:47" s="306" customFormat="1" x14ac:dyDescent="0.4">
      <c r="B262" s="627" t="s">
        <v>877</v>
      </c>
      <c r="C262" s="627"/>
      <c r="D262" s="627"/>
      <c r="E262" s="627"/>
      <c r="F262" s="627"/>
      <c r="G262" s="627"/>
      <c r="H262" s="627"/>
      <c r="I262" s="627"/>
      <c r="J262" s="627"/>
      <c r="K262" s="627"/>
      <c r="L262" s="627"/>
      <c r="M262" s="627"/>
      <c r="N262" s="627"/>
      <c r="O262" s="627"/>
      <c r="P262" s="627"/>
      <c r="Q262" s="627"/>
      <c r="R262" s="627"/>
      <c r="S262" s="627"/>
      <c r="T262" s="627"/>
      <c r="U262" s="627"/>
      <c r="V262" s="627"/>
      <c r="W262" s="627"/>
      <c r="X262" s="627"/>
      <c r="Y262" s="627"/>
      <c r="Z262" s="627"/>
      <c r="AA262" s="627"/>
      <c r="AB262" s="627"/>
      <c r="AC262" s="627"/>
      <c r="AD262" s="627"/>
      <c r="AE262" s="627"/>
      <c r="AF262" s="627"/>
      <c r="AG262" s="627"/>
      <c r="AH262" s="627"/>
      <c r="AI262" s="341"/>
      <c r="AJ262" s="789"/>
      <c r="AK262" s="790"/>
      <c r="AL262" s="790"/>
      <c r="AM262" s="790"/>
      <c r="AN262" s="791"/>
      <c r="AO262" s="308"/>
      <c r="AQ262"/>
      <c r="AR262"/>
      <c r="AS262"/>
      <c r="AT262"/>
      <c r="AU262"/>
    </row>
    <row r="263" spans="1:47" ht="19.5" thickBot="1" x14ac:dyDescent="0.45">
      <c r="B263" s="710" t="s">
        <v>608</v>
      </c>
      <c r="C263" s="710"/>
      <c r="D263" s="710"/>
      <c r="E263" s="710"/>
      <c r="F263" s="710"/>
      <c r="G263" s="710"/>
      <c r="H263" s="710"/>
      <c r="I263" s="710"/>
      <c r="J263" s="710"/>
      <c r="K263" s="710"/>
      <c r="L263" s="710"/>
      <c r="M263" s="710"/>
      <c r="N263" s="710"/>
      <c r="O263" s="710"/>
      <c r="P263" s="710"/>
      <c r="Q263" s="710"/>
      <c r="R263" s="710"/>
      <c r="S263" s="710"/>
      <c r="T263" s="710"/>
      <c r="U263" s="710"/>
      <c r="V263" s="710"/>
      <c r="W263" s="710"/>
      <c r="X263" s="710"/>
      <c r="Y263" s="710"/>
      <c r="Z263" s="710"/>
      <c r="AA263" s="710"/>
      <c r="AB263" s="710"/>
      <c r="AC263" s="710"/>
      <c r="AD263" s="710"/>
      <c r="AE263" s="710"/>
      <c r="AF263" s="710"/>
      <c r="AG263" s="710"/>
      <c r="AH263" s="710"/>
      <c r="AJ263" s="672"/>
      <c r="AK263" s="673"/>
      <c r="AL263" s="673"/>
      <c r="AM263" s="673"/>
      <c r="AN263" s="674"/>
      <c r="AO263" s="34"/>
      <c r="AP263" s="279"/>
    </row>
    <row r="264" spans="1:47" ht="20.25" thickTop="1" thickBot="1" x14ac:dyDescent="0.45">
      <c r="B264" s="294" t="s">
        <v>609</v>
      </c>
      <c r="C264" s="294"/>
      <c r="D264" s="294"/>
      <c r="E264" s="294"/>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Q264" s="276"/>
      <c r="AR264" s="276"/>
      <c r="AS264" s="276"/>
      <c r="AT264" s="276"/>
      <c r="AU264" s="276"/>
    </row>
    <row r="265" spans="1:47" s="276" customFormat="1" ht="19.5" thickTop="1" x14ac:dyDescent="0.4">
      <c r="B265" s="710" t="s">
        <v>732</v>
      </c>
      <c r="C265" s="710"/>
      <c r="D265" s="710"/>
      <c r="E265" s="710"/>
      <c r="F265" s="710"/>
      <c r="G265" s="710"/>
      <c r="H265" s="710"/>
      <c r="I265" s="710"/>
      <c r="J265" s="710"/>
      <c r="K265" s="710"/>
      <c r="L265" s="710"/>
      <c r="M265" s="710"/>
      <c r="N265" s="710"/>
      <c r="O265" s="710"/>
      <c r="P265" s="710"/>
      <c r="Q265" s="710"/>
      <c r="R265" s="710"/>
      <c r="S265" s="710"/>
      <c r="T265" s="710"/>
      <c r="U265" s="710"/>
      <c r="V265" s="710"/>
      <c r="W265" s="710"/>
      <c r="X265" s="710"/>
      <c r="Y265" s="710"/>
      <c r="Z265" s="710"/>
      <c r="AA265" s="710"/>
      <c r="AB265" s="710"/>
      <c r="AC265" s="710"/>
      <c r="AD265" s="710"/>
      <c r="AE265" s="710"/>
      <c r="AF265" s="710"/>
      <c r="AG265" s="710"/>
      <c r="AH265" s="710"/>
      <c r="AJ265" s="570"/>
      <c r="AK265" s="571"/>
      <c r="AL265" s="571"/>
      <c r="AM265" s="571"/>
      <c r="AN265" s="572"/>
      <c r="AQ265" s="374"/>
      <c r="AR265" s="374"/>
      <c r="AS265" s="374"/>
      <c r="AT265" s="374"/>
      <c r="AU265" s="374"/>
    </row>
    <row r="266" spans="1:47" s="374" customFormat="1" x14ac:dyDescent="0.4">
      <c r="B266" s="425" t="s">
        <v>856</v>
      </c>
      <c r="C266" s="425"/>
      <c r="D266" s="425"/>
      <c r="E266" s="425"/>
      <c r="F266" s="425"/>
      <c r="G266" s="425"/>
      <c r="H266" s="425"/>
      <c r="I266" s="425"/>
      <c r="J266" s="425"/>
      <c r="K266" s="425"/>
      <c r="L266" s="425"/>
      <c r="M266" s="425"/>
      <c r="N266" s="425"/>
      <c r="O266" s="425"/>
      <c r="P266" s="425"/>
      <c r="Q266" s="425"/>
      <c r="R266" s="425"/>
      <c r="S266" s="425"/>
      <c r="T266" s="425"/>
      <c r="U266" s="425"/>
      <c r="V266" s="425"/>
      <c r="W266" s="425"/>
      <c r="X266" s="425"/>
      <c r="Y266" s="425"/>
      <c r="Z266" s="425"/>
      <c r="AA266" s="425"/>
      <c r="AB266" s="425"/>
      <c r="AC266" s="425"/>
      <c r="AD266" s="425"/>
      <c r="AE266" s="425"/>
      <c r="AF266" s="425"/>
      <c r="AG266" s="425"/>
      <c r="AH266" s="425"/>
      <c r="AJ266" s="789"/>
      <c r="AK266" s="790"/>
      <c r="AL266" s="790"/>
      <c r="AM266" s="790"/>
      <c r="AN266" s="791"/>
      <c r="AQ266" s="382"/>
      <c r="AR266" s="382"/>
      <c r="AS266" s="382"/>
      <c r="AT266" s="382"/>
      <c r="AU266" s="382"/>
    </row>
    <row r="267" spans="1:47" s="382" customFormat="1" ht="19.5" thickBot="1" x14ac:dyDescent="0.45">
      <c r="B267" s="425" t="s">
        <v>783</v>
      </c>
      <c r="C267" s="425"/>
      <c r="D267" s="425"/>
      <c r="E267" s="425"/>
      <c r="F267" s="425"/>
      <c r="G267" s="425"/>
      <c r="H267" s="425"/>
      <c r="I267" s="425"/>
      <c r="J267" s="425"/>
      <c r="K267" s="425"/>
      <c r="L267" s="425"/>
      <c r="M267" s="425"/>
      <c r="N267" s="425"/>
      <c r="O267" s="425"/>
      <c r="P267" s="425"/>
      <c r="Q267" s="425"/>
      <c r="R267" s="425"/>
      <c r="S267" s="425"/>
      <c r="T267" s="425"/>
      <c r="U267" s="425"/>
      <c r="V267" s="425"/>
      <c r="W267" s="425"/>
      <c r="X267" s="425"/>
      <c r="Y267" s="425"/>
      <c r="Z267" s="425"/>
      <c r="AA267" s="425"/>
      <c r="AB267" s="425"/>
      <c r="AC267" s="425"/>
      <c r="AD267" s="425"/>
      <c r="AE267" s="425"/>
      <c r="AF267" s="425"/>
      <c r="AG267" s="425"/>
      <c r="AH267" s="425"/>
      <c r="AJ267" s="672"/>
      <c r="AK267" s="673"/>
      <c r="AL267" s="673"/>
      <c r="AM267" s="673"/>
      <c r="AN267" s="674"/>
      <c r="AQ267" s="388"/>
      <c r="AR267" s="388"/>
      <c r="AS267" s="388"/>
      <c r="AT267" s="388"/>
      <c r="AU267" s="388"/>
    </row>
    <row r="268" spans="1:47" s="388" customFormat="1" ht="19.5" thickTop="1" x14ac:dyDescent="0.4">
      <c r="B268" s="386"/>
      <c r="C268" s="390"/>
      <c r="D268" s="386"/>
      <c r="E268" s="386"/>
      <c r="F268" s="386"/>
      <c r="G268" s="386"/>
      <c r="H268" s="386"/>
      <c r="I268" s="386"/>
      <c r="J268" s="386"/>
      <c r="K268" s="386"/>
      <c r="L268" s="386"/>
      <c r="M268" s="386"/>
      <c r="N268" s="386"/>
      <c r="O268" s="386"/>
      <c r="P268" s="386"/>
      <c r="Q268" s="386"/>
      <c r="R268" s="386"/>
      <c r="S268" s="386"/>
      <c r="T268" s="386"/>
      <c r="U268" s="386"/>
      <c r="V268" s="386"/>
      <c r="W268" s="386"/>
      <c r="X268" s="386"/>
      <c r="Y268" s="386"/>
      <c r="Z268" s="386"/>
      <c r="AA268" s="386"/>
      <c r="AB268" s="386"/>
      <c r="AC268" s="386"/>
      <c r="AD268" s="386"/>
      <c r="AE268" s="386"/>
      <c r="AF268" s="386"/>
      <c r="AG268" s="386"/>
      <c r="AH268" s="386"/>
    </row>
    <row r="269" spans="1:47" s="388" customFormat="1" ht="19.5" thickBot="1" x14ac:dyDescent="0.45">
      <c r="A269" s="369" t="s">
        <v>721</v>
      </c>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69"/>
      <c r="AC269" s="369"/>
      <c r="AD269" s="369"/>
      <c r="AE269" s="369"/>
      <c r="AF269" s="369"/>
      <c r="AG269" s="369"/>
      <c r="AH269" s="369"/>
      <c r="AI269" s="392"/>
      <c r="AJ269"/>
      <c r="AK269"/>
      <c r="AL269"/>
      <c r="AM269"/>
      <c r="AN269"/>
    </row>
    <row r="270" spans="1:47" s="388" customFormat="1" ht="20.25" thickTop="1" thickBot="1" x14ac:dyDescent="0.45">
      <c r="A270" s="427"/>
      <c r="B270" s="369" t="s">
        <v>777</v>
      </c>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c r="AA270" s="369"/>
      <c r="AB270" s="369"/>
      <c r="AC270" s="369"/>
      <c r="AD270" s="369"/>
      <c r="AE270" s="369"/>
      <c r="AF270" s="369"/>
      <c r="AG270" s="369"/>
      <c r="AH270" s="369"/>
      <c r="AI270" s="392"/>
      <c r="AJ270" s="573"/>
      <c r="AK270" s="574"/>
      <c r="AL270" s="574"/>
      <c r="AM270" s="574"/>
      <c r="AN270" s="575"/>
    </row>
    <row r="271" spans="1:47" s="388" customFormat="1" ht="20.25" thickTop="1" thickBot="1" x14ac:dyDescent="0.45">
      <c r="A271" s="427"/>
      <c r="B271" s="513" t="s">
        <v>879</v>
      </c>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c r="AA271" s="369"/>
      <c r="AB271" s="369"/>
      <c r="AC271" s="369"/>
      <c r="AD271" s="369"/>
      <c r="AE271" s="369"/>
      <c r="AF271" s="369"/>
      <c r="AG271" s="369"/>
      <c r="AH271" s="369"/>
      <c r="AI271" s="392"/>
    </row>
    <row r="272" spans="1:47" s="388" customFormat="1" ht="19.5" thickTop="1" x14ac:dyDescent="0.4">
      <c r="A272" s="427"/>
      <c r="B272" s="499" t="s">
        <v>878</v>
      </c>
      <c r="C272" s="499"/>
      <c r="D272" s="499"/>
      <c r="E272" s="499"/>
      <c r="F272" s="499"/>
      <c r="G272" s="499"/>
      <c r="H272" s="499"/>
      <c r="I272" s="499"/>
      <c r="J272" s="499"/>
      <c r="K272" s="499"/>
      <c r="L272" s="499"/>
      <c r="M272" s="499"/>
      <c r="N272" s="499"/>
      <c r="O272" s="369"/>
      <c r="P272" s="369"/>
      <c r="Q272" s="369"/>
      <c r="R272" s="369"/>
      <c r="S272" s="369"/>
      <c r="T272" s="369"/>
      <c r="U272" s="369"/>
      <c r="V272" s="369"/>
      <c r="W272" s="369"/>
      <c r="X272" s="369"/>
      <c r="Y272" s="369"/>
      <c r="Z272" s="369"/>
      <c r="AA272" s="369"/>
      <c r="AB272" s="369"/>
      <c r="AC272" s="369"/>
      <c r="AD272" s="369"/>
      <c r="AE272" s="369"/>
      <c r="AF272" s="369"/>
      <c r="AG272" s="369"/>
      <c r="AH272" s="369"/>
      <c r="AI272" s="392"/>
      <c r="AJ272" s="570"/>
      <c r="AK272" s="571"/>
      <c r="AL272" s="571"/>
      <c r="AM272" s="571"/>
      <c r="AN272" s="572"/>
    </row>
    <row r="273" spans="1:47" s="498" customFormat="1" x14ac:dyDescent="0.4">
      <c r="A273" s="427"/>
      <c r="B273" s="499"/>
      <c r="C273" s="369" t="s">
        <v>855</v>
      </c>
      <c r="D273" s="499"/>
      <c r="E273" s="499"/>
      <c r="F273" s="499"/>
      <c r="G273" s="499"/>
      <c r="H273" s="499"/>
      <c r="I273" s="499"/>
      <c r="J273" s="499"/>
      <c r="K273" s="499"/>
      <c r="L273" s="499"/>
      <c r="M273" s="499"/>
      <c r="N273" s="499"/>
      <c r="O273" s="499"/>
      <c r="P273" s="499"/>
      <c r="Q273" s="499"/>
      <c r="R273" s="499"/>
      <c r="S273" s="499"/>
      <c r="T273" s="499"/>
      <c r="U273" s="499"/>
      <c r="V273" s="499"/>
      <c r="W273" s="499"/>
      <c r="X273" s="499"/>
      <c r="Y273" s="499"/>
      <c r="Z273" s="499"/>
      <c r="AA273" s="499"/>
      <c r="AB273" s="499"/>
      <c r="AC273" s="499"/>
      <c r="AD273" s="499"/>
      <c r="AE273" s="499"/>
      <c r="AF273" s="499"/>
      <c r="AG273" s="499"/>
      <c r="AH273" s="499"/>
      <c r="AI273" s="497"/>
      <c r="AJ273" s="597"/>
      <c r="AK273" s="598"/>
      <c r="AL273" s="598"/>
      <c r="AM273" s="598"/>
      <c r="AN273" s="599"/>
    </row>
    <row r="274" spans="1:47" s="388" customFormat="1" ht="19.5" thickBot="1" x14ac:dyDescent="0.45">
      <c r="A274" s="427"/>
      <c r="B274" s="369" t="s">
        <v>778</v>
      </c>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c r="AA274" s="369"/>
      <c r="AB274" s="369"/>
      <c r="AC274" s="369"/>
      <c r="AD274" s="369"/>
      <c r="AE274" s="369"/>
      <c r="AF274" s="369"/>
      <c r="AG274" s="369"/>
      <c r="AH274" s="369"/>
      <c r="AI274" s="392"/>
      <c r="AJ274" s="634"/>
      <c r="AK274" s="635"/>
      <c r="AL274" s="635"/>
      <c r="AM274" s="635"/>
      <c r="AN274" s="842"/>
    </row>
    <row r="275" spans="1:47" s="546" customFormat="1" ht="20.25" thickTop="1" thickBot="1" x14ac:dyDescent="0.45">
      <c r="A275" s="550"/>
      <c r="B275" s="551" t="s">
        <v>884</v>
      </c>
      <c r="C275" s="551"/>
      <c r="D275" s="551"/>
      <c r="E275" s="551"/>
      <c r="F275" s="551"/>
      <c r="G275" s="551"/>
      <c r="H275" s="551"/>
      <c r="I275" s="551"/>
      <c r="J275" s="551"/>
      <c r="K275" s="551"/>
      <c r="L275" s="551"/>
      <c r="M275" s="551"/>
      <c r="N275" s="551"/>
      <c r="O275" s="551"/>
      <c r="P275" s="551"/>
      <c r="Q275" s="551"/>
      <c r="R275" s="551"/>
      <c r="S275" s="551"/>
      <c r="T275" s="551"/>
      <c r="U275" s="551"/>
      <c r="V275" s="551"/>
      <c r="W275" s="551"/>
      <c r="X275" s="551"/>
      <c r="Y275" s="551"/>
      <c r="Z275" s="551"/>
      <c r="AA275" s="551"/>
      <c r="AB275" s="551"/>
      <c r="AC275" s="551"/>
      <c r="AD275" s="551"/>
      <c r="AE275" s="551"/>
      <c r="AF275" s="551"/>
      <c r="AG275" s="551"/>
      <c r="AH275" s="547"/>
      <c r="AI275" s="548"/>
    </row>
    <row r="276" spans="1:47" s="546" customFormat="1" ht="19.5" thickTop="1" x14ac:dyDescent="0.4">
      <c r="A276" s="550"/>
      <c r="B276" s="551" t="s">
        <v>885</v>
      </c>
      <c r="C276" s="551"/>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47"/>
      <c r="AI276" s="548"/>
      <c r="AJ276" s="570"/>
      <c r="AK276" s="571"/>
      <c r="AL276" s="571"/>
      <c r="AM276" s="571"/>
      <c r="AN276" s="572"/>
      <c r="AR276" s="549"/>
    </row>
    <row r="277" spans="1:47" s="388" customFormat="1" x14ac:dyDescent="0.4">
      <c r="A277" s="427"/>
      <c r="B277" s="369" t="s">
        <v>780</v>
      </c>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c r="AA277" s="369"/>
      <c r="AB277" s="369"/>
      <c r="AC277" s="369"/>
      <c r="AD277" s="369"/>
      <c r="AE277" s="369"/>
      <c r="AF277" s="369"/>
      <c r="AG277" s="369"/>
      <c r="AH277" s="369"/>
      <c r="AI277" s="392"/>
      <c r="AJ277" s="789"/>
      <c r="AK277" s="790"/>
      <c r="AL277" s="790"/>
      <c r="AM277" s="790"/>
      <c r="AN277" s="791"/>
      <c r="AO277" s="370"/>
    </row>
    <row r="278" spans="1:47" s="388" customFormat="1" x14ac:dyDescent="0.4">
      <c r="A278" s="427"/>
      <c r="B278" s="369" t="s">
        <v>781</v>
      </c>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c r="AA278" s="369"/>
      <c r="AB278" s="369"/>
      <c r="AC278" s="369"/>
      <c r="AD278" s="369"/>
      <c r="AE278" s="369"/>
      <c r="AF278" s="369"/>
      <c r="AG278" s="369"/>
      <c r="AH278" s="369"/>
      <c r="AI278" s="392"/>
      <c r="AJ278" s="789"/>
      <c r="AK278" s="790"/>
      <c r="AL278" s="790"/>
      <c r="AM278" s="790"/>
      <c r="AN278" s="791"/>
      <c r="AO278" s="373"/>
      <c r="AQ278" s="418"/>
    </row>
    <row r="279" spans="1:47" s="491" customFormat="1" x14ac:dyDescent="0.4">
      <c r="A279" s="427"/>
      <c r="B279" s="513" t="s">
        <v>779</v>
      </c>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0"/>
      <c r="AJ279" s="789"/>
      <c r="AK279" s="790"/>
      <c r="AL279" s="790"/>
      <c r="AM279" s="790"/>
      <c r="AN279" s="791"/>
      <c r="AQ279" s="492"/>
    </row>
    <row r="280" spans="1:47" s="388" customFormat="1" ht="19.5" thickBot="1" x14ac:dyDescent="0.45">
      <c r="A280" s="427"/>
      <c r="B280" s="369" t="s">
        <v>782</v>
      </c>
      <c r="C280" s="428"/>
      <c r="D280" s="428"/>
      <c r="E280" s="428"/>
      <c r="F280" s="428"/>
      <c r="G280" s="428"/>
      <c r="H280" s="428"/>
      <c r="I280" s="428"/>
      <c r="J280" s="428"/>
      <c r="K280" s="428"/>
      <c r="L280" s="428"/>
      <c r="M280" s="428"/>
      <c r="N280" s="428"/>
      <c r="O280" s="428"/>
      <c r="P280" s="428"/>
      <c r="Q280" s="428"/>
      <c r="R280" s="428"/>
      <c r="S280" s="428"/>
      <c r="T280" s="428"/>
      <c r="U280" s="428"/>
      <c r="V280" s="428"/>
      <c r="W280" s="428"/>
      <c r="X280" s="428"/>
      <c r="Y280" s="428"/>
      <c r="Z280" s="428"/>
      <c r="AA280" s="428"/>
      <c r="AB280" s="428"/>
      <c r="AC280" s="428"/>
      <c r="AD280" s="428"/>
      <c r="AE280" s="428"/>
      <c r="AF280" s="428"/>
      <c r="AG280" s="428"/>
      <c r="AH280" s="428"/>
      <c r="AI280" s="392"/>
      <c r="AJ280" s="859"/>
      <c r="AK280" s="860"/>
      <c r="AL280" s="860"/>
      <c r="AM280" s="860"/>
      <c r="AN280" s="861"/>
      <c r="AO280" s="377"/>
    </row>
    <row r="281" spans="1:47" s="388" customFormat="1" x14ac:dyDescent="0.4">
      <c r="A281" s="397"/>
      <c r="B281" s="273"/>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c r="AG281" s="398"/>
      <c r="AH281" s="398"/>
      <c r="AI281" s="392"/>
      <c r="AJ281" s="382"/>
      <c r="AK281" s="382"/>
      <c r="AL281" s="382"/>
      <c r="AM281" s="382"/>
      <c r="AN281" s="382"/>
      <c r="AO281" s="382"/>
    </row>
    <row r="282" spans="1:47" s="388" customFormat="1" ht="19.5" thickBot="1" x14ac:dyDescent="0.45">
      <c r="A282" s="369" t="s">
        <v>720</v>
      </c>
      <c r="B282" s="369"/>
      <c r="C282" s="428"/>
      <c r="D282" s="428"/>
      <c r="E282" s="428"/>
      <c r="F282" s="428"/>
      <c r="G282" s="428"/>
      <c r="H282" s="428"/>
      <c r="I282" s="428"/>
      <c r="J282" s="428"/>
      <c r="K282" s="428"/>
      <c r="L282" s="428"/>
      <c r="M282" s="428"/>
      <c r="N282" s="428"/>
      <c r="O282" s="428"/>
      <c r="P282" s="428"/>
      <c r="Q282" s="428"/>
      <c r="R282" s="428"/>
      <c r="S282" s="428"/>
      <c r="T282" s="428"/>
      <c r="U282" s="428"/>
      <c r="V282" s="428"/>
      <c r="W282" s="428"/>
      <c r="X282" s="428"/>
      <c r="Y282" s="428"/>
      <c r="Z282" s="428"/>
      <c r="AA282" s="428"/>
      <c r="AB282" s="428"/>
      <c r="AC282" s="428"/>
      <c r="AD282" s="428"/>
      <c r="AE282" s="428"/>
      <c r="AF282" s="398"/>
      <c r="AG282" s="398"/>
      <c r="AH282" s="398"/>
      <c r="AI282" s="392"/>
      <c r="AJ282" s="373"/>
      <c r="AK282" s="373"/>
      <c r="AL282" s="373"/>
      <c r="AM282" s="373"/>
      <c r="AN282" s="373"/>
      <c r="AO282" s="373"/>
      <c r="AQ282"/>
    </row>
    <row r="283" spans="1:47" s="388" customFormat="1" ht="19.5" thickTop="1" x14ac:dyDescent="0.4">
      <c r="A283" s="427"/>
      <c r="B283" s="369" t="s">
        <v>784</v>
      </c>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c r="AA283" s="369"/>
      <c r="AB283" s="369"/>
      <c r="AC283" s="369"/>
      <c r="AD283" s="369"/>
      <c r="AE283" s="369"/>
      <c r="AF283" s="392"/>
      <c r="AG283" s="392"/>
      <c r="AH283" s="392"/>
      <c r="AI283" s="392"/>
      <c r="AJ283" s="570"/>
      <c r="AK283" s="571"/>
      <c r="AL283" s="571"/>
      <c r="AM283" s="571"/>
      <c r="AN283" s="572"/>
      <c r="AO283" s="373"/>
    </row>
    <row r="284" spans="1:47" s="388" customFormat="1" x14ac:dyDescent="0.4">
      <c r="A284" s="427"/>
      <c r="B284" s="369"/>
      <c r="C284" s="369" t="s">
        <v>785</v>
      </c>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c r="AB284" s="369"/>
      <c r="AC284" s="369"/>
      <c r="AD284" s="369"/>
      <c r="AE284" s="369"/>
      <c r="AF284" s="392"/>
      <c r="AG284" s="392"/>
      <c r="AH284" s="392"/>
      <c r="AI284" s="392"/>
      <c r="AJ284" s="789"/>
      <c r="AK284" s="790"/>
      <c r="AL284" s="790"/>
      <c r="AM284" s="790"/>
      <c r="AN284" s="791"/>
      <c r="AO284" s="373"/>
    </row>
    <row r="285" spans="1:47" s="388" customFormat="1" x14ac:dyDescent="0.4">
      <c r="A285" s="427"/>
      <c r="B285" s="369"/>
      <c r="C285" s="369"/>
      <c r="D285" s="369" t="s">
        <v>786</v>
      </c>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c r="AA285" s="369"/>
      <c r="AB285" s="369"/>
      <c r="AC285" s="369"/>
      <c r="AD285" s="369"/>
      <c r="AE285" s="369"/>
      <c r="AF285" s="392"/>
      <c r="AG285" s="392"/>
      <c r="AH285" s="392"/>
      <c r="AI285" s="392"/>
      <c r="AJ285" s="597"/>
      <c r="AK285" s="598"/>
      <c r="AL285" s="598"/>
      <c r="AM285" s="598"/>
      <c r="AN285" s="599"/>
      <c r="AO285" s="373"/>
    </row>
    <row r="286" spans="1:47" s="388" customFormat="1" x14ac:dyDescent="0.4">
      <c r="A286" s="427"/>
      <c r="B286" s="369" t="s">
        <v>787</v>
      </c>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c r="AA286" s="369"/>
      <c r="AB286" s="369"/>
      <c r="AC286" s="369"/>
      <c r="AD286" s="369"/>
      <c r="AE286" s="369"/>
      <c r="AF286" s="392"/>
      <c r="AG286" s="392"/>
      <c r="AH286" s="392"/>
      <c r="AI286" s="392"/>
      <c r="AJ286" s="597"/>
      <c r="AK286" s="598"/>
      <c r="AL286" s="598"/>
      <c r="AM286" s="598"/>
      <c r="AN286" s="599"/>
      <c r="AO286" s="373"/>
      <c r="AQ286"/>
      <c r="AR286"/>
      <c r="AS286"/>
      <c r="AT286"/>
      <c r="AU286"/>
    </row>
    <row r="287" spans="1:47" s="388" customFormat="1" ht="19.5" thickBot="1" x14ac:dyDescent="0.45">
      <c r="A287" s="427"/>
      <c r="B287" s="369"/>
      <c r="C287" s="369" t="s">
        <v>785</v>
      </c>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c r="AA287" s="369"/>
      <c r="AB287" s="369"/>
      <c r="AC287" s="369"/>
      <c r="AD287" s="369"/>
      <c r="AE287" s="369"/>
      <c r="AF287" s="392"/>
      <c r="AG287" s="392"/>
      <c r="AH287" s="392"/>
      <c r="AI287" s="392"/>
      <c r="AJ287" s="634"/>
      <c r="AK287" s="635"/>
      <c r="AL287" s="635"/>
      <c r="AM287" s="635"/>
      <c r="AN287" s="842"/>
      <c r="AO287" s="371"/>
      <c r="AQ287"/>
      <c r="AR287"/>
      <c r="AS287"/>
      <c r="AT287"/>
      <c r="AU287"/>
    </row>
    <row r="288" spans="1:47" s="388" customFormat="1" ht="19.5" thickTop="1" x14ac:dyDescent="0.4">
      <c r="A288" s="427"/>
      <c r="B288" s="421"/>
      <c r="C288" s="421"/>
      <c r="D288" s="421"/>
      <c r="E288" s="421"/>
      <c r="F288" s="421"/>
      <c r="G288" s="421"/>
      <c r="H288" s="421"/>
      <c r="I288" s="421"/>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c r="AF288" s="396"/>
      <c r="AG288" s="396"/>
      <c r="AH288" s="396"/>
      <c r="AI288" s="396"/>
      <c r="AQ288"/>
      <c r="AR288"/>
      <c r="AS288"/>
      <c r="AT288"/>
      <c r="AU288"/>
    </row>
    <row r="289" spans="1:41" ht="19.5" x14ac:dyDescent="0.4">
      <c r="A289" s="689" t="s">
        <v>89</v>
      </c>
      <c r="B289" s="689"/>
      <c r="C289" s="689"/>
      <c r="D289" s="689"/>
      <c r="E289" s="689"/>
      <c r="F289" s="689"/>
      <c r="G289" s="689"/>
      <c r="H289" s="689"/>
      <c r="I289" s="689"/>
      <c r="J289" s="689"/>
      <c r="K289" s="689"/>
      <c r="L289" s="689"/>
      <c r="M289" s="689"/>
      <c r="N289" s="689"/>
      <c r="O289" s="689"/>
      <c r="P289" s="689"/>
      <c r="Q289" s="689"/>
      <c r="R289" s="689"/>
      <c r="S289" s="689"/>
      <c r="T289" s="689"/>
      <c r="U289" s="689"/>
      <c r="V289" s="689"/>
      <c r="W289" s="689"/>
      <c r="X289" s="689"/>
      <c r="Y289" s="689"/>
      <c r="Z289" s="689"/>
      <c r="AA289" s="689"/>
      <c r="AB289" s="689"/>
      <c r="AC289" s="689"/>
      <c r="AD289" s="689"/>
      <c r="AE289" s="689"/>
      <c r="AF289" s="689"/>
      <c r="AG289" s="689"/>
      <c r="AH289" s="689"/>
    </row>
    <row r="290" spans="1:41" ht="18.75" customHeight="1" thickBot="1" x14ac:dyDescent="0.45">
      <c r="A290" s="600" t="s">
        <v>219</v>
      </c>
      <c r="B290" s="600"/>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O290" s="40"/>
    </row>
    <row r="291" spans="1:41" ht="20.25" thickTop="1" thickBot="1" x14ac:dyDescent="0.45">
      <c r="B291" s="600" t="s">
        <v>90</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J291" s="573"/>
      <c r="AK291" s="574"/>
      <c r="AL291" s="574"/>
      <c r="AM291" s="574"/>
      <c r="AN291" s="575"/>
      <c r="AO291" s="34"/>
    </row>
    <row r="292" spans="1:41" ht="20.25" thickTop="1" thickBot="1" x14ac:dyDescent="0.45">
      <c r="B292" s="828" t="s">
        <v>716</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O292" s="40"/>
    </row>
    <row r="293" spans="1:41" ht="18" customHeight="1" thickTop="1" x14ac:dyDescent="0.4">
      <c r="B293" s="782" t="s">
        <v>733</v>
      </c>
      <c r="C293" s="782"/>
      <c r="D293" s="782"/>
      <c r="E293" s="782"/>
      <c r="F293" s="782"/>
      <c r="G293" s="782"/>
      <c r="H293" s="782"/>
      <c r="I293" s="782"/>
      <c r="J293" s="782"/>
      <c r="K293" s="782"/>
      <c r="L293" s="782"/>
      <c r="M293" s="782"/>
      <c r="N293" s="782"/>
      <c r="O293" s="782"/>
      <c r="P293" s="782"/>
      <c r="Q293" s="782"/>
      <c r="R293" s="782"/>
      <c r="S293" s="782"/>
      <c r="T293" s="782"/>
      <c r="U293" s="782"/>
      <c r="V293" s="782"/>
      <c r="W293" s="782"/>
      <c r="X293" s="782"/>
      <c r="Y293" s="782"/>
      <c r="Z293" s="782"/>
      <c r="AA293" s="782"/>
      <c r="AB293" s="782"/>
      <c r="AC293" s="782"/>
      <c r="AD293" s="782"/>
      <c r="AE293" s="782"/>
      <c r="AF293" s="782"/>
      <c r="AG293" s="782"/>
      <c r="AH293" s="782"/>
      <c r="AJ293" s="636"/>
      <c r="AK293" s="637"/>
      <c r="AL293" s="637"/>
      <c r="AM293" s="637"/>
      <c r="AN293" s="638"/>
      <c r="AO293" s="34"/>
    </row>
    <row r="294" spans="1:41" ht="18" customHeight="1" x14ac:dyDescent="0.4">
      <c r="A294" t="s">
        <v>368</v>
      </c>
      <c r="B294" s="782" t="s">
        <v>734</v>
      </c>
      <c r="C294" s="782"/>
      <c r="D294" s="782"/>
      <c r="E294" s="782"/>
      <c r="F294" s="782"/>
      <c r="G294" s="782"/>
      <c r="H294" s="782"/>
      <c r="I294" s="782"/>
      <c r="J294" s="782"/>
      <c r="K294" s="782"/>
      <c r="L294" s="782"/>
      <c r="M294" s="782"/>
      <c r="N294" s="782"/>
      <c r="O294" s="782"/>
      <c r="P294" s="782"/>
      <c r="Q294" s="782"/>
      <c r="R294" s="782"/>
      <c r="S294" s="782"/>
      <c r="T294" s="782"/>
      <c r="U294" s="782"/>
      <c r="V294" s="782"/>
      <c r="W294" s="782"/>
      <c r="X294" s="782"/>
      <c r="Y294" s="782"/>
      <c r="Z294" s="782"/>
      <c r="AA294" s="782"/>
      <c r="AB294" s="782"/>
      <c r="AC294" s="782"/>
      <c r="AD294" s="782"/>
      <c r="AE294" s="782"/>
      <c r="AF294" s="782"/>
      <c r="AG294" s="782"/>
      <c r="AH294" s="782"/>
      <c r="AJ294" s="597"/>
      <c r="AK294" s="598"/>
      <c r="AL294" s="598"/>
      <c r="AM294" s="598"/>
      <c r="AN294" s="599"/>
      <c r="AO294" s="40"/>
    </row>
    <row r="295" spans="1:41" ht="18.75" customHeight="1" thickBot="1" x14ac:dyDescent="0.45">
      <c r="B295" s="828" t="s">
        <v>717</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J295" s="634"/>
      <c r="AK295" s="635"/>
      <c r="AL295" s="635"/>
      <c r="AM295" s="635"/>
      <c r="AN295" s="842"/>
      <c r="AO295" s="34"/>
    </row>
    <row r="296" spans="1:41" ht="18" customHeight="1" thickTop="1" x14ac:dyDescent="0.4"/>
    <row r="297" spans="1:41" ht="19.5" thickBot="1" x14ac:dyDescent="0.45">
      <c r="A297" s="600" t="s">
        <v>220</v>
      </c>
      <c r="B297" s="600"/>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row>
    <row r="298" spans="1:41" ht="18" customHeight="1" thickTop="1" thickBot="1" x14ac:dyDescent="0.45">
      <c r="B298" s="711" t="s">
        <v>735</v>
      </c>
      <c r="C298" s="776"/>
      <c r="D298" s="776"/>
      <c r="E298" s="776"/>
      <c r="F298" s="776"/>
      <c r="G298" s="776"/>
      <c r="H298" s="776"/>
      <c r="I298" s="776"/>
      <c r="J298" s="776"/>
      <c r="K298" s="776"/>
      <c r="L298" s="776"/>
      <c r="M298" s="776"/>
      <c r="N298" s="776"/>
      <c r="O298" s="776"/>
      <c r="P298" s="776"/>
      <c r="Q298" s="776"/>
      <c r="R298" s="776"/>
      <c r="S298" s="776"/>
      <c r="T298" s="776"/>
      <c r="U298" s="776"/>
      <c r="V298" s="776"/>
      <c r="W298" s="776"/>
      <c r="X298" s="776"/>
      <c r="Y298" s="776"/>
      <c r="Z298" s="776"/>
      <c r="AA298" s="776"/>
      <c r="AB298" s="776"/>
      <c r="AC298" s="776"/>
      <c r="AD298" s="776"/>
      <c r="AE298" s="776"/>
      <c r="AF298" s="776"/>
      <c r="AG298" s="776"/>
      <c r="AH298" s="776"/>
      <c r="AJ298" s="573"/>
      <c r="AK298" s="574"/>
      <c r="AL298" s="574"/>
      <c r="AM298" s="574"/>
      <c r="AN298" s="575"/>
      <c r="AO298" s="40"/>
    </row>
    <row r="299" spans="1:41" s="409" customFormat="1" ht="18" customHeight="1" thickTop="1" x14ac:dyDescent="0.4">
      <c r="B299" s="839" t="s">
        <v>719</v>
      </c>
      <c r="C299" s="839"/>
      <c r="D299" s="839"/>
      <c r="E299" s="839"/>
      <c r="F299" s="839"/>
      <c r="G299" s="839"/>
      <c r="H299" s="839"/>
      <c r="I299" s="839"/>
      <c r="J299" s="839"/>
      <c r="K299" s="839"/>
      <c r="L299" s="839"/>
      <c r="M299" s="839"/>
      <c r="N299" s="412"/>
      <c r="O299" s="412"/>
      <c r="P299" s="412"/>
      <c r="Q299" s="412"/>
      <c r="R299" s="412"/>
      <c r="S299" s="412"/>
      <c r="T299" s="412"/>
      <c r="U299" s="412"/>
      <c r="V299" s="412"/>
      <c r="W299" s="412"/>
      <c r="X299" s="412"/>
      <c r="Y299" s="412"/>
      <c r="Z299" s="412"/>
      <c r="AA299" s="412"/>
      <c r="AB299" s="412"/>
      <c r="AC299" s="412"/>
      <c r="AD299" s="412"/>
      <c r="AE299" s="412"/>
      <c r="AF299" s="412"/>
      <c r="AG299" s="412"/>
      <c r="AH299" s="412"/>
      <c r="AO299" s="415"/>
    </row>
    <row r="300" spans="1:41" ht="16.5" customHeight="1" x14ac:dyDescent="0.4"/>
    <row r="301" spans="1:41" ht="19.5" thickBot="1" x14ac:dyDescent="0.45">
      <c r="A301" s="600" t="s">
        <v>221</v>
      </c>
      <c r="B301" s="600"/>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O301" s="40"/>
    </row>
    <row r="302" spans="1:41" ht="20.25" thickTop="1" thickBot="1" x14ac:dyDescent="0.45">
      <c r="B302" s="782" t="s">
        <v>736</v>
      </c>
      <c r="C302" s="782"/>
      <c r="D302" s="782"/>
      <c r="E302" s="782"/>
      <c r="F302" s="782"/>
      <c r="G302" s="782"/>
      <c r="H302" s="782"/>
      <c r="I302" s="782"/>
      <c r="J302" s="782"/>
      <c r="K302" s="782"/>
      <c r="L302" s="782"/>
      <c r="M302" s="782"/>
      <c r="N302" s="782"/>
      <c r="O302" s="782"/>
      <c r="P302" s="782"/>
      <c r="Q302" s="782"/>
      <c r="R302" s="782"/>
      <c r="S302" s="782"/>
      <c r="T302" s="782"/>
      <c r="U302" s="782"/>
      <c r="V302" s="782"/>
      <c r="W302" s="782"/>
      <c r="X302" s="782"/>
      <c r="Y302" s="782"/>
      <c r="Z302" s="782"/>
      <c r="AA302" s="782"/>
      <c r="AB302" s="782"/>
      <c r="AC302" s="782"/>
      <c r="AD302" s="782"/>
      <c r="AE302" s="782"/>
      <c r="AF302" s="782"/>
      <c r="AG302" s="782"/>
      <c r="AH302" s="782"/>
      <c r="AI302" s="5"/>
      <c r="AJ302" s="573"/>
      <c r="AK302" s="574"/>
      <c r="AL302" s="574"/>
      <c r="AM302" s="574"/>
      <c r="AN302" s="575"/>
      <c r="AO302" s="40"/>
    </row>
    <row r="303" spans="1:41" ht="19.5" thickTop="1" x14ac:dyDescent="0.4"/>
    <row r="304" spans="1:41" ht="19.5" thickBot="1" x14ac:dyDescent="0.45">
      <c r="A304" s="600" t="s">
        <v>222</v>
      </c>
      <c r="B304" s="600"/>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O304" s="40"/>
    </row>
    <row r="305" spans="1:47" ht="16.5" customHeight="1" thickTop="1" x14ac:dyDescent="0.4">
      <c r="B305" s="710" t="s">
        <v>594</v>
      </c>
      <c r="C305" s="710"/>
      <c r="D305" s="710"/>
      <c r="E305" s="710"/>
      <c r="F305" s="710"/>
      <c r="G305" s="710"/>
      <c r="H305" s="710"/>
      <c r="I305" s="710"/>
      <c r="J305" s="710"/>
      <c r="K305" s="710"/>
      <c r="L305" s="710"/>
      <c r="M305" s="710"/>
      <c r="N305" s="710"/>
      <c r="O305" s="710"/>
      <c r="P305" s="710"/>
      <c r="Q305" s="710"/>
      <c r="R305" s="710"/>
      <c r="S305" s="710"/>
      <c r="T305" s="710"/>
      <c r="U305" s="710"/>
      <c r="V305" s="710"/>
      <c r="W305" s="710"/>
      <c r="X305" s="710"/>
      <c r="Y305" s="710"/>
      <c r="Z305" s="710"/>
      <c r="AA305" s="710"/>
      <c r="AB305" s="710"/>
      <c r="AC305" s="710"/>
      <c r="AD305" s="710"/>
      <c r="AE305" s="710"/>
      <c r="AF305" s="710"/>
      <c r="AG305" s="710"/>
      <c r="AH305" s="710"/>
      <c r="AJ305" s="636"/>
      <c r="AK305" s="637"/>
      <c r="AL305" s="637"/>
      <c r="AM305" s="637"/>
      <c r="AN305" s="638"/>
      <c r="AO305" s="34"/>
    </row>
    <row r="306" spans="1:47" ht="18" customHeight="1" thickBot="1" x14ac:dyDescent="0.45">
      <c r="B306" s="769" t="s">
        <v>559</v>
      </c>
      <c r="C306" s="769"/>
      <c r="D306" s="769"/>
      <c r="E306" s="769"/>
      <c r="F306" s="769"/>
      <c r="G306" s="769"/>
      <c r="H306" s="769"/>
      <c r="I306" s="769"/>
      <c r="J306" s="769"/>
      <c r="K306" s="769"/>
      <c r="L306" s="769"/>
      <c r="M306" s="769"/>
      <c r="N306" s="769"/>
      <c r="O306" s="769"/>
      <c r="P306" s="769"/>
      <c r="Q306" s="769"/>
      <c r="R306" s="769"/>
      <c r="S306" s="769"/>
      <c r="T306" s="769"/>
      <c r="U306" s="769"/>
      <c r="V306" s="769"/>
      <c r="W306" s="769"/>
      <c r="X306" s="769"/>
      <c r="Y306" s="769"/>
      <c r="Z306" s="769"/>
      <c r="AA306" s="769"/>
      <c r="AB306" s="769"/>
      <c r="AC306" s="769"/>
      <c r="AD306" s="769"/>
      <c r="AE306" s="769"/>
      <c r="AF306" s="769"/>
      <c r="AG306" s="769"/>
      <c r="AH306" s="769"/>
      <c r="AJ306" s="672"/>
      <c r="AK306" s="673"/>
      <c r="AL306" s="673"/>
      <c r="AM306" s="673"/>
      <c r="AN306" s="674"/>
      <c r="AO306" s="34"/>
    </row>
    <row r="307" spans="1:47" ht="18" customHeight="1" thickTop="1" x14ac:dyDescent="0.4">
      <c r="B307" s="769"/>
      <c r="C307" s="769"/>
      <c r="D307" s="769"/>
      <c r="E307" s="769"/>
      <c r="F307" s="769"/>
      <c r="G307" s="769"/>
      <c r="H307" s="769"/>
      <c r="I307" s="769"/>
      <c r="J307" s="769"/>
      <c r="K307" s="769"/>
      <c r="L307" s="769"/>
      <c r="M307" s="769"/>
      <c r="N307" s="769"/>
      <c r="O307" s="769"/>
      <c r="P307" s="769"/>
      <c r="Q307" s="769"/>
      <c r="R307" s="769"/>
      <c r="S307" s="769"/>
      <c r="T307" s="769"/>
      <c r="U307" s="769"/>
      <c r="V307" s="769"/>
      <c r="W307" s="769"/>
      <c r="X307" s="769"/>
      <c r="Y307" s="769"/>
      <c r="Z307" s="769"/>
      <c r="AA307" s="769"/>
      <c r="AB307" s="769"/>
      <c r="AC307" s="769"/>
      <c r="AD307" s="769"/>
      <c r="AE307" s="769"/>
      <c r="AF307" s="769"/>
      <c r="AG307" s="769"/>
      <c r="AH307" s="769"/>
    </row>
    <row r="308" spans="1:47" ht="16.5" customHeight="1" x14ac:dyDescent="0.4"/>
    <row r="309" spans="1:47" ht="19.5" thickBot="1" x14ac:dyDescent="0.45">
      <c r="A309" s="600" t="s">
        <v>223</v>
      </c>
      <c r="B309" s="600"/>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O309" s="40"/>
    </row>
    <row r="310" spans="1:47" ht="20.25" thickTop="1" thickBot="1" x14ac:dyDescent="0.45">
      <c r="B310" s="793" t="s">
        <v>91</v>
      </c>
      <c r="C310" s="793"/>
      <c r="D310" s="793"/>
      <c r="E310" s="793"/>
      <c r="F310" s="793"/>
      <c r="G310" s="793"/>
      <c r="H310" s="793"/>
      <c r="I310" s="793"/>
      <c r="J310" s="793"/>
      <c r="K310" s="793"/>
      <c r="L310" s="793"/>
      <c r="M310" s="793"/>
      <c r="N310" s="793"/>
      <c r="O310" s="793"/>
      <c r="P310" s="793"/>
      <c r="Q310" s="793"/>
      <c r="R310" s="793"/>
      <c r="S310" s="793"/>
      <c r="T310" s="793"/>
      <c r="U310" s="793"/>
      <c r="V310" s="793"/>
      <c r="W310" s="793"/>
      <c r="X310" s="793"/>
      <c r="Y310" s="793"/>
      <c r="Z310" s="793"/>
      <c r="AA310" s="793"/>
      <c r="AB310" s="793"/>
      <c r="AC310" s="793"/>
      <c r="AD310" s="793"/>
      <c r="AE310" s="793"/>
      <c r="AF310" s="793"/>
      <c r="AG310" s="793"/>
      <c r="AH310" s="793"/>
      <c r="AJ310" s="636"/>
      <c r="AK310" s="637"/>
      <c r="AL310" s="637"/>
      <c r="AM310" s="637"/>
      <c r="AN310" s="638"/>
      <c r="AO310" s="34"/>
    </row>
    <row r="311" spans="1:47" ht="20.25" thickTop="1" thickBot="1" x14ac:dyDescent="0.45">
      <c r="B311" s="876" t="s">
        <v>224</v>
      </c>
      <c r="C311" s="876"/>
      <c r="D311" s="876"/>
      <c r="E311" s="876"/>
      <c r="F311" s="876"/>
      <c r="G311" s="833"/>
      <c r="H311" s="777"/>
      <c r="I311" s="778"/>
      <c r="J311" s="778"/>
      <c r="K311" s="778"/>
      <c r="L311" s="778"/>
      <c r="M311" s="778"/>
      <c r="N311" s="778"/>
      <c r="O311" s="778"/>
      <c r="P311" s="778"/>
      <c r="Q311" s="778"/>
      <c r="R311" s="778"/>
      <c r="S311" s="778"/>
      <c r="T311" s="778"/>
      <c r="U311" s="778"/>
      <c r="V311" s="778"/>
      <c r="W311" s="778"/>
      <c r="X311" s="778"/>
      <c r="Y311" s="778"/>
      <c r="Z311" s="778"/>
      <c r="AA311" s="778"/>
      <c r="AB311" s="778"/>
      <c r="AC311" s="778"/>
      <c r="AD311" s="778"/>
      <c r="AE311" s="778"/>
      <c r="AF311" s="778"/>
      <c r="AG311" s="778"/>
      <c r="AH311" s="778"/>
      <c r="AI311" s="778"/>
      <c r="AJ311" s="779"/>
      <c r="AK311" s="779"/>
      <c r="AL311" s="779"/>
      <c r="AM311" s="779"/>
      <c r="AN311" s="780"/>
      <c r="AO311" s="34"/>
    </row>
    <row r="312" spans="1:47" ht="17.25" customHeight="1" thickTop="1" thickBot="1" x14ac:dyDescent="0.45">
      <c r="B312" s="21"/>
      <c r="C312" s="5"/>
      <c r="D312" s="5"/>
      <c r="E312" s="5"/>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O312" s="40"/>
    </row>
    <row r="313" spans="1:47" ht="18.75" customHeight="1" thickTop="1" x14ac:dyDescent="0.4">
      <c r="B313" s="644" t="s">
        <v>820</v>
      </c>
      <c r="C313" s="644"/>
      <c r="D313" s="644"/>
      <c r="E313" s="644"/>
      <c r="F313" s="644"/>
      <c r="G313" s="644"/>
      <c r="H313" s="644"/>
      <c r="I313" s="644"/>
      <c r="J313" s="644"/>
      <c r="K313" s="644"/>
      <c r="L313" s="644"/>
      <c r="M313" s="644"/>
      <c r="N313" s="644"/>
      <c r="O313" s="644"/>
      <c r="P313" s="644"/>
      <c r="Q313" s="644"/>
      <c r="R313" s="644"/>
      <c r="S313" s="644"/>
      <c r="T313" s="644"/>
      <c r="U313" s="644"/>
      <c r="V313" s="644"/>
      <c r="W313" s="644"/>
      <c r="X313" s="644"/>
      <c r="Y313" s="644"/>
      <c r="Z313" s="644"/>
      <c r="AA313" s="644"/>
      <c r="AB313" s="644"/>
      <c r="AC313" s="644"/>
      <c r="AD313" s="644"/>
      <c r="AE313" s="644"/>
      <c r="AF313" s="644"/>
      <c r="AG313" s="644"/>
      <c r="AH313" s="644"/>
      <c r="AJ313" s="636"/>
      <c r="AK313" s="637"/>
      <c r="AL313" s="637"/>
      <c r="AM313" s="637"/>
      <c r="AN313" s="638"/>
      <c r="AO313" s="34"/>
    </row>
    <row r="314" spans="1:47" ht="18.75" customHeight="1" x14ac:dyDescent="0.4">
      <c r="B314" s="627" t="s">
        <v>888</v>
      </c>
      <c r="C314" s="627"/>
      <c r="D314" s="627"/>
      <c r="E314" s="627"/>
      <c r="F314" s="627"/>
      <c r="G314" s="627"/>
      <c r="H314" s="627"/>
      <c r="I314" s="627"/>
      <c r="J314" s="627"/>
      <c r="K314" s="627"/>
      <c r="L314" s="627"/>
      <c r="M314" s="627"/>
      <c r="N314" s="627"/>
      <c r="O314" s="627"/>
      <c r="P314" s="627"/>
      <c r="Q314" s="627"/>
      <c r="R314" s="627"/>
      <c r="S314" s="627"/>
      <c r="T314" s="627"/>
      <c r="U314" s="627"/>
      <c r="V314" s="627"/>
      <c r="W314" s="627"/>
      <c r="X314" s="627"/>
      <c r="Y314" s="627"/>
      <c r="Z314" s="627"/>
      <c r="AA314" s="627"/>
      <c r="AB314" s="627"/>
      <c r="AC314" s="627"/>
      <c r="AD314" s="627"/>
      <c r="AE314" s="627"/>
      <c r="AF314" s="627"/>
      <c r="AG314" s="627"/>
      <c r="AH314" s="627"/>
      <c r="AJ314" s="597"/>
      <c r="AK314" s="598"/>
      <c r="AL314" s="598"/>
      <c r="AM314" s="598"/>
      <c r="AN314" s="599"/>
      <c r="AO314" s="34"/>
    </row>
    <row r="315" spans="1:47" ht="18.75" customHeight="1" thickBot="1" x14ac:dyDescent="0.45">
      <c r="B315" s="774" t="s">
        <v>803</v>
      </c>
      <c r="C315" s="793"/>
      <c r="D315" s="793"/>
      <c r="E315" s="793"/>
      <c r="F315" s="793"/>
      <c r="G315" s="793"/>
      <c r="H315" s="793"/>
      <c r="I315" s="793"/>
      <c r="J315" s="793"/>
      <c r="K315" s="793"/>
      <c r="L315" s="793"/>
      <c r="M315" s="793"/>
      <c r="N315" s="793"/>
      <c r="O315" s="793"/>
      <c r="P315" s="793"/>
      <c r="Q315" s="793"/>
      <c r="R315" s="793"/>
      <c r="S315" s="793"/>
      <c r="T315" s="793"/>
      <c r="U315" s="793"/>
      <c r="V315" s="793"/>
      <c r="W315" s="793"/>
      <c r="X315" s="793"/>
      <c r="Y315" s="793"/>
      <c r="Z315" s="793"/>
      <c r="AA315" s="793"/>
      <c r="AB315" s="793"/>
      <c r="AC315" s="793"/>
      <c r="AD315" s="793"/>
      <c r="AE315" s="793"/>
      <c r="AF315" s="793"/>
      <c r="AG315" s="793"/>
      <c r="AH315" s="793"/>
      <c r="AJ315" s="672"/>
      <c r="AK315" s="673"/>
      <c r="AL315" s="673"/>
      <c r="AM315" s="673"/>
      <c r="AN315" s="674"/>
      <c r="AO315" s="34"/>
    </row>
    <row r="316" spans="1:47" ht="16.5" customHeight="1" thickTop="1" x14ac:dyDescent="0.4">
      <c r="A316" s="418"/>
      <c r="B316" s="418"/>
      <c r="C316" s="418"/>
      <c r="D316" s="418"/>
      <c r="E316" s="418"/>
      <c r="F316" s="418"/>
      <c r="G316" s="418"/>
      <c r="H316" s="418"/>
      <c r="I316" s="418"/>
      <c r="J316" s="418"/>
      <c r="K316" s="418"/>
      <c r="L316" s="418"/>
      <c r="M316" s="418"/>
      <c r="N316" s="418"/>
      <c r="O316" s="418"/>
      <c r="P316" s="418"/>
      <c r="Q316" s="418"/>
      <c r="R316" s="418"/>
      <c r="S316" s="418"/>
      <c r="T316" s="418"/>
      <c r="U316" s="418"/>
      <c r="V316" s="418"/>
      <c r="W316" s="418"/>
      <c r="X316" s="418"/>
      <c r="Y316" s="418"/>
      <c r="Z316" s="418"/>
      <c r="AA316" s="418"/>
      <c r="AB316" s="418"/>
      <c r="AC316" s="418"/>
      <c r="AD316" s="418"/>
      <c r="AE316" s="418"/>
      <c r="AF316" s="418"/>
      <c r="AG316" s="418"/>
      <c r="AH316" s="418"/>
      <c r="AI316" s="418"/>
    </row>
    <row r="317" spans="1:47" s="279" customFormat="1" x14ac:dyDescent="0.4">
      <c r="B317" s="282"/>
      <c r="C317" s="282"/>
      <c r="D317" s="282"/>
      <c r="E317" s="282"/>
      <c r="F317" s="282"/>
      <c r="G317" s="282"/>
      <c r="H317" s="282"/>
      <c r="I317" s="282"/>
      <c r="J317" s="282"/>
      <c r="K317" s="282"/>
      <c r="L317" s="282"/>
      <c r="M317" s="282"/>
      <c r="N317" s="282"/>
      <c r="O317" s="282"/>
      <c r="P317" s="282"/>
      <c r="Q317" s="282"/>
      <c r="R317" s="282"/>
      <c r="S317" s="282"/>
      <c r="T317" s="282"/>
      <c r="U317" s="282"/>
      <c r="V317" s="282"/>
      <c r="W317" s="282"/>
      <c r="X317" s="282"/>
      <c r="Y317" s="282"/>
      <c r="Z317" s="282"/>
      <c r="AA317" s="282"/>
      <c r="AB317" s="282"/>
      <c r="AC317" s="282"/>
      <c r="AD317" s="282"/>
      <c r="AE317" s="282"/>
      <c r="AF317" s="282"/>
      <c r="AG317" s="282"/>
      <c r="AH317" s="282"/>
      <c r="AI317" s="282"/>
      <c r="AJ317" s="280"/>
      <c r="AK317" s="280"/>
      <c r="AL317" s="280"/>
      <c r="AM317" s="280"/>
      <c r="AN317" s="280"/>
      <c r="AQ317"/>
      <c r="AR317"/>
      <c r="AS317"/>
      <c r="AT317"/>
      <c r="AU317"/>
    </row>
    <row r="318" spans="1:47" ht="19.5" x14ac:dyDescent="0.4">
      <c r="A318" s="689" t="s">
        <v>93</v>
      </c>
      <c r="B318" s="689"/>
      <c r="C318" s="689"/>
      <c r="D318" s="689"/>
      <c r="E318" s="689"/>
      <c r="F318" s="689"/>
      <c r="G318" s="689"/>
      <c r="H318" s="689"/>
      <c r="I318" s="689"/>
      <c r="J318" s="689"/>
      <c r="K318" s="689"/>
      <c r="L318" s="689"/>
      <c r="M318" s="689"/>
      <c r="N318" s="689"/>
      <c r="O318" s="689"/>
      <c r="P318" s="689"/>
      <c r="Q318" s="689"/>
      <c r="R318" s="689"/>
      <c r="S318" s="689"/>
      <c r="T318" s="689"/>
      <c r="U318" s="689"/>
      <c r="V318" s="689"/>
      <c r="W318" s="689"/>
      <c r="X318" s="689"/>
      <c r="Y318" s="689"/>
      <c r="Z318" s="689"/>
      <c r="AA318" s="689"/>
      <c r="AB318" s="689"/>
      <c r="AC318" s="689"/>
      <c r="AD318" s="689"/>
      <c r="AE318" s="689"/>
      <c r="AF318" s="689"/>
      <c r="AG318" s="689"/>
      <c r="AH318" s="689"/>
      <c r="AQ318" s="418"/>
    </row>
    <row r="319" spans="1:47" ht="19.5" thickBot="1" x14ac:dyDescent="0.45">
      <c r="A319" s="600" t="str">
        <f>"（１） 児童の健康診断の実施状況（"&amp;表紙!B2&amp;DBCS(表紙!C2-1)&amp;"年度の状況）    ★確認資料：児童簿、健康診断書"</f>
        <v>（１） 児童の健康診断の実施状況（令和６年度の状況）    ★確認資料：児童簿、健康診断書</v>
      </c>
      <c r="B319" s="600"/>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J319" s="5"/>
      <c r="AK319" s="5"/>
      <c r="AL319" s="5"/>
      <c r="AM319" s="5"/>
      <c r="AN319" s="5"/>
      <c r="AO319" s="40"/>
    </row>
    <row r="320" spans="1:47" ht="19.5" thickTop="1" x14ac:dyDescent="0.4">
      <c r="B320" s="627" t="s">
        <v>687</v>
      </c>
      <c r="C320" s="627"/>
      <c r="D320" s="627"/>
      <c r="E320" s="627"/>
      <c r="F320" s="627"/>
      <c r="G320" s="627"/>
      <c r="H320" s="627"/>
      <c r="I320" s="627"/>
      <c r="J320" s="627"/>
      <c r="K320" s="627"/>
      <c r="L320" s="627"/>
      <c r="M320" s="627"/>
      <c r="N320" s="627"/>
      <c r="O320" s="627"/>
      <c r="P320" s="627"/>
      <c r="Q320" s="627"/>
      <c r="R320" s="627"/>
      <c r="S320" s="627"/>
      <c r="T320" s="627"/>
      <c r="U320" s="627"/>
      <c r="V320" s="627"/>
      <c r="W320" s="627"/>
      <c r="X320" s="627"/>
      <c r="Y320" s="627"/>
      <c r="Z320" s="627"/>
      <c r="AA320" s="627"/>
      <c r="AB320" s="627"/>
      <c r="AC320" s="627"/>
      <c r="AD320" s="627"/>
      <c r="AE320" s="627"/>
      <c r="AF320" s="627"/>
      <c r="AG320" s="627"/>
      <c r="AH320" s="627"/>
      <c r="AJ320" s="636"/>
      <c r="AK320" s="637"/>
      <c r="AL320" s="637"/>
      <c r="AM320" s="637"/>
      <c r="AN320" s="638"/>
      <c r="AO320" s="34"/>
    </row>
    <row r="321" spans="1:41" ht="19.5" thickBot="1" x14ac:dyDescent="0.45">
      <c r="B321" s="600" t="s">
        <v>737</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J321" s="672"/>
      <c r="AK321" s="673"/>
      <c r="AL321" s="673"/>
      <c r="AM321" s="673"/>
      <c r="AN321" s="674"/>
      <c r="AO321" s="34"/>
    </row>
    <row r="322" spans="1:41" ht="20.25" thickTop="1" thickBot="1" x14ac:dyDescent="0.45">
      <c r="B322" s="600" t="s">
        <v>644</v>
      </c>
      <c r="C322" s="600"/>
      <c r="D322" s="600"/>
      <c r="E322" s="600"/>
      <c r="F322" s="600"/>
      <c r="G322" s="142" t="s">
        <v>225</v>
      </c>
      <c r="H322" s="785"/>
      <c r="I322" s="786"/>
      <c r="J322" s="787"/>
      <c r="K322" s="831" t="s">
        <v>227</v>
      </c>
      <c r="L322" s="794"/>
      <c r="M322" s="595" t="s">
        <v>229</v>
      </c>
      <c r="N322" s="595"/>
      <c r="O322" s="595"/>
      <c r="P322" s="596"/>
      <c r="Q322" s="761"/>
      <c r="R322" s="762"/>
      <c r="S322" s="762"/>
      <c r="T322" s="762"/>
      <c r="U322" s="762"/>
      <c r="V322" s="762"/>
      <c r="W322" s="762"/>
      <c r="X322" s="762"/>
      <c r="Y322" s="762"/>
      <c r="Z322" s="762"/>
      <c r="AA322" s="762"/>
      <c r="AB322" s="762"/>
      <c r="AC322" s="762"/>
      <c r="AD322" s="762"/>
      <c r="AE322" s="762"/>
      <c r="AF322" s="762"/>
      <c r="AG322" s="762"/>
      <c r="AH322" s="763"/>
      <c r="AI322" s="37"/>
    </row>
    <row r="323" spans="1:41" ht="20.25" thickTop="1" thickBot="1" x14ac:dyDescent="0.45">
      <c r="B323" s="879" t="s">
        <v>645</v>
      </c>
      <c r="C323" s="879"/>
      <c r="D323" s="879"/>
      <c r="E323" s="879"/>
      <c r="F323" s="879"/>
      <c r="G323" s="879"/>
      <c r="H323" s="879"/>
      <c r="I323" s="879"/>
      <c r="J323" s="879"/>
      <c r="K323" s="879"/>
      <c r="L323" s="879"/>
      <c r="M323" s="879"/>
      <c r="N323" s="879"/>
      <c r="O323" s="879"/>
      <c r="P323" s="815"/>
      <c r="Q323" s="820"/>
      <c r="R323" s="821"/>
      <c r="S323" s="821"/>
      <c r="T323" s="821"/>
      <c r="U323" s="821"/>
      <c r="V323" s="821"/>
      <c r="W323" s="821"/>
      <c r="X323" s="821"/>
      <c r="Y323" s="821"/>
      <c r="Z323" s="821"/>
      <c r="AA323" s="821"/>
      <c r="AB323" s="821"/>
      <c r="AC323" s="821"/>
      <c r="AD323" s="821"/>
      <c r="AE323" s="821"/>
      <c r="AF323" s="821"/>
      <c r="AG323" s="821"/>
      <c r="AH323" s="822"/>
      <c r="AO323" s="40"/>
    </row>
    <row r="324" spans="1:41" ht="20.25" thickTop="1" thickBot="1" x14ac:dyDescent="0.45">
      <c r="B324" s="347" t="s">
        <v>688</v>
      </c>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J324" s="573"/>
      <c r="AK324" s="574"/>
      <c r="AL324" s="574"/>
      <c r="AM324" s="574"/>
      <c r="AN324" s="575"/>
      <c r="AO324" s="34"/>
    </row>
    <row r="325" spans="1:41" ht="20.25" thickTop="1" thickBot="1" x14ac:dyDescent="0.45">
      <c r="B325" s="600" t="s">
        <v>646</v>
      </c>
      <c r="C325" s="600"/>
      <c r="D325" s="600"/>
      <c r="E325" s="600"/>
      <c r="F325" s="600"/>
      <c r="G325" s="22" t="s">
        <v>228</v>
      </c>
      <c r="H325" s="591"/>
      <c r="I325" s="592"/>
      <c r="J325" s="593"/>
      <c r="K325" s="5" t="s">
        <v>226</v>
      </c>
      <c r="L325" s="5"/>
      <c r="M325" s="595" t="s">
        <v>229</v>
      </c>
      <c r="N325" s="595"/>
      <c r="O325" s="595"/>
      <c r="P325" s="596"/>
      <c r="Q325" s="777"/>
      <c r="R325" s="778"/>
      <c r="S325" s="778"/>
      <c r="T325" s="778"/>
      <c r="U325" s="778"/>
      <c r="V325" s="778"/>
      <c r="W325" s="778"/>
      <c r="X325" s="778"/>
      <c r="Y325" s="778"/>
      <c r="Z325" s="778"/>
      <c r="AA325" s="778"/>
      <c r="AB325" s="778"/>
      <c r="AC325" s="778"/>
      <c r="AD325" s="778"/>
      <c r="AE325" s="778"/>
      <c r="AF325" s="778"/>
      <c r="AG325" s="778"/>
      <c r="AH325" s="877"/>
      <c r="AI325" s="37"/>
    </row>
    <row r="326" spans="1:41" ht="20.25" thickTop="1" thickBot="1" x14ac:dyDescent="0.45">
      <c r="B326" s="600" t="s">
        <v>647</v>
      </c>
      <c r="C326" s="600"/>
      <c r="D326" s="600"/>
      <c r="E326" s="600"/>
      <c r="F326" s="600"/>
      <c r="G326" s="22" t="s">
        <v>225</v>
      </c>
      <c r="H326" s="601"/>
      <c r="I326" s="602"/>
      <c r="J326" s="603"/>
      <c r="K326" s="5" t="s">
        <v>226</v>
      </c>
      <c r="L326" s="5"/>
      <c r="M326" s="5"/>
      <c r="N326" s="5"/>
      <c r="O326" s="5"/>
      <c r="P326" s="5"/>
      <c r="Q326" s="5"/>
      <c r="R326" s="5"/>
      <c r="S326" s="5"/>
      <c r="T326" s="5"/>
      <c r="U326" s="5"/>
      <c r="V326" s="5"/>
      <c r="W326" s="5"/>
      <c r="X326" s="5"/>
      <c r="Y326" s="5"/>
      <c r="Z326" s="5"/>
      <c r="AA326" s="5"/>
      <c r="AB326" s="5"/>
      <c r="AC326" s="5"/>
      <c r="AD326" s="5"/>
      <c r="AE326" s="5"/>
      <c r="AF326" s="5"/>
      <c r="AO326" s="40"/>
    </row>
    <row r="327" spans="1:41" ht="20.25" thickTop="1" thickBot="1" x14ac:dyDescent="0.45">
      <c r="B327" s="347" t="s">
        <v>689</v>
      </c>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J327" s="573"/>
      <c r="AK327" s="574"/>
      <c r="AL327" s="574"/>
      <c r="AM327" s="574"/>
      <c r="AN327" s="575"/>
      <c r="AO327" s="34"/>
    </row>
    <row r="328" spans="1:41" ht="19.5" thickTop="1" x14ac:dyDescent="0.4"/>
    <row r="329" spans="1:41" ht="19.5" thickBot="1" x14ac:dyDescent="0.45">
      <c r="A329" s="600" t="s">
        <v>230</v>
      </c>
      <c r="B329" s="600"/>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row>
    <row r="330" spans="1:41" ht="20.25" thickTop="1" thickBot="1" x14ac:dyDescent="0.45">
      <c r="B330" s="769" t="s">
        <v>561</v>
      </c>
      <c r="C330" s="769"/>
      <c r="D330" s="769"/>
      <c r="E330" s="769"/>
      <c r="F330" s="769"/>
      <c r="G330" s="769"/>
      <c r="H330" s="769"/>
      <c r="I330" s="769"/>
      <c r="J330" s="769"/>
      <c r="K330" s="769"/>
      <c r="L330" s="769"/>
      <c r="M330" s="769"/>
      <c r="N330" s="769"/>
      <c r="O330" s="769"/>
      <c r="P330" s="769"/>
      <c r="Q330" s="769"/>
      <c r="R330" s="769"/>
      <c r="S330" s="769"/>
      <c r="T330" s="769"/>
      <c r="U330" s="769"/>
      <c r="V330" s="769"/>
      <c r="W330" s="769"/>
      <c r="X330" s="769"/>
      <c r="Y330" s="769"/>
      <c r="Z330" s="769"/>
      <c r="AA330" s="769"/>
      <c r="AB330" s="769"/>
      <c r="AC330" s="769"/>
      <c r="AD330" s="769"/>
      <c r="AE330" s="769"/>
      <c r="AF330" s="769"/>
      <c r="AG330" s="769"/>
      <c r="AH330" s="769"/>
      <c r="AJ330" s="573"/>
      <c r="AK330" s="574"/>
      <c r="AL330" s="574"/>
      <c r="AM330" s="574"/>
      <c r="AN330" s="575"/>
      <c r="AO330" s="40"/>
    </row>
    <row r="331" spans="1:41" ht="19.5" thickTop="1" x14ac:dyDescent="0.4">
      <c r="B331" s="769"/>
      <c r="C331" s="769"/>
      <c r="D331" s="769"/>
      <c r="E331" s="769"/>
      <c r="F331" s="769"/>
      <c r="G331" s="769"/>
      <c r="H331" s="769"/>
      <c r="I331" s="769"/>
      <c r="J331" s="769"/>
      <c r="K331" s="769"/>
      <c r="L331" s="769"/>
      <c r="M331" s="769"/>
      <c r="N331" s="769"/>
      <c r="O331" s="769"/>
      <c r="P331" s="769"/>
      <c r="Q331" s="769"/>
      <c r="R331" s="769"/>
      <c r="S331" s="769"/>
      <c r="T331" s="769"/>
      <c r="U331" s="769"/>
      <c r="V331" s="769"/>
      <c r="W331" s="769"/>
      <c r="X331" s="769"/>
      <c r="Y331" s="769"/>
      <c r="Z331" s="769"/>
      <c r="AA331" s="769"/>
      <c r="AB331" s="769"/>
      <c r="AC331" s="769"/>
      <c r="AD331" s="769"/>
      <c r="AE331" s="769"/>
      <c r="AF331" s="769"/>
      <c r="AG331" s="769"/>
      <c r="AH331" s="769"/>
      <c r="AO331" s="34"/>
    </row>
    <row r="332" spans="1:41" ht="19.5" thickBot="1" x14ac:dyDescent="0.45">
      <c r="B332" s="769"/>
      <c r="C332" s="769"/>
      <c r="D332" s="769"/>
      <c r="E332" s="769"/>
      <c r="F332" s="769"/>
      <c r="G332" s="769"/>
      <c r="H332" s="769"/>
      <c r="I332" s="769"/>
      <c r="J332" s="769"/>
      <c r="K332" s="769"/>
      <c r="L332" s="769"/>
      <c r="M332" s="769"/>
      <c r="N332" s="769"/>
      <c r="O332" s="769"/>
      <c r="P332" s="769"/>
      <c r="Q332" s="769"/>
      <c r="R332" s="769"/>
      <c r="S332" s="769"/>
      <c r="T332" s="769"/>
      <c r="U332" s="769"/>
      <c r="V332" s="769"/>
      <c r="W332" s="769"/>
      <c r="X332" s="769"/>
      <c r="Y332" s="769"/>
      <c r="Z332" s="769"/>
      <c r="AA332" s="769"/>
      <c r="AB332" s="769"/>
      <c r="AC332" s="769"/>
      <c r="AD332" s="769"/>
      <c r="AE332" s="769"/>
      <c r="AF332" s="769"/>
      <c r="AG332" s="769"/>
      <c r="AH332" s="769"/>
    </row>
    <row r="333" spans="1:41" ht="20.25" thickTop="1" thickBot="1" x14ac:dyDescent="0.45">
      <c r="B333" s="769" t="s">
        <v>562</v>
      </c>
      <c r="C333" s="769"/>
      <c r="D333" s="769"/>
      <c r="E333" s="769"/>
      <c r="F333" s="769"/>
      <c r="G333" s="769"/>
      <c r="H333" s="769"/>
      <c r="I333" s="769"/>
      <c r="J333" s="769"/>
      <c r="K333" s="769"/>
      <c r="L333" s="769"/>
      <c r="M333" s="769"/>
      <c r="N333" s="769"/>
      <c r="O333" s="769"/>
      <c r="P333" s="769"/>
      <c r="Q333" s="769"/>
      <c r="R333" s="769"/>
      <c r="S333" s="769"/>
      <c r="T333" s="769"/>
      <c r="U333" s="769"/>
      <c r="V333" s="769"/>
      <c r="W333" s="769"/>
      <c r="X333" s="769"/>
      <c r="Y333" s="769"/>
      <c r="Z333" s="769"/>
      <c r="AA333" s="769"/>
      <c r="AB333" s="769"/>
      <c r="AC333" s="769"/>
      <c r="AD333" s="769"/>
      <c r="AE333" s="769"/>
      <c r="AF333" s="769"/>
      <c r="AG333" s="769"/>
      <c r="AH333" s="769"/>
      <c r="AJ333" s="573"/>
      <c r="AK333" s="574"/>
      <c r="AL333" s="574"/>
      <c r="AM333" s="574"/>
      <c r="AN333" s="575"/>
      <c r="AO333" s="40"/>
    </row>
    <row r="334" spans="1:41" ht="19.5" thickTop="1" x14ac:dyDescent="0.4">
      <c r="B334" s="769"/>
      <c r="C334" s="769"/>
      <c r="D334" s="769"/>
      <c r="E334" s="769"/>
      <c r="F334" s="769"/>
      <c r="G334" s="769"/>
      <c r="H334" s="769"/>
      <c r="I334" s="769"/>
      <c r="J334" s="769"/>
      <c r="K334" s="769"/>
      <c r="L334" s="769"/>
      <c r="M334" s="769"/>
      <c r="N334" s="769"/>
      <c r="O334" s="769"/>
      <c r="P334" s="769"/>
      <c r="Q334" s="769"/>
      <c r="R334" s="769"/>
      <c r="S334" s="769"/>
      <c r="T334" s="769"/>
      <c r="U334" s="769"/>
      <c r="V334" s="769"/>
      <c r="W334" s="769"/>
      <c r="X334" s="769"/>
      <c r="Y334" s="769"/>
      <c r="Z334" s="769"/>
      <c r="AA334" s="769"/>
      <c r="AB334" s="769"/>
      <c r="AC334" s="769"/>
      <c r="AD334" s="769"/>
      <c r="AE334" s="769"/>
      <c r="AF334" s="769"/>
      <c r="AG334" s="769"/>
      <c r="AH334" s="769"/>
      <c r="AO334" s="34"/>
    </row>
    <row r="335" spans="1:41" ht="19.5" thickBot="1" x14ac:dyDescent="0.45">
      <c r="B335" s="794" t="s">
        <v>94</v>
      </c>
      <c r="C335" s="794"/>
      <c r="D335" s="794"/>
      <c r="E335" s="794"/>
      <c r="F335" s="794"/>
      <c r="G335" s="794"/>
      <c r="H335" s="794"/>
      <c r="I335" s="794"/>
      <c r="J335" s="794"/>
      <c r="K335" s="794"/>
      <c r="L335" s="794"/>
      <c r="M335" s="794"/>
      <c r="N335" s="794"/>
      <c r="O335" s="794"/>
      <c r="P335" s="794"/>
      <c r="Q335" s="794"/>
      <c r="R335" s="794"/>
      <c r="S335" s="794"/>
      <c r="T335" s="794"/>
      <c r="U335" s="794"/>
      <c r="V335" s="794"/>
      <c r="W335" s="794"/>
      <c r="X335" s="794"/>
      <c r="Y335" s="794"/>
      <c r="Z335" s="794"/>
      <c r="AA335" s="794"/>
      <c r="AB335" s="794"/>
      <c r="AC335" s="794"/>
      <c r="AD335" s="794"/>
      <c r="AE335" s="794"/>
      <c r="AF335" s="794"/>
      <c r="AG335" s="794"/>
      <c r="AH335" s="794"/>
      <c r="AO335" s="40"/>
    </row>
    <row r="336" spans="1:41" ht="19.5" thickTop="1" x14ac:dyDescent="0.4">
      <c r="B336" s="794" t="s">
        <v>648</v>
      </c>
      <c r="C336" s="794"/>
      <c r="D336" s="794"/>
      <c r="E336" s="794"/>
      <c r="F336" s="794"/>
      <c r="G336" s="794"/>
      <c r="H336" s="794"/>
      <c r="I336" s="794"/>
      <c r="J336" s="794"/>
      <c r="K336" s="794"/>
      <c r="L336" s="794"/>
      <c r="M336" s="794"/>
      <c r="N336" s="794"/>
      <c r="O336" s="794"/>
      <c r="P336" s="794"/>
      <c r="Q336" s="794"/>
      <c r="R336" s="794"/>
      <c r="S336" s="794"/>
      <c r="T336" s="794"/>
      <c r="U336" s="794"/>
      <c r="V336" s="794"/>
      <c r="W336" s="794"/>
      <c r="X336" s="794"/>
      <c r="Y336" s="794"/>
      <c r="Z336" s="794"/>
      <c r="AA336" s="794"/>
      <c r="AB336" s="794"/>
      <c r="AC336" s="794"/>
      <c r="AD336" s="794"/>
      <c r="AE336" s="794"/>
      <c r="AF336" s="794"/>
      <c r="AG336" s="794"/>
      <c r="AH336" s="794"/>
      <c r="AJ336" s="636"/>
      <c r="AK336" s="637"/>
      <c r="AL336" s="637"/>
      <c r="AM336" s="637"/>
      <c r="AN336" s="638"/>
      <c r="AO336" s="34"/>
    </row>
    <row r="337" spans="1:47" ht="19.5" thickBot="1" x14ac:dyDescent="0.45">
      <c r="B337" s="794" t="s">
        <v>649</v>
      </c>
      <c r="C337" s="794"/>
      <c r="D337" s="794"/>
      <c r="E337" s="794"/>
      <c r="F337" s="794"/>
      <c r="G337" s="794"/>
      <c r="H337" s="794"/>
      <c r="I337" s="794"/>
      <c r="J337" s="794"/>
      <c r="K337" s="794"/>
      <c r="L337" s="794"/>
      <c r="M337" s="794"/>
      <c r="N337" s="794"/>
      <c r="O337" s="794"/>
      <c r="P337" s="794"/>
      <c r="Q337" s="794"/>
      <c r="R337" s="794"/>
      <c r="S337" s="794"/>
      <c r="T337" s="794"/>
      <c r="U337" s="794"/>
      <c r="V337" s="794"/>
      <c r="W337" s="794"/>
      <c r="X337" s="794"/>
      <c r="Y337" s="794"/>
      <c r="Z337" s="794"/>
      <c r="AA337" s="794"/>
      <c r="AB337" s="794"/>
      <c r="AC337" s="794"/>
      <c r="AD337" s="794"/>
      <c r="AE337" s="794"/>
      <c r="AF337" s="794"/>
      <c r="AG337" s="794"/>
      <c r="AH337" s="794"/>
      <c r="AJ337" s="672"/>
      <c r="AK337" s="673"/>
      <c r="AL337" s="673"/>
      <c r="AM337" s="673"/>
      <c r="AN337" s="674"/>
      <c r="AO337" s="34"/>
    </row>
    <row r="338" spans="1:47" ht="19.5" thickTop="1" x14ac:dyDescent="0.4"/>
    <row r="339" spans="1:47" ht="19.5" thickBot="1" x14ac:dyDescent="0.45">
      <c r="A339" s="600" t="s">
        <v>231</v>
      </c>
      <c r="B339" s="600"/>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row>
    <row r="340" spans="1:47" ht="20.25" thickTop="1" thickBot="1" x14ac:dyDescent="0.45">
      <c r="B340" s="769" t="s">
        <v>563</v>
      </c>
      <c r="C340" s="769"/>
      <c r="D340" s="769"/>
      <c r="E340" s="769"/>
      <c r="F340" s="769"/>
      <c r="G340" s="769"/>
      <c r="H340" s="769"/>
      <c r="I340" s="769"/>
      <c r="J340" s="769"/>
      <c r="K340" s="769"/>
      <c r="L340" s="769"/>
      <c r="M340" s="769"/>
      <c r="N340" s="769"/>
      <c r="O340" s="769"/>
      <c r="P340" s="769"/>
      <c r="Q340" s="769"/>
      <c r="R340" s="769"/>
      <c r="S340" s="769"/>
      <c r="T340" s="769"/>
      <c r="U340" s="769"/>
      <c r="V340" s="769"/>
      <c r="W340" s="769"/>
      <c r="X340" s="769"/>
      <c r="Y340" s="769"/>
      <c r="Z340" s="769"/>
      <c r="AA340" s="769"/>
      <c r="AB340" s="769"/>
      <c r="AC340" s="769"/>
      <c r="AD340" s="769"/>
      <c r="AE340" s="769"/>
      <c r="AF340" s="769"/>
      <c r="AG340" s="769"/>
      <c r="AH340" s="769"/>
      <c r="AJ340" s="573"/>
      <c r="AK340" s="574"/>
      <c r="AL340" s="574"/>
      <c r="AM340" s="574"/>
      <c r="AN340" s="575"/>
      <c r="AO340" s="40"/>
    </row>
    <row r="341" spans="1:47" ht="20.25" thickTop="1" thickBot="1" x14ac:dyDescent="0.45">
      <c r="B341" s="769"/>
      <c r="C341" s="769"/>
      <c r="D341" s="769"/>
      <c r="E341" s="769"/>
      <c r="F341" s="769"/>
      <c r="G341" s="769"/>
      <c r="H341" s="769"/>
      <c r="I341" s="769"/>
      <c r="J341" s="769"/>
      <c r="K341" s="769"/>
      <c r="L341" s="769"/>
      <c r="M341" s="769"/>
      <c r="N341" s="769"/>
      <c r="O341" s="769"/>
      <c r="P341" s="769"/>
      <c r="Q341" s="769"/>
      <c r="R341" s="769"/>
      <c r="S341" s="769"/>
      <c r="T341" s="769"/>
      <c r="U341" s="769"/>
      <c r="V341" s="769"/>
      <c r="W341" s="769"/>
      <c r="X341" s="769"/>
      <c r="Y341" s="769"/>
      <c r="Z341" s="769"/>
      <c r="AA341" s="769"/>
      <c r="AB341" s="769"/>
      <c r="AC341" s="769"/>
      <c r="AD341" s="769"/>
      <c r="AE341" s="769"/>
      <c r="AF341" s="769"/>
      <c r="AG341" s="769"/>
      <c r="AH341" s="769"/>
      <c r="AO341" s="34"/>
    </row>
    <row r="342" spans="1:47" ht="19.5" thickTop="1" x14ac:dyDescent="0.4">
      <c r="B342" s="782" t="s">
        <v>802</v>
      </c>
      <c r="C342" s="782"/>
      <c r="D342" s="782"/>
      <c r="E342" s="782"/>
      <c r="F342" s="782"/>
      <c r="G342" s="782"/>
      <c r="H342" s="782"/>
      <c r="I342" s="782"/>
      <c r="J342" s="782"/>
      <c r="K342" s="782"/>
      <c r="L342" s="782"/>
      <c r="M342" s="782"/>
      <c r="N342" s="782"/>
      <c r="O342" s="782"/>
      <c r="P342" s="782"/>
      <c r="Q342" s="782"/>
      <c r="R342" s="782"/>
      <c r="S342" s="782"/>
      <c r="T342" s="782"/>
      <c r="U342" s="782"/>
      <c r="V342" s="782"/>
      <c r="W342" s="782"/>
      <c r="X342" s="782"/>
      <c r="Y342" s="782"/>
      <c r="Z342" s="782"/>
      <c r="AA342" s="782"/>
      <c r="AB342" s="782"/>
      <c r="AC342" s="782"/>
      <c r="AD342" s="782"/>
      <c r="AE342" s="782"/>
      <c r="AF342" s="782"/>
      <c r="AG342" s="782"/>
      <c r="AH342" s="782"/>
      <c r="AJ342" s="636"/>
      <c r="AK342" s="637"/>
      <c r="AL342" s="637"/>
      <c r="AM342" s="637"/>
      <c r="AN342" s="638"/>
      <c r="AO342" s="34"/>
    </row>
    <row r="343" spans="1:47" ht="19.5" thickBot="1" x14ac:dyDescent="0.45">
      <c r="B343" s="600" t="s">
        <v>95</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J343" s="672"/>
      <c r="AK343" s="673"/>
      <c r="AL343" s="673"/>
      <c r="AM343" s="673"/>
      <c r="AN343" s="674"/>
      <c r="AO343" s="34"/>
    </row>
    <row r="344" spans="1:47" ht="19.5" thickTop="1" x14ac:dyDescent="0.4"/>
    <row r="345" spans="1:47" x14ac:dyDescent="0.4">
      <c r="A345" s="600" t="s">
        <v>232</v>
      </c>
      <c r="B345" s="600"/>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O345" s="40"/>
      <c r="AQ345" s="374"/>
      <c r="AR345" s="374"/>
      <c r="AS345" s="374"/>
      <c r="AT345" s="374"/>
      <c r="AU345" s="374"/>
    </row>
    <row r="346" spans="1:47" x14ac:dyDescent="0.4">
      <c r="B346" s="794" t="s">
        <v>96</v>
      </c>
      <c r="C346" s="794"/>
      <c r="D346" s="794"/>
      <c r="E346" s="794"/>
      <c r="F346" s="794"/>
      <c r="G346" s="794"/>
      <c r="H346" s="794"/>
      <c r="I346" s="794"/>
      <c r="J346" s="794"/>
      <c r="K346" s="794"/>
      <c r="L346" s="794"/>
      <c r="M346" s="794"/>
      <c r="N346" s="794"/>
      <c r="O346" s="794"/>
      <c r="P346" s="794"/>
      <c r="Q346" s="794"/>
      <c r="R346" s="794"/>
      <c r="S346" s="794"/>
      <c r="T346" s="794"/>
      <c r="U346" s="794"/>
      <c r="V346" s="794"/>
      <c r="W346" s="794"/>
      <c r="X346" s="794"/>
      <c r="Y346" s="794"/>
      <c r="Z346" s="794"/>
      <c r="AA346" s="794"/>
      <c r="AB346" s="794"/>
      <c r="AC346" s="794"/>
      <c r="AD346" s="794"/>
      <c r="AE346" s="794"/>
      <c r="AF346" s="794"/>
      <c r="AG346" s="794"/>
      <c r="AH346" s="794"/>
      <c r="AJ346" s="597"/>
      <c r="AK346" s="598"/>
      <c r="AL346" s="598"/>
      <c r="AM346" s="598"/>
      <c r="AN346" s="599"/>
      <c r="AO346" s="34"/>
    </row>
    <row r="347" spans="1:47" s="374" customFormat="1" ht="19.5" thickBot="1" x14ac:dyDescent="0.45">
      <c r="B347" s="643" t="s">
        <v>753</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375"/>
      <c r="AJ347" s="634"/>
      <c r="AK347" s="635"/>
      <c r="AL347" s="635"/>
      <c r="AM347" s="635"/>
      <c r="AN347" s="842"/>
      <c r="AO347" s="376"/>
      <c r="AQ347"/>
      <c r="AR347"/>
      <c r="AS347"/>
      <c r="AT347"/>
      <c r="AU347"/>
    </row>
    <row r="348" spans="1:47" ht="19.5" thickTop="1" x14ac:dyDescent="0.4"/>
    <row r="349" spans="1:47" x14ac:dyDescent="0.4">
      <c r="A349" s="600" t="s">
        <v>233</v>
      </c>
      <c r="B349" s="600"/>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row>
    <row r="350" spans="1:47" ht="19.5" thickBot="1" x14ac:dyDescent="0.45">
      <c r="B350" s="794" t="s">
        <v>234</v>
      </c>
      <c r="C350" s="794"/>
      <c r="D350" s="794"/>
      <c r="E350" s="794"/>
      <c r="F350" s="794"/>
      <c r="G350" s="794"/>
      <c r="H350" s="794"/>
      <c r="I350" s="794"/>
      <c r="J350" s="794"/>
      <c r="K350" s="794"/>
      <c r="L350" s="794"/>
      <c r="M350" s="794"/>
      <c r="N350" s="794"/>
      <c r="O350" s="794"/>
      <c r="P350" s="794"/>
      <c r="Q350" s="794"/>
      <c r="R350" s="794"/>
      <c r="S350" s="794"/>
      <c r="T350" s="794"/>
      <c r="U350" s="794"/>
      <c r="V350" s="794"/>
      <c r="W350" s="794"/>
      <c r="X350" s="794"/>
      <c r="Y350" s="794"/>
      <c r="Z350" s="794"/>
      <c r="AA350" s="794"/>
      <c r="AB350" s="794"/>
      <c r="AC350" s="794"/>
      <c r="AD350" s="794"/>
      <c r="AE350" s="794"/>
      <c r="AF350" s="794"/>
      <c r="AG350" s="794"/>
      <c r="AH350" s="794"/>
    </row>
    <row r="351" spans="1:47" ht="50.1" customHeight="1" thickTop="1" x14ac:dyDescent="0.4">
      <c r="B351" s="801"/>
      <c r="C351" s="802"/>
      <c r="D351" s="802"/>
      <c r="E351" s="802"/>
      <c r="F351" s="802"/>
      <c r="G351" s="802"/>
      <c r="H351" s="802"/>
      <c r="I351" s="802"/>
      <c r="J351" s="802"/>
      <c r="K351" s="802"/>
      <c r="L351" s="802"/>
      <c r="M351" s="802"/>
      <c r="N351" s="802"/>
      <c r="O351" s="802"/>
      <c r="P351" s="802"/>
      <c r="Q351" s="802"/>
      <c r="R351" s="802"/>
      <c r="S351" s="802"/>
      <c r="T351" s="802"/>
      <c r="U351" s="802"/>
      <c r="V351" s="802"/>
      <c r="W351" s="802"/>
      <c r="X351" s="802"/>
      <c r="Y351" s="802"/>
      <c r="Z351" s="802"/>
      <c r="AA351" s="802"/>
      <c r="AB351" s="802"/>
      <c r="AC351" s="802"/>
      <c r="AD351" s="802"/>
      <c r="AE351" s="802"/>
      <c r="AF351" s="802"/>
      <c r="AG351" s="802"/>
      <c r="AH351" s="802"/>
      <c r="AI351" s="802"/>
      <c r="AJ351" s="802"/>
      <c r="AK351" s="802"/>
      <c r="AL351" s="802"/>
      <c r="AM351" s="802"/>
      <c r="AN351" s="803"/>
      <c r="AQ351" s="388"/>
      <c r="AR351" s="388"/>
      <c r="AS351" s="388"/>
      <c r="AT351" s="388"/>
      <c r="AU351" s="388"/>
    </row>
    <row r="352" spans="1:47" ht="50.1" customHeight="1" thickBot="1" x14ac:dyDescent="0.45">
      <c r="B352" s="804"/>
      <c r="C352" s="805"/>
      <c r="D352" s="805"/>
      <c r="E352" s="805"/>
      <c r="F352" s="805"/>
      <c r="G352" s="805"/>
      <c r="H352" s="805"/>
      <c r="I352" s="805"/>
      <c r="J352" s="805"/>
      <c r="K352" s="805"/>
      <c r="L352" s="805"/>
      <c r="M352" s="805"/>
      <c r="N352" s="805"/>
      <c r="O352" s="805"/>
      <c r="P352" s="805"/>
      <c r="Q352" s="805"/>
      <c r="R352" s="805"/>
      <c r="S352" s="805"/>
      <c r="T352" s="805"/>
      <c r="U352" s="805"/>
      <c r="V352" s="805"/>
      <c r="W352" s="805"/>
      <c r="X352" s="805"/>
      <c r="Y352" s="805"/>
      <c r="Z352" s="805"/>
      <c r="AA352" s="805"/>
      <c r="AB352" s="805"/>
      <c r="AC352" s="805"/>
      <c r="AD352" s="805"/>
      <c r="AE352" s="805"/>
      <c r="AF352" s="805"/>
      <c r="AG352" s="805"/>
      <c r="AH352" s="805"/>
      <c r="AI352" s="805"/>
      <c r="AJ352" s="805"/>
      <c r="AK352" s="805"/>
      <c r="AL352" s="805"/>
      <c r="AM352" s="805"/>
      <c r="AN352" s="806"/>
    </row>
    <row r="353" spans="1:47" ht="19.5" thickTop="1" x14ac:dyDescent="0.4"/>
    <row r="354" spans="1:47" s="388" customFormat="1" ht="19.5" thickBot="1" x14ac:dyDescent="0.45">
      <c r="A354" s="644" t="s">
        <v>880</v>
      </c>
      <c r="B354" s="644"/>
      <c r="C354" s="644"/>
      <c r="D354" s="644"/>
      <c r="E354" s="644"/>
      <c r="F354" s="644"/>
      <c r="G354" s="644"/>
      <c r="H354" s="644"/>
      <c r="I354" s="644"/>
      <c r="J354" s="644"/>
      <c r="K354" s="644"/>
      <c r="L354" s="644"/>
      <c r="M354" s="644"/>
      <c r="N354" s="644"/>
      <c r="O354" s="644"/>
      <c r="P354" s="644"/>
      <c r="Q354" s="644"/>
      <c r="R354" s="644"/>
      <c r="S354" s="644"/>
      <c r="T354" s="644"/>
      <c r="U354" s="644"/>
      <c r="V354" s="644"/>
      <c r="W354" s="644"/>
      <c r="X354" s="644"/>
      <c r="Y354" s="644"/>
      <c r="Z354" s="644"/>
      <c r="AA354" s="644"/>
      <c r="AB354" s="644"/>
      <c r="AC354" s="644"/>
      <c r="AD354" s="644"/>
      <c r="AE354" s="644"/>
      <c r="AF354" s="644"/>
      <c r="AG354" s="644"/>
      <c r="AH354" s="644"/>
      <c r="AI354" s="404"/>
      <c r="AJ354" s="404"/>
      <c r="AK354" s="404"/>
      <c r="AL354" s="404"/>
      <c r="AM354" s="404"/>
      <c r="AN354" s="404"/>
      <c r="AO354" s="408"/>
      <c r="AQ354"/>
      <c r="AR354"/>
      <c r="AS354"/>
      <c r="AT354"/>
      <c r="AU354"/>
    </row>
    <row r="355" spans="1:47" ht="20.25" thickTop="1" thickBot="1" x14ac:dyDescent="0.45">
      <c r="A355" s="404"/>
      <c r="B355" s="645" t="s">
        <v>804</v>
      </c>
      <c r="C355" s="645"/>
      <c r="D355" s="645"/>
      <c r="E355" s="645"/>
      <c r="F355" s="645"/>
      <c r="G355" s="645"/>
      <c r="H355" s="645"/>
      <c r="I355" s="645"/>
      <c r="J355" s="645"/>
      <c r="K355" s="645"/>
      <c r="L355" s="645"/>
      <c r="M355" s="645"/>
      <c r="N355" s="645"/>
      <c r="O355" s="645"/>
      <c r="P355" s="645"/>
      <c r="Q355" s="645"/>
      <c r="R355" s="645"/>
      <c r="S355" s="645"/>
      <c r="T355" s="645"/>
      <c r="U355" s="645"/>
      <c r="V355" s="645"/>
      <c r="W355" s="645"/>
      <c r="X355" s="645"/>
      <c r="Y355" s="645"/>
      <c r="Z355" s="645"/>
      <c r="AA355" s="645"/>
      <c r="AB355" s="645"/>
      <c r="AC355" s="645"/>
      <c r="AD355" s="645"/>
      <c r="AE355" s="645"/>
      <c r="AF355" s="645"/>
      <c r="AG355" s="645"/>
      <c r="AH355" s="645"/>
      <c r="AI355" s="404"/>
      <c r="AJ355" s="573"/>
      <c r="AK355" s="574"/>
      <c r="AL355" s="574"/>
      <c r="AM355" s="574"/>
      <c r="AN355" s="575"/>
      <c r="AO355" s="407"/>
      <c r="AQ355" s="21"/>
    </row>
    <row r="356" spans="1:47" ht="20.25" thickTop="1" x14ac:dyDescent="0.4">
      <c r="A356" s="689" t="s">
        <v>97</v>
      </c>
      <c r="B356" s="689"/>
      <c r="C356" s="689"/>
      <c r="D356" s="689"/>
      <c r="E356" s="689"/>
      <c r="F356" s="689"/>
      <c r="G356" s="689"/>
      <c r="H356" s="689"/>
      <c r="I356" s="689"/>
      <c r="J356" s="689"/>
      <c r="K356" s="689"/>
      <c r="L356" s="689"/>
      <c r="M356" s="689"/>
      <c r="N356" s="689"/>
      <c r="O356" s="689"/>
      <c r="P356" s="689"/>
      <c r="Q356" s="689"/>
      <c r="R356" s="689"/>
      <c r="S356" s="689"/>
      <c r="T356" s="689"/>
      <c r="U356" s="689"/>
      <c r="V356" s="689"/>
      <c r="W356" s="689"/>
      <c r="X356" s="689"/>
      <c r="Y356" s="689"/>
      <c r="Z356" s="689"/>
      <c r="AA356" s="689"/>
      <c r="AB356" s="689"/>
      <c r="AC356" s="689"/>
      <c r="AD356" s="689"/>
      <c r="AE356" s="689"/>
      <c r="AF356" s="689"/>
      <c r="AG356" s="689"/>
      <c r="AH356" s="689"/>
    </row>
    <row r="357" spans="1:47" ht="19.5" thickBot="1" x14ac:dyDescent="0.45">
      <c r="A357" s="600" t="str">
        <f>"（１） 給食打合せ会議（"&amp;表紙!B2&amp;DBCS(表紙!C2-1)&amp;"年度の状況）      ★確認資料：会議録"</f>
        <v>（１） 給食打合せ会議（令和６年度の状況）      ★確認資料：会議録</v>
      </c>
      <c r="B357" s="600"/>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row>
    <row r="358" spans="1:47" ht="20.25" thickTop="1" thickBot="1" x14ac:dyDescent="0.45">
      <c r="B358" s="600" t="s">
        <v>98</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94" t="s">
        <v>214</v>
      </c>
      <c r="AI358" s="596"/>
      <c r="AJ358" s="591"/>
      <c r="AK358" s="592"/>
      <c r="AL358" s="592"/>
      <c r="AM358" s="593"/>
      <c r="AN358" s="18" t="s">
        <v>199</v>
      </c>
      <c r="AO358" s="40"/>
    </row>
    <row r="359" spans="1:47" ht="20.25" thickTop="1" thickBot="1" x14ac:dyDescent="0.45">
      <c r="B359" s="769" t="s">
        <v>564</v>
      </c>
      <c r="C359" s="769"/>
      <c r="D359" s="769"/>
      <c r="E359" s="769"/>
      <c r="F359" s="769"/>
      <c r="G359" s="769"/>
      <c r="H359" s="769"/>
      <c r="I359" s="769"/>
      <c r="J359" s="769"/>
      <c r="K359" s="769"/>
      <c r="L359" s="769"/>
      <c r="M359" s="769"/>
      <c r="N359" s="769"/>
      <c r="O359" s="769"/>
      <c r="P359" s="769"/>
      <c r="Q359" s="769"/>
      <c r="R359" s="769"/>
      <c r="S359" s="769"/>
      <c r="T359" s="769"/>
      <c r="U359" s="769"/>
      <c r="V359" s="769"/>
      <c r="W359" s="769"/>
      <c r="X359" s="769"/>
      <c r="Y359" s="769"/>
      <c r="Z359" s="769"/>
      <c r="AA359" s="769"/>
      <c r="AB359" s="769"/>
      <c r="AC359" s="769"/>
      <c r="AD359" s="769"/>
      <c r="AE359" s="769"/>
      <c r="AF359" s="769"/>
      <c r="AG359" s="769"/>
      <c r="AH359" s="769"/>
      <c r="AJ359" s="634"/>
      <c r="AK359" s="635"/>
      <c r="AL359" s="635"/>
      <c r="AM359" s="635"/>
      <c r="AN359" s="575"/>
      <c r="AO359" s="34"/>
    </row>
    <row r="360" spans="1:47" ht="19.5" thickTop="1" x14ac:dyDescent="0.4">
      <c r="B360" s="769"/>
      <c r="C360" s="769"/>
      <c r="D360" s="769"/>
      <c r="E360" s="769"/>
      <c r="F360" s="769"/>
      <c r="G360" s="769"/>
      <c r="H360" s="769"/>
      <c r="I360" s="769"/>
      <c r="J360" s="769"/>
      <c r="K360" s="769"/>
      <c r="L360" s="769"/>
      <c r="M360" s="769"/>
      <c r="N360" s="769"/>
      <c r="O360" s="769"/>
      <c r="P360" s="769"/>
      <c r="Q360" s="769"/>
      <c r="R360" s="769"/>
      <c r="S360" s="769"/>
      <c r="T360" s="769"/>
      <c r="U360" s="769"/>
      <c r="V360" s="769"/>
      <c r="W360" s="769"/>
      <c r="X360" s="769"/>
      <c r="Y360" s="769"/>
      <c r="Z360" s="769"/>
      <c r="AA360" s="769"/>
      <c r="AB360" s="769"/>
      <c r="AC360" s="769"/>
      <c r="AD360" s="769"/>
      <c r="AE360" s="769"/>
      <c r="AF360" s="769"/>
      <c r="AG360" s="769"/>
      <c r="AH360" s="769"/>
    </row>
    <row r="362" spans="1:47" x14ac:dyDescent="0.4">
      <c r="A362" s="600" t="str">
        <f>"（２） 喫食状況（"&amp;表紙!B2&amp;DBCS(表紙!C2-1)&amp;"年度の状況）"</f>
        <v>（２） 喫食状況（令和６年度の状況）</v>
      </c>
      <c r="B362" s="600"/>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row>
    <row r="363" spans="1:47" ht="19.5" thickBot="1" x14ac:dyDescent="0.45">
      <c r="B363" s="600" t="s">
        <v>484</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row>
    <row r="364" spans="1:47" ht="20.25" thickTop="1" thickBot="1" x14ac:dyDescent="0.45">
      <c r="B364" s="595" t="s">
        <v>408</v>
      </c>
      <c r="C364" s="595"/>
      <c r="D364" s="595"/>
      <c r="E364" s="595"/>
      <c r="F364" s="595"/>
      <c r="G364" s="595"/>
      <c r="H364" s="596"/>
      <c r="I364" s="795"/>
      <c r="J364" s="786"/>
      <c r="K364" s="786"/>
      <c r="L364" s="786"/>
      <c r="M364" s="787"/>
      <c r="N364" s="594" t="s">
        <v>235</v>
      </c>
      <c r="O364" s="595"/>
      <c r="P364" s="596"/>
      <c r="Q364" s="591"/>
      <c r="R364" s="592"/>
      <c r="S364" s="592"/>
      <c r="T364" s="592"/>
      <c r="U364" s="593"/>
      <c r="V364" s="594" t="s">
        <v>236</v>
      </c>
      <c r="W364" s="595"/>
      <c r="X364" s="595"/>
      <c r="Y364" s="595"/>
      <c r="Z364" s="595"/>
      <c r="AA364" s="596"/>
      <c r="AB364" s="591"/>
      <c r="AC364" s="592"/>
      <c r="AD364" s="592"/>
      <c r="AE364" s="592"/>
      <c r="AF364" s="593"/>
      <c r="AG364" s="82"/>
      <c r="AH364" s="82"/>
      <c r="AI364" s="82"/>
      <c r="AJ364" s="82"/>
      <c r="AK364" s="82"/>
      <c r="AL364" s="82"/>
      <c r="AM364" s="82"/>
      <c r="AN364" s="5"/>
      <c r="AO364" s="5"/>
    </row>
    <row r="365" spans="1:47" ht="20.25" thickTop="1" thickBot="1" x14ac:dyDescent="0.45">
      <c r="B365" s="794" t="s">
        <v>485</v>
      </c>
      <c r="C365" s="794"/>
      <c r="D365" s="794"/>
      <c r="E365" s="794"/>
      <c r="F365" s="794"/>
      <c r="G365" s="794"/>
      <c r="H365" s="794"/>
      <c r="I365" s="794"/>
      <c r="J365" s="794"/>
      <c r="K365" s="794"/>
      <c r="L365" s="794"/>
      <c r="M365" s="794"/>
      <c r="N365" s="595" t="s">
        <v>235</v>
      </c>
      <c r="O365" s="595"/>
      <c r="P365" s="596"/>
      <c r="Q365" s="601"/>
      <c r="R365" s="602"/>
      <c r="S365" s="602"/>
      <c r="T365" s="602"/>
      <c r="U365" s="603"/>
      <c r="V365" s="594" t="s">
        <v>236</v>
      </c>
      <c r="W365" s="595"/>
      <c r="X365" s="595"/>
      <c r="Y365" s="595"/>
      <c r="Z365" s="595"/>
      <c r="AA365" s="596"/>
      <c r="AB365" s="601"/>
      <c r="AC365" s="602"/>
      <c r="AD365" s="602"/>
      <c r="AE365" s="602"/>
      <c r="AF365" s="603"/>
      <c r="AG365" s="82"/>
      <c r="AH365" s="82"/>
      <c r="AI365" s="82"/>
      <c r="AJ365" s="82"/>
      <c r="AK365" s="82"/>
      <c r="AL365" s="82"/>
      <c r="AM365" s="82"/>
      <c r="AN365" s="5"/>
      <c r="AO365" s="5"/>
    </row>
    <row r="366" spans="1:47" ht="19.5" thickTop="1" x14ac:dyDescent="0.4"/>
    <row r="367" spans="1:47" x14ac:dyDescent="0.4">
      <c r="A367" s="600" t="s">
        <v>237</v>
      </c>
      <c r="B367" s="600"/>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row>
    <row r="368" spans="1:47" ht="19.5" thickBot="1" x14ac:dyDescent="0.45">
      <c r="B368" s="600" t="s">
        <v>486</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J368" s="5"/>
      <c r="AK368" s="5"/>
      <c r="AL368" s="5"/>
      <c r="AM368" s="5"/>
      <c r="AN368" s="5"/>
      <c r="AO368" s="40"/>
    </row>
    <row r="369" spans="1:41" ht="19.5" thickTop="1" x14ac:dyDescent="0.4">
      <c r="B369" s="600" t="s">
        <v>650</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J369" s="636"/>
      <c r="AK369" s="637"/>
      <c r="AL369" s="637"/>
      <c r="AM369" s="637"/>
      <c r="AN369" s="638"/>
      <c r="AO369" s="34"/>
    </row>
    <row r="370" spans="1:41" x14ac:dyDescent="0.4">
      <c r="B370" s="600" t="s">
        <v>651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J370" s="597"/>
      <c r="AK370" s="598"/>
      <c r="AL370" s="598"/>
      <c r="AM370" s="598"/>
      <c r="AN370" s="599"/>
      <c r="AO370" s="34"/>
    </row>
    <row r="371" spans="1:41" ht="19.5" thickBot="1" x14ac:dyDescent="0.45">
      <c r="B371" s="600" t="s">
        <v>652</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J371" s="672"/>
      <c r="AK371" s="673"/>
      <c r="AL371" s="673"/>
      <c r="AM371" s="673"/>
      <c r="AN371" s="674"/>
      <c r="AO371" s="34"/>
    </row>
    <row r="372" spans="1:41" ht="20.25" thickTop="1" thickBot="1" x14ac:dyDescent="0.45">
      <c r="B372" s="600" t="s">
        <v>653</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J372" s="5"/>
      <c r="AK372" s="5"/>
      <c r="AL372" s="5"/>
      <c r="AM372" s="5"/>
      <c r="AN372" s="5"/>
      <c r="AO372" s="40"/>
    </row>
    <row r="373" spans="1:41" ht="20.25" thickTop="1" thickBot="1" x14ac:dyDescent="0.45">
      <c r="B373" s="600" t="s">
        <v>654</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J373" s="573"/>
      <c r="AK373" s="574"/>
      <c r="AL373" s="574"/>
      <c r="AM373" s="574"/>
      <c r="AN373" s="575"/>
      <c r="AO373" s="34"/>
    </row>
    <row r="374" spans="1:41" ht="19.5" thickTop="1" x14ac:dyDescent="0.4">
      <c r="B374" s="600" t="s">
        <v>655</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row>
    <row r="376" spans="1:41" ht="19.5" thickBot="1" x14ac:dyDescent="0.45">
      <c r="A376" s="782" t="s">
        <v>771</v>
      </c>
      <c r="B376" s="782"/>
      <c r="C376" s="782"/>
      <c r="D376" s="782"/>
      <c r="E376" s="782"/>
      <c r="F376" s="782"/>
      <c r="G376" s="782"/>
      <c r="H376" s="782"/>
      <c r="I376" s="782"/>
      <c r="J376" s="782"/>
      <c r="K376" s="782"/>
      <c r="L376" s="782"/>
      <c r="M376" s="782"/>
      <c r="N376" s="782"/>
      <c r="O376" s="782"/>
      <c r="P376" s="782"/>
      <c r="Q376" s="782"/>
      <c r="R376" s="782"/>
      <c r="S376" s="782"/>
      <c r="T376" s="782"/>
      <c r="U376" s="782"/>
      <c r="V376" s="782"/>
      <c r="W376" s="782"/>
      <c r="X376" s="782"/>
      <c r="Y376" s="782"/>
      <c r="Z376" s="782"/>
      <c r="AA376" s="782"/>
      <c r="AB376" s="782"/>
      <c r="AC376" s="782"/>
      <c r="AD376" s="782"/>
      <c r="AE376" s="782"/>
      <c r="AF376" s="782"/>
      <c r="AG376" s="782"/>
      <c r="AH376" s="782"/>
      <c r="AJ376" s="5"/>
      <c r="AK376" s="5"/>
      <c r="AL376" s="5"/>
      <c r="AM376" s="5"/>
      <c r="AN376" s="5"/>
      <c r="AO376" s="40"/>
    </row>
    <row r="377" spans="1:41" ht="20.25" thickTop="1" thickBot="1" x14ac:dyDescent="0.45">
      <c r="B377" s="710" t="s">
        <v>610</v>
      </c>
      <c r="C377" s="710"/>
      <c r="D377" s="710"/>
      <c r="E377" s="710"/>
      <c r="F377" s="710"/>
      <c r="G377" s="710"/>
      <c r="H377" s="710"/>
      <c r="I377" s="710"/>
      <c r="J377" s="710"/>
      <c r="K377" s="710"/>
      <c r="L377" s="710"/>
      <c r="M377" s="710"/>
      <c r="N377" s="710"/>
      <c r="O377" s="710"/>
      <c r="P377" s="710"/>
      <c r="Q377" s="710"/>
      <c r="R377" s="710"/>
      <c r="S377" s="710"/>
      <c r="T377" s="710"/>
      <c r="U377" s="710"/>
      <c r="V377" s="710"/>
      <c r="W377" s="710"/>
      <c r="X377" s="710"/>
      <c r="Y377" s="710"/>
      <c r="Z377" s="710"/>
      <c r="AA377" s="710"/>
      <c r="AB377" s="710"/>
      <c r="AC377" s="710"/>
      <c r="AD377" s="710"/>
      <c r="AE377" s="710"/>
      <c r="AF377" s="710"/>
      <c r="AG377" s="710"/>
      <c r="AH377" s="710"/>
      <c r="AJ377" s="573"/>
      <c r="AK377" s="574"/>
      <c r="AL377" s="574"/>
      <c r="AM377" s="574"/>
      <c r="AN377" s="575"/>
      <c r="AO377" s="34"/>
    </row>
    <row r="378" spans="1:41" ht="19.5" thickTop="1" x14ac:dyDescent="0.4">
      <c r="B378" s="666" t="s">
        <v>99</v>
      </c>
      <c r="C378" s="666"/>
      <c r="D378" s="666"/>
      <c r="E378" s="666"/>
      <c r="F378" s="666"/>
      <c r="G378" s="666"/>
      <c r="H378" s="666"/>
      <c r="I378" s="666"/>
      <c r="J378" s="666"/>
      <c r="K378" s="666"/>
      <c r="L378" s="666"/>
      <c r="M378" s="666"/>
      <c r="N378" s="666"/>
      <c r="O378" s="666"/>
      <c r="P378" s="666"/>
      <c r="Q378" s="666"/>
      <c r="R378" s="666"/>
      <c r="S378" s="666"/>
      <c r="T378" s="666"/>
      <c r="U378" s="666"/>
      <c r="V378" s="666"/>
      <c r="W378" s="666"/>
      <c r="X378" s="666"/>
      <c r="Y378" s="666"/>
      <c r="Z378" s="666"/>
      <c r="AA378" s="666"/>
      <c r="AB378" s="666"/>
      <c r="AC378" s="666"/>
      <c r="AD378" s="666"/>
      <c r="AE378" s="666"/>
      <c r="AF378" s="666"/>
      <c r="AG378" s="666"/>
      <c r="AH378" s="666"/>
    </row>
    <row r="379" spans="1:41" ht="18.75" customHeight="1" thickBot="1" x14ac:dyDescent="0.45">
      <c r="B379" s="878"/>
      <c r="C379" s="878"/>
      <c r="D379" s="878"/>
      <c r="E379" s="878"/>
      <c r="F379" s="878"/>
      <c r="G379" s="796" t="s">
        <v>240</v>
      </c>
      <c r="H379" s="796"/>
      <c r="I379" s="796"/>
      <c r="J379" s="796"/>
      <c r="K379" s="796"/>
      <c r="L379" s="796"/>
      <c r="M379" s="796"/>
      <c r="N379" s="796"/>
      <c r="O379" s="796"/>
      <c r="P379" s="796"/>
      <c r="Q379" s="796"/>
      <c r="R379" s="796"/>
      <c r="S379" s="796"/>
      <c r="T379" s="796"/>
      <c r="U379" s="796"/>
      <c r="V379" s="796"/>
      <c r="W379" s="796"/>
      <c r="X379" s="796"/>
      <c r="Y379" s="796"/>
      <c r="Z379" s="796"/>
      <c r="AA379" s="796"/>
      <c r="AB379" s="796"/>
      <c r="AC379" s="796"/>
      <c r="AD379" s="796"/>
      <c r="AE379" s="796"/>
      <c r="AF379" s="796"/>
      <c r="AG379" s="796"/>
      <c r="AH379" s="796"/>
      <c r="AI379" s="796"/>
      <c r="AJ379" s="796"/>
      <c r="AK379" s="796"/>
      <c r="AL379" s="796"/>
      <c r="AM379" s="796"/>
      <c r="AN379" s="796"/>
      <c r="AO379" s="34"/>
    </row>
    <row r="380" spans="1:41" ht="18.75" customHeight="1" thickTop="1" x14ac:dyDescent="0.4">
      <c r="B380" s="604" t="s">
        <v>238</v>
      </c>
      <c r="C380" s="605"/>
      <c r="D380" s="605"/>
      <c r="E380" s="605"/>
      <c r="F380" s="605"/>
      <c r="G380" s="761"/>
      <c r="H380" s="762"/>
      <c r="I380" s="762"/>
      <c r="J380" s="762"/>
      <c r="K380" s="762"/>
      <c r="L380" s="762"/>
      <c r="M380" s="762"/>
      <c r="N380" s="762"/>
      <c r="O380" s="762"/>
      <c r="P380" s="762"/>
      <c r="Q380" s="762"/>
      <c r="R380" s="762"/>
      <c r="S380" s="762"/>
      <c r="T380" s="762"/>
      <c r="U380" s="762"/>
      <c r="V380" s="762"/>
      <c r="W380" s="762"/>
      <c r="X380" s="762"/>
      <c r="Y380" s="762"/>
      <c r="Z380" s="762"/>
      <c r="AA380" s="762"/>
      <c r="AB380" s="762"/>
      <c r="AC380" s="762"/>
      <c r="AD380" s="762"/>
      <c r="AE380" s="762"/>
      <c r="AF380" s="762"/>
      <c r="AG380" s="762"/>
      <c r="AH380" s="762"/>
      <c r="AI380" s="762"/>
      <c r="AJ380" s="762"/>
      <c r="AK380" s="762"/>
      <c r="AL380" s="762"/>
      <c r="AM380" s="762"/>
      <c r="AN380" s="763"/>
      <c r="AO380" s="73"/>
    </row>
    <row r="381" spans="1:41" ht="18.75" customHeight="1" x14ac:dyDescent="0.4">
      <c r="B381" s="606"/>
      <c r="C381" s="607"/>
      <c r="D381" s="607"/>
      <c r="E381" s="607"/>
      <c r="F381" s="607"/>
      <c r="G381" s="764"/>
      <c r="H381" s="765"/>
      <c r="I381" s="765"/>
      <c r="J381" s="765"/>
      <c r="K381" s="765"/>
      <c r="L381" s="765"/>
      <c r="M381" s="765"/>
      <c r="N381" s="765"/>
      <c r="O381" s="765"/>
      <c r="P381" s="765"/>
      <c r="Q381" s="765"/>
      <c r="R381" s="765"/>
      <c r="S381" s="765"/>
      <c r="T381" s="765"/>
      <c r="U381" s="765"/>
      <c r="V381" s="765"/>
      <c r="W381" s="765"/>
      <c r="X381" s="765"/>
      <c r="Y381" s="765"/>
      <c r="Z381" s="765"/>
      <c r="AA381" s="765"/>
      <c r="AB381" s="765"/>
      <c r="AC381" s="765"/>
      <c r="AD381" s="765"/>
      <c r="AE381" s="765"/>
      <c r="AF381" s="765"/>
      <c r="AG381" s="765"/>
      <c r="AH381" s="765"/>
      <c r="AI381" s="765"/>
      <c r="AJ381" s="765"/>
      <c r="AK381" s="765"/>
      <c r="AL381" s="765"/>
      <c r="AM381" s="765"/>
      <c r="AN381" s="766"/>
      <c r="AO381" s="73"/>
    </row>
    <row r="382" spans="1:41" ht="18.75" customHeight="1" x14ac:dyDescent="0.4">
      <c r="B382" s="608"/>
      <c r="C382" s="609"/>
      <c r="D382" s="609"/>
      <c r="E382" s="609"/>
      <c r="F382" s="609"/>
      <c r="G382" s="764"/>
      <c r="H382" s="765"/>
      <c r="I382" s="765"/>
      <c r="J382" s="765"/>
      <c r="K382" s="765"/>
      <c r="L382" s="765"/>
      <c r="M382" s="765"/>
      <c r="N382" s="765"/>
      <c r="O382" s="765"/>
      <c r="P382" s="765"/>
      <c r="Q382" s="765"/>
      <c r="R382" s="765"/>
      <c r="S382" s="765"/>
      <c r="T382" s="765"/>
      <c r="U382" s="765"/>
      <c r="V382" s="765"/>
      <c r="W382" s="765"/>
      <c r="X382" s="765"/>
      <c r="Y382" s="765"/>
      <c r="Z382" s="765"/>
      <c r="AA382" s="765"/>
      <c r="AB382" s="765"/>
      <c r="AC382" s="765"/>
      <c r="AD382" s="765"/>
      <c r="AE382" s="765"/>
      <c r="AF382" s="765"/>
      <c r="AG382" s="765"/>
      <c r="AH382" s="765"/>
      <c r="AI382" s="765"/>
      <c r="AJ382" s="765"/>
      <c r="AK382" s="765"/>
      <c r="AL382" s="765"/>
      <c r="AM382" s="765"/>
      <c r="AN382" s="766"/>
      <c r="AO382" s="34"/>
    </row>
    <row r="383" spans="1:41" ht="18.75" customHeight="1" x14ac:dyDescent="0.4">
      <c r="B383" s="610" t="s">
        <v>239</v>
      </c>
      <c r="C383" s="611"/>
      <c r="D383" s="611"/>
      <c r="E383" s="611"/>
      <c r="F383" s="611"/>
      <c r="G383" s="679"/>
      <c r="H383" s="680"/>
      <c r="I383" s="680"/>
      <c r="J383" s="680"/>
      <c r="K383" s="680"/>
      <c r="L383" s="680"/>
      <c r="M383" s="680"/>
      <c r="N383" s="680"/>
      <c r="O383" s="680"/>
      <c r="P383" s="680"/>
      <c r="Q383" s="680"/>
      <c r="R383" s="680"/>
      <c r="S383" s="680"/>
      <c r="T383" s="680"/>
      <c r="U383" s="680"/>
      <c r="V383" s="680"/>
      <c r="W383" s="680"/>
      <c r="X383" s="680"/>
      <c r="Y383" s="680"/>
      <c r="Z383" s="680"/>
      <c r="AA383" s="680"/>
      <c r="AB383" s="680"/>
      <c r="AC383" s="680"/>
      <c r="AD383" s="680"/>
      <c r="AE383" s="680"/>
      <c r="AF383" s="680"/>
      <c r="AG383" s="680"/>
      <c r="AH383" s="680"/>
      <c r="AI383" s="680"/>
      <c r="AJ383" s="680"/>
      <c r="AK383" s="680"/>
      <c r="AL383" s="680"/>
      <c r="AM383" s="680"/>
      <c r="AN383" s="681"/>
      <c r="AO383" s="73"/>
    </row>
    <row r="384" spans="1:41" ht="18.75" customHeight="1" x14ac:dyDescent="0.4">
      <c r="B384" s="612"/>
      <c r="C384" s="613"/>
      <c r="D384" s="613"/>
      <c r="E384" s="613"/>
      <c r="F384" s="613"/>
      <c r="G384" s="682"/>
      <c r="H384" s="683"/>
      <c r="I384" s="683"/>
      <c r="J384" s="683"/>
      <c r="K384" s="683"/>
      <c r="L384" s="683"/>
      <c r="M384" s="683"/>
      <c r="N384" s="683"/>
      <c r="O384" s="683"/>
      <c r="P384" s="683"/>
      <c r="Q384" s="683"/>
      <c r="R384" s="683"/>
      <c r="S384" s="683"/>
      <c r="T384" s="683"/>
      <c r="U384" s="683"/>
      <c r="V384" s="683"/>
      <c r="W384" s="683"/>
      <c r="X384" s="683"/>
      <c r="Y384" s="683"/>
      <c r="Z384" s="683"/>
      <c r="AA384" s="683"/>
      <c r="AB384" s="683"/>
      <c r="AC384" s="683"/>
      <c r="AD384" s="683"/>
      <c r="AE384" s="683"/>
      <c r="AF384" s="683"/>
      <c r="AG384" s="683"/>
      <c r="AH384" s="683"/>
      <c r="AI384" s="683"/>
      <c r="AJ384" s="683"/>
      <c r="AK384" s="683"/>
      <c r="AL384" s="683"/>
      <c r="AM384" s="683"/>
      <c r="AN384" s="684"/>
      <c r="AO384" s="73"/>
    </row>
    <row r="385" spans="1:47" ht="18.75" customHeight="1" x14ac:dyDescent="0.4">
      <c r="B385" s="614"/>
      <c r="C385" s="615"/>
      <c r="D385" s="615"/>
      <c r="E385" s="615"/>
      <c r="F385" s="615"/>
      <c r="G385" s="685"/>
      <c r="H385" s="686"/>
      <c r="I385" s="686"/>
      <c r="J385" s="686"/>
      <c r="K385" s="686"/>
      <c r="L385" s="686"/>
      <c r="M385" s="686"/>
      <c r="N385" s="686"/>
      <c r="O385" s="686"/>
      <c r="P385" s="686"/>
      <c r="Q385" s="686"/>
      <c r="R385" s="686"/>
      <c r="S385" s="686"/>
      <c r="T385" s="686"/>
      <c r="U385" s="686"/>
      <c r="V385" s="686"/>
      <c r="W385" s="686"/>
      <c r="X385" s="686"/>
      <c r="Y385" s="686"/>
      <c r="Z385" s="686"/>
      <c r="AA385" s="686"/>
      <c r="AB385" s="686"/>
      <c r="AC385" s="686"/>
      <c r="AD385" s="686"/>
      <c r="AE385" s="686"/>
      <c r="AF385" s="686"/>
      <c r="AG385" s="686"/>
      <c r="AH385" s="686"/>
      <c r="AI385" s="686"/>
      <c r="AJ385" s="686"/>
      <c r="AK385" s="686"/>
      <c r="AL385" s="686"/>
      <c r="AM385" s="686"/>
      <c r="AN385" s="687"/>
      <c r="AO385" s="34"/>
    </row>
    <row r="386" spans="1:47" ht="18.75" customHeight="1" x14ac:dyDescent="0.4">
      <c r="B386" s="604" t="s">
        <v>100</v>
      </c>
      <c r="C386" s="605"/>
      <c r="D386" s="605"/>
      <c r="E386" s="605"/>
      <c r="F386" s="605"/>
      <c r="G386" s="764"/>
      <c r="H386" s="765"/>
      <c r="I386" s="765"/>
      <c r="J386" s="765"/>
      <c r="K386" s="765"/>
      <c r="L386" s="765"/>
      <c r="M386" s="765"/>
      <c r="N386" s="765"/>
      <c r="O386" s="765"/>
      <c r="P386" s="765"/>
      <c r="Q386" s="765"/>
      <c r="R386" s="765"/>
      <c r="S386" s="765"/>
      <c r="T386" s="765"/>
      <c r="U386" s="765"/>
      <c r="V386" s="765"/>
      <c r="W386" s="765"/>
      <c r="X386" s="765"/>
      <c r="Y386" s="765"/>
      <c r="Z386" s="765"/>
      <c r="AA386" s="765"/>
      <c r="AB386" s="765"/>
      <c r="AC386" s="765"/>
      <c r="AD386" s="765"/>
      <c r="AE386" s="765"/>
      <c r="AF386" s="765"/>
      <c r="AG386" s="765"/>
      <c r="AH386" s="765"/>
      <c r="AI386" s="765"/>
      <c r="AJ386" s="765"/>
      <c r="AK386" s="765"/>
      <c r="AL386" s="765"/>
      <c r="AM386" s="765"/>
      <c r="AN386" s="766"/>
      <c r="AO386" s="73"/>
    </row>
    <row r="387" spans="1:47" ht="18.75" customHeight="1" x14ac:dyDescent="0.4">
      <c r="B387" s="606"/>
      <c r="C387" s="607"/>
      <c r="D387" s="607"/>
      <c r="E387" s="607"/>
      <c r="F387" s="607"/>
      <c r="G387" s="764"/>
      <c r="H387" s="765"/>
      <c r="I387" s="765"/>
      <c r="J387" s="765"/>
      <c r="K387" s="765"/>
      <c r="L387" s="765"/>
      <c r="M387" s="765"/>
      <c r="N387" s="765"/>
      <c r="O387" s="765"/>
      <c r="P387" s="765"/>
      <c r="Q387" s="765"/>
      <c r="R387" s="765"/>
      <c r="S387" s="765"/>
      <c r="T387" s="765"/>
      <c r="U387" s="765"/>
      <c r="V387" s="765"/>
      <c r="W387" s="765"/>
      <c r="X387" s="765"/>
      <c r="Y387" s="765"/>
      <c r="Z387" s="765"/>
      <c r="AA387" s="765"/>
      <c r="AB387" s="765"/>
      <c r="AC387" s="765"/>
      <c r="AD387" s="765"/>
      <c r="AE387" s="765"/>
      <c r="AF387" s="765"/>
      <c r="AG387" s="765"/>
      <c r="AH387" s="765"/>
      <c r="AI387" s="765"/>
      <c r="AJ387" s="765"/>
      <c r="AK387" s="765"/>
      <c r="AL387" s="765"/>
      <c r="AM387" s="765"/>
      <c r="AN387" s="766"/>
      <c r="AO387" s="73"/>
    </row>
    <row r="388" spans="1:47" ht="18.75" customHeight="1" thickBot="1" x14ac:dyDescent="0.45">
      <c r="B388" s="608"/>
      <c r="C388" s="609"/>
      <c r="D388" s="609"/>
      <c r="E388" s="609"/>
      <c r="F388" s="609"/>
      <c r="G388" s="820"/>
      <c r="H388" s="821"/>
      <c r="I388" s="821"/>
      <c r="J388" s="821"/>
      <c r="K388" s="821"/>
      <c r="L388" s="821"/>
      <c r="M388" s="821"/>
      <c r="N388" s="821"/>
      <c r="O388" s="821"/>
      <c r="P388" s="821"/>
      <c r="Q388" s="821"/>
      <c r="R388" s="821"/>
      <c r="S388" s="821"/>
      <c r="T388" s="821"/>
      <c r="U388" s="821"/>
      <c r="V388" s="821"/>
      <c r="W388" s="821"/>
      <c r="X388" s="821"/>
      <c r="Y388" s="821"/>
      <c r="Z388" s="821"/>
      <c r="AA388" s="821"/>
      <c r="AB388" s="821"/>
      <c r="AC388" s="821"/>
      <c r="AD388" s="821"/>
      <c r="AE388" s="821"/>
      <c r="AF388" s="821"/>
      <c r="AG388" s="821"/>
      <c r="AH388" s="821"/>
      <c r="AI388" s="821"/>
      <c r="AJ388" s="821"/>
      <c r="AK388" s="821"/>
      <c r="AL388" s="821"/>
      <c r="AM388" s="821"/>
      <c r="AN388" s="822"/>
      <c r="AO388" s="34"/>
      <c r="AQ388" s="388"/>
      <c r="AR388" s="388"/>
      <c r="AS388" s="388"/>
      <c r="AT388" s="388"/>
      <c r="AU388" s="388"/>
    </row>
    <row r="389" spans="1:47" ht="18.75" customHeight="1" thickTop="1" thickBot="1" x14ac:dyDescent="0.45">
      <c r="B389" s="77"/>
      <c r="C389" s="77"/>
      <c r="D389" s="77"/>
      <c r="E389" s="77"/>
      <c r="F389" s="77"/>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row>
    <row r="390" spans="1:47" s="433" customFormat="1" ht="18.75" customHeight="1" thickTop="1" thickBot="1" x14ac:dyDescent="0.45">
      <c r="B390" s="627" t="s">
        <v>810</v>
      </c>
      <c r="C390" s="627"/>
      <c r="D390" s="627"/>
      <c r="E390" s="627"/>
      <c r="F390" s="627"/>
      <c r="G390" s="627"/>
      <c r="H390" s="627"/>
      <c r="I390" s="627"/>
      <c r="J390" s="627"/>
      <c r="K390" s="627"/>
      <c r="L390" s="627"/>
      <c r="M390" s="627"/>
      <c r="N390" s="627"/>
      <c r="O390" s="627"/>
      <c r="P390" s="627"/>
      <c r="Q390" s="627"/>
      <c r="R390" s="627"/>
      <c r="S390" s="627"/>
      <c r="T390" s="627"/>
      <c r="U390" s="627"/>
      <c r="V390" s="627"/>
      <c r="W390" s="627"/>
      <c r="X390" s="627"/>
      <c r="Y390" s="627"/>
      <c r="Z390" s="627"/>
      <c r="AA390" s="627"/>
      <c r="AB390" s="627"/>
      <c r="AC390" s="627"/>
      <c r="AD390" s="627"/>
      <c r="AE390" s="627"/>
      <c r="AF390" s="627"/>
      <c r="AG390" s="627"/>
      <c r="AH390" s="627"/>
      <c r="AI390" s="435"/>
      <c r="AJ390" s="573"/>
      <c r="AK390" s="574"/>
      <c r="AL390" s="574"/>
      <c r="AM390" s="574"/>
      <c r="AN390" s="575"/>
      <c r="AO390" s="435"/>
    </row>
    <row r="391" spans="1:47" s="433" customFormat="1" ht="18.75" customHeight="1" thickTop="1" thickBot="1" x14ac:dyDescent="0.45">
      <c r="B391" s="434"/>
      <c r="C391" s="434"/>
      <c r="D391" s="434"/>
      <c r="E391" s="434"/>
      <c r="F391" s="434"/>
      <c r="G391" s="435"/>
      <c r="H391" s="435"/>
      <c r="I391" s="435"/>
      <c r="J391" s="435"/>
      <c r="K391" s="435"/>
      <c r="L391" s="435"/>
      <c r="M391" s="435"/>
      <c r="N391" s="435"/>
      <c r="O391" s="435"/>
      <c r="P391" s="435"/>
      <c r="Q391" s="435"/>
      <c r="R391" s="435"/>
      <c r="S391" s="435"/>
      <c r="T391" s="435"/>
      <c r="U391" s="435"/>
      <c r="V391" s="435"/>
      <c r="W391" s="435"/>
      <c r="X391" s="435"/>
      <c r="Y391" s="435"/>
      <c r="Z391" s="435"/>
      <c r="AA391" s="435"/>
      <c r="AB391" s="435"/>
      <c r="AC391" s="435"/>
      <c r="AD391" s="435"/>
      <c r="AE391" s="435"/>
      <c r="AF391" s="435"/>
      <c r="AG391" s="435"/>
      <c r="AH391" s="435"/>
      <c r="AI391" s="435"/>
      <c r="AJ391" s="435"/>
      <c r="AK391" s="435"/>
      <c r="AL391" s="435"/>
      <c r="AM391" s="435"/>
      <c r="AN391" s="435"/>
      <c r="AO391" s="435"/>
    </row>
    <row r="392" spans="1:47" ht="20.25" thickTop="1" thickBot="1" x14ac:dyDescent="0.45">
      <c r="B392" s="627" t="s">
        <v>738</v>
      </c>
      <c r="C392" s="627"/>
      <c r="D392" s="627"/>
      <c r="E392" s="627"/>
      <c r="F392" s="627"/>
      <c r="G392" s="627"/>
      <c r="H392" s="627"/>
      <c r="I392" s="627"/>
      <c r="J392" s="627"/>
      <c r="K392" s="627"/>
      <c r="L392" s="627"/>
      <c r="M392" s="627"/>
      <c r="N392" s="627"/>
      <c r="O392" s="627"/>
      <c r="P392" s="627"/>
      <c r="Q392" s="627"/>
      <c r="R392" s="627"/>
      <c r="S392" s="627"/>
      <c r="T392" s="627"/>
      <c r="U392" s="627"/>
      <c r="V392" s="627"/>
      <c r="W392" s="627"/>
      <c r="X392" s="627"/>
      <c r="Y392" s="627"/>
      <c r="Z392" s="627"/>
      <c r="AA392" s="627"/>
      <c r="AB392" s="627"/>
      <c r="AC392" s="627"/>
      <c r="AD392" s="627"/>
      <c r="AE392" s="627"/>
      <c r="AF392" s="627"/>
      <c r="AG392" s="627"/>
      <c r="AH392" s="627"/>
      <c r="AJ392" s="573"/>
      <c r="AK392" s="574"/>
      <c r="AL392" s="574"/>
      <c r="AM392" s="574"/>
      <c r="AN392" s="575"/>
    </row>
    <row r="393" spans="1:47" s="388" customFormat="1" ht="19.5" thickTop="1" x14ac:dyDescent="0.4">
      <c r="B393" s="393"/>
      <c r="C393" s="387"/>
      <c r="D393" s="387"/>
      <c r="E393" s="387"/>
      <c r="F393" s="387"/>
      <c r="G393" s="387"/>
      <c r="H393" s="387"/>
      <c r="I393" s="387"/>
      <c r="J393" s="387"/>
      <c r="K393" s="387"/>
      <c r="L393" s="387"/>
      <c r="M393" s="387"/>
      <c r="N393" s="387"/>
      <c r="O393" s="387"/>
      <c r="P393" s="387"/>
      <c r="Q393" s="387"/>
      <c r="R393" s="387"/>
      <c r="S393" s="387"/>
      <c r="T393" s="387"/>
      <c r="U393" s="387"/>
      <c r="V393" s="387"/>
      <c r="W393" s="387"/>
      <c r="X393" s="387"/>
      <c r="Y393" s="387"/>
      <c r="Z393" s="387"/>
      <c r="AA393" s="387"/>
      <c r="AB393" s="387"/>
      <c r="AC393" s="387"/>
      <c r="AD393" s="387"/>
      <c r="AE393" s="387"/>
      <c r="AF393" s="387"/>
      <c r="AG393" s="387"/>
      <c r="AH393" s="387"/>
      <c r="AQ393"/>
      <c r="AR393"/>
      <c r="AS393"/>
      <c r="AT393"/>
      <c r="AU393"/>
    </row>
    <row r="394" spans="1:47" ht="19.5" thickBot="1" x14ac:dyDescent="0.45">
      <c r="A394" s="600" t="s">
        <v>772</v>
      </c>
      <c r="B394" s="600"/>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O394" s="40"/>
    </row>
    <row r="395" spans="1:47" ht="19.5" thickTop="1" x14ac:dyDescent="0.4">
      <c r="B395" s="600" t="s">
        <v>101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J395" s="636"/>
      <c r="AK395" s="637"/>
      <c r="AL395" s="637"/>
      <c r="AM395" s="637"/>
      <c r="AN395" s="638"/>
      <c r="AO395" s="34"/>
    </row>
    <row r="396" spans="1:47" ht="19.5" thickBot="1" x14ac:dyDescent="0.45">
      <c r="B396" s="600" t="s">
        <v>102</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J396" s="672"/>
      <c r="AK396" s="673"/>
      <c r="AL396" s="673"/>
      <c r="AM396" s="673"/>
      <c r="AN396" s="674"/>
      <c r="AO396" s="34"/>
    </row>
    <row r="397" spans="1:47" ht="19.5" thickTop="1" x14ac:dyDescent="0.4"/>
    <row r="398" spans="1:47" ht="19.5" thickBot="1" x14ac:dyDescent="0.45">
      <c r="A398" s="600" t="s">
        <v>773</v>
      </c>
      <c r="B398" s="600"/>
      <c r="C398" s="600"/>
      <c r="D398" s="600"/>
      <c r="E398" s="600"/>
      <c r="F398" s="600"/>
      <c r="G398" s="600"/>
      <c r="H398" s="600"/>
      <c r="I398" s="600"/>
      <c r="J398" s="600"/>
      <c r="K398" s="600"/>
      <c r="L398" s="600"/>
      <c r="M398" s="600"/>
      <c r="N398" s="600"/>
      <c r="O398" s="600"/>
      <c r="P398" s="600"/>
      <c r="Q398" s="600"/>
      <c r="R398" s="600"/>
      <c r="S398" s="600"/>
      <c r="T398" s="600"/>
      <c r="U398" s="600"/>
      <c r="V398" s="600"/>
      <c r="W398" s="600"/>
      <c r="X398" s="600"/>
      <c r="Y398" s="600"/>
      <c r="Z398" s="600"/>
      <c r="AA398" s="600"/>
      <c r="AB398" s="600"/>
      <c r="AC398" s="600"/>
      <c r="AD398" s="600"/>
      <c r="AE398" s="600"/>
      <c r="AF398" s="600"/>
      <c r="AG398" s="600"/>
      <c r="AH398" s="600"/>
    </row>
    <row r="399" spans="1:47" ht="20.25" thickTop="1" thickBot="1" x14ac:dyDescent="0.45">
      <c r="B399" s="600" t="s">
        <v>821</v>
      </c>
      <c r="C399" s="600"/>
      <c r="D399" s="600"/>
      <c r="E399" s="600"/>
      <c r="F399" s="600"/>
      <c r="G399" s="600"/>
      <c r="H399" s="600"/>
      <c r="I399" s="600"/>
      <c r="J399" s="600"/>
      <c r="K399" s="600"/>
      <c r="L399" s="600"/>
      <c r="M399" s="600"/>
      <c r="N399" s="600"/>
      <c r="O399" s="600"/>
      <c r="P399" s="600"/>
      <c r="Q399" s="600"/>
      <c r="R399" s="600"/>
      <c r="S399" s="600"/>
      <c r="T399" s="600"/>
      <c r="U399" s="600"/>
      <c r="V399" s="600"/>
      <c r="W399" s="600"/>
      <c r="X399" s="600"/>
      <c r="Y399" s="600"/>
      <c r="Z399" s="600"/>
      <c r="AA399" s="600"/>
      <c r="AB399" s="600"/>
      <c r="AC399" s="600"/>
      <c r="AD399" s="600"/>
      <c r="AE399" s="600"/>
      <c r="AF399" s="600"/>
      <c r="AG399" s="600"/>
      <c r="AH399" s="600"/>
      <c r="AJ399" s="573"/>
      <c r="AK399" s="574"/>
      <c r="AL399" s="574"/>
      <c r="AM399" s="574"/>
      <c r="AN399" s="575"/>
    </row>
    <row r="400" spans="1:47" s="433" customFormat="1" ht="20.25" thickTop="1" thickBot="1" x14ac:dyDescent="0.45">
      <c r="E400" s="675" t="s">
        <v>811</v>
      </c>
      <c r="F400" s="675"/>
      <c r="G400" s="675"/>
      <c r="H400" s="675"/>
      <c r="I400" s="675"/>
      <c r="J400" s="369" t="s">
        <v>812</v>
      </c>
      <c r="K400" s="427"/>
      <c r="L400" s="625"/>
      <c r="M400" s="626"/>
      <c r="N400" s="676"/>
      <c r="O400" s="456" t="s">
        <v>813</v>
      </c>
      <c r="P400" s="369"/>
      <c r="Q400" s="369"/>
      <c r="R400" s="369"/>
      <c r="S400" s="677" t="s">
        <v>814</v>
      </c>
      <c r="T400" s="677"/>
      <c r="U400" s="677"/>
      <c r="V400" s="678"/>
      <c r="W400" s="625"/>
      <c r="X400" s="626"/>
      <c r="Y400" s="626"/>
      <c r="Z400" s="456" t="s">
        <v>813</v>
      </c>
      <c r="AA400" s="369"/>
      <c r="AB400" s="369"/>
      <c r="AJ400" s="449"/>
      <c r="AK400"/>
      <c r="AL400"/>
      <c r="AM400"/>
      <c r="AN400"/>
    </row>
    <row r="401" spans="1:40" ht="19.5" thickTop="1" x14ac:dyDescent="0.4">
      <c r="L401" s="346"/>
      <c r="M401" s="346"/>
      <c r="N401" s="346"/>
      <c r="W401" s="346"/>
      <c r="X401" s="346"/>
      <c r="Y401" s="346"/>
      <c r="AE401" s="436"/>
      <c r="AF401" s="436"/>
    </row>
    <row r="402" spans="1:40" ht="19.5" thickBot="1" x14ac:dyDescent="0.45">
      <c r="A402" s="600" t="s">
        <v>774</v>
      </c>
      <c r="B402" s="600"/>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J402" s="5"/>
      <c r="AK402" s="5"/>
      <c r="AL402" s="5"/>
      <c r="AM402" s="5"/>
      <c r="AN402" s="5"/>
    </row>
    <row r="403" spans="1:40" ht="20.25" thickTop="1" thickBot="1" x14ac:dyDescent="0.45">
      <c r="B403" s="600" t="s">
        <v>103</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J403" s="573"/>
      <c r="AK403" s="574"/>
      <c r="AL403" s="574"/>
      <c r="AM403" s="574"/>
      <c r="AN403" s="575"/>
    </row>
    <row r="404" spans="1:40" ht="19.5" thickTop="1" x14ac:dyDescent="0.4">
      <c r="B404" s="600" t="s">
        <v>656</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row>
    <row r="407" spans="1:40" ht="19.5" thickBot="1" x14ac:dyDescent="0.45">
      <c r="A407" s="600" t="s">
        <v>775</v>
      </c>
      <c r="B407" s="600"/>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row>
    <row r="408" spans="1:40" ht="19.5" thickTop="1" x14ac:dyDescent="0.4">
      <c r="B408" s="600" t="s">
        <v>241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J408" s="636"/>
      <c r="AK408" s="637"/>
      <c r="AL408" s="637"/>
      <c r="AM408" s="637"/>
      <c r="AN408" s="638"/>
    </row>
    <row r="409" spans="1:40" x14ac:dyDescent="0.4">
      <c r="B409" s="600" t="s">
        <v>565</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J409" s="597"/>
      <c r="AK409" s="598"/>
      <c r="AL409" s="598"/>
      <c r="AM409" s="598"/>
      <c r="AN409" s="599"/>
    </row>
    <row r="410" spans="1:40" x14ac:dyDescent="0.4">
      <c r="B410" s="600" t="s">
        <v>566</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J410" s="597"/>
      <c r="AK410" s="598"/>
      <c r="AL410" s="598"/>
      <c r="AM410" s="598"/>
      <c r="AN410" s="599"/>
    </row>
    <row r="411" spans="1:40" ht="19.5" thickBot="1" x14ac:dyDescent="0.45">
      <c r="B411" s="600" t="s">
        <v>567</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J411" s="672"/>
      <c r="AK411" s="673"/>
      <c r="AL411" s="673"/>
      <c r="AM411" s="673"/>
      <c r="AN411" s="674"/>
    </row>
    <row r="412" spans="1:40" ht="19.5" thickTop="1" x14ac:dyDescent="0.4"/>
    <row r="413" spans="1:40" x14ac:dyDescent="0.4">
      <c r="A413" s="600" t="str">
        <f>"（９） 検便の実施状況（"&amp;表紙!B2&amp;DBCS(表紙!C2-1)&amp;"年度の状況）　　※休業中の職員は除く"</f>
        <v>（９） 検便の実施状況（令和６年度の状況）　　※休業中の職員は除く</v>
      </c>
      <c r="B413" s="600"/>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row>
    <row r="414" spans="1:40" ht="19.5" thickBot="1" x14ac:dyDescent="0.45">
      <c r="B414" s="628"/>
      <c r="C414" s="629"/>
      <c r="D414" s="629"/>
      <c r="E414" s="629"/>
      <c r="F414" s="629"/>
      <c r="G414" s="629"/>
      <c r="H414" s="629"/>
      <c r="I414" s="629"/>
      <c r="J414" s="629"/>
      <c r="K414" s="629"/>
      <c r="L414" s="629"/>
      <c r="M414" s="630"/>
      <c r="N414" s="654" t="s">
        <v>242</v>
      </c>
      <c r="O414" s="655"/>
      <c r="P414" s="654" t="s">
        <v>243</v>
      </c>
      <c r="Q414" s="655"/>
      <c r="R414" s="654" t="s">
        <v>244</v>
      </c>
      <c r="S414" s="655"/>
      <c r="T414" s="654" t="s">
        <v>245</v>
      </c>
      <c r="U414" s="655"/>
      <c r="V414" s="670" t="s">
        <v>246</v>
      </c>
      <c r="W414" s="671"/>
      <c r="X414" s="654" t="s">
        <v>247</v>
      </c>
      <c r="Y414" s="655"/>
      <c r="Z414" s="654" t="s">
        <v>248</v>
      </c>
      <c r="AA414" s="655"/>
      <c r="AB414" s="654" t="s">
        <v>249</v>
      </c>
      <c r="AC414" s="655"/>
      <c r="AD414" s="654" t="s">
        <v>250</v>
      </c>
      <c r="AE414" s="655"/>
      <c r="AF414" s="758" t="s">
        <v>251</v>
      </c>
      <c r="AG414" s="759"/>
      <c r="AH414" s="654" t="s">
        <v>252</v>
      </c>
      <c r="AI414" s="655"/>
      <c r="AJ414" s="654" t="s">
        <v>253</v>
      </c>
      <c r="AK414" s="655"/>
    </row>
    <row r="415" spans="1:40" ht="19.5" thickTop="1" x14ac:dyDescent="0.4">
      <c r="B415" s="579" t="s">
        <v>104</v>
      </c>
      <c r="C415" s="581"/>
      <c r="D415" s="581"/>
      <c r="E415" s="581"/>
      <c r="F415" s="581"/>
      <c r="G415" s="581"/>
      <c r="H415" s="581"/>
      <c r="I415" s="581"/>
      <c r="J415" s="581"/>
      <c r="K415" s="581"/>
      <c r="L415" s="581"/>
      <c r="M415" s="581"/>
      <c r="N415" s="767"/>
      <c r="O415" s="768"/>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760"/>
    </row>
    <row r="416" spans="1:40" x14ac:dyDescent="0.4">
      <c r="B416" s="604" t="s">
        <v>105</v>
      </c>
      <c r="C416" s="605"/>
      <c r="D416" s="605"/>
      <c r="E416" s="605"/>
      <c r="F416" s="646"/>
      <c r="G416" s="649" t="s">
        <v>110</v>
      </c>
      <c r="H416" s="650"/>
      <c r="I416" s="650"/>
      <c r="J416" s="650"/>
      <c r="K416" s="650"/>
      <c r="L416" s="650"/>
      <c r="M416" s="650"/>
      <c r="N416" s="631"/>
      <c r="O416" s="632"/>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642"/>
    </row>
    <row r="417" spans="2:37" x14ac:dyDescent="0.4">
      <c r="B417" s="606"/>
      <c r="C417" s="607"/>
      <c r="D417" s="607"/>
      <c r="E417" s="607"/>
      <c r="F417" s="647"/>
      <c r="G417" s="579" t="s">
        <v>111</v>
      </c>
      <c r="H417" s="581"/>
      <c r="I417" s="581"/>
      <c r="J417" s="581"/>
      <c r="K417" s="581"/>
      <c r="L417" s="581"/>
      <c r="M417" s="581"/>
      <c r="N417" s="631"/>
      <c r="O417" s="632"/>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642"/>
    </row>
    <row r="418" spans="2:37" x14ac:dyDescent="0.4">
      <c r="B418" s="608"/>
      <c r="C418" s="609"/>
      <c r="D418" s="609"/>
      <c r="E418" s="609"/>
      <c r="F418" s="648"/>
      <c r="G418" s="579" t="s">
        <v>112</v>
      </c>
      <c r="H418" s="581"/>
      <c r="I418" s="581"/>
      <c r="J418" s="581"/>
      <c r="K418" s="581"/>
      <c r="L418" s="581"/>
      <c r="M418" s="581"/>
      <c r="N418" s="631"/>
      <c r="O418" s="632"/>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642"/>
    </row>
    <row r="419" spans="2:37" x14ac:dyDescent="0.4">
      <c r="B419" s="604" t="s">
        <v>106</v>
      </c>
      <c r="C419" s="605"/>
      <c r="D419" s="605"/>
      <c r="E419" s="605"/>
      <c r="F419" s="646"/>
      <c r="G419" s="579" t="s">
        <v>110</v>
      </c>
      <c r="H419" s="581"/>
      <c r="I419" s="581"/>
      <c r="J419" s="581"/>
      <c r="K419" s="581"/>
      <c r="L419" s="581"/>
      <c r="M419" s="581"/>
      <c r="N419" s="631"/>
      <c r="O419" s="632"/>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642"/>
    </row>
    <row r="420" spans="2:37" x14ac:dyDescent="0.4">
      <c r="B420" s="606"/>
      <c r="C420" s="607"/>
      <c r="D420" s="607"/>
      <c r="E420" s="607"/>
      <c r="F420" s="647"/>
      <c r="G420" s="579" t="s">
        <v>111</v>
      </c>
      <c r="H420" s="581"/>
      <c r="I420" s="581"/>
      <c r="J420" s="581"/>
      <c r="K420" s="581"/>
      <c r="L420" s="581"/>
      <c r="M420" s="581"/>
      <c r="N420" s="631"/>
      <c r="O420" s="632"/>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642"/>
    </row>
    <row r="421" spans="2:37" x14ac:dyDescent="0.4">
      <c r="B421" s="608"/>
      <c r="C421" s="609"/>
      <c r="D421" s="609"/>
      <c r="E421" s="609"/>
      <c r="F421" s="648"/>
      <c r="G421" s="579" t="s">
        <v>112</v>
      </c>
      <c r="H421" s="581"/>
      <c r="I421" s="581"/>
      <c r="J421" s="581"/>
      <c r="K421" s="581"/>
      <c r="L421" s="581"/>
      <c r="M421" s="581"/>
      <c r="N421" s="631"/>
      <c r="O421" s="632"/>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642"/>
    </row>
    <row r="422" spans="2:37" ht="19.5" thickBot="1" x14ac:dyDescent="0.45">
      <c r="B422" s="1031" t="s">
        <v>107</v>
      </c>
      <c r="C422" s="1032"/>
      <c r="D422" s="1032"/>
      <c r="E422" s="1032"/>
      <c r="F422" s="1033"/>
      <c r="G422" s="579" t="s">
        <v>110</v>
      </c>
      <c r="H422" s="581"/>
      <c r="I422" s="581"/>
      <c r="J422" s="581"/>
      <c r="K422" s="581"/>
      <c r="L422" s="581"/>
      <c r="M422" s="581"/>
      <c r="N422" s="756"/>
      <c r="O422" s="757"/>
      <c r="P422" s="641"/>
      <c r="Q422" s="641"/>
      <c r="R422" s="641"/>
      <c r="S422" s="641"/>
      <c r="T422" s="641"/>
      <c r="U422" s="641"/>
      <c r="V422" s="641"/>
      <c r="W422" s="641"/>
      <c r="X422" s="641"/>
      <c r="Y422" s="641"/>
      <c r="Z422" s="641"/>
      <c r="AA422" s="641"/>
      <c r="AB422" s="641"/>
      <c r="AC422" s="641"/>
      <c r="AD422" s="641"/>
      <c r="AE422" s="641"/>
      <c r="AF422" s="641"/>
      <c r="AG422" s="641"/>
      <c r="AH422" s="641"/>
      <c r="AI422" s="641"/>
      <c r="AJ422" s="641"/>
      <c r="AK422" s="1037"/>
    </row>
    <row r="423" spans="2:37" ht="19.5" thickTop="1" x14ac:dyDescent="0.4">
      <c r="B423" s="579" t="s">
        <v>108</v>
      </c>
      <c r="C423" s="581"/>
      <c r="D423" s="581"/>
      <c r="E423" s="581"/>
      <c r="F423" s="581"/>
      <c r="G423" s="581"/>
      <c r="H423" s="581"/>
      <c r="I423" s="581"/>
      <c r="J423" s="581"/>
      <c r="K423" s="581"/>
      <c r="L423" s="581"/>
      <c r="M423" s="580"/>
      <c r="N423" s="577">
        <f>SUM(N416,N419,N422)</f>
        <v>0</v>
      </c>
      <c r="O423" s="578"/>
      <c r="P423" s="577">
        <f t="shared" ref="P423" si="0">SUM(P416,P419,P422)</f>
        <v>0</v>
      </c>
      <c r="Q423" s="578"/>
      <c r="R423" s="577">
        <f t="shared" ref="R423" si="1">SUM(R416,R419,R422)</f>
        <v>0</v>
      </c>
      <c r="S423" s="578"/>
      <c r="T423" s="577">
        <f t="shared" ref="T423" si="2">SUM(T416,T419,T422)</f>
        <v>0</v>
      </c>
      <c r="U423" s="578"/>
      <c r="V423" s="577">
        <f t="shared" ref="V423" si="3">SUM(V416,V419,V422)</f>
        <v>0</v>
      </c>
      <c r="W423" s="578"/>
      <c r="X423" s="577">
        <f t="shared" ref="X423" si="4">SUM(X416,X419,X422)</f>
        <v>0</v>
      </c>
      <c r="Y423" s="578"/>
      <c r="Z423" s="577">
        <f t="shared" ref="Z423" si="5">SUM(Z416,Z419,Z422)</f>
        <v>0</v>
      </c>
      <c r="AA423" s="578"/>
      <c r="AB423" s="577">
        <f t="shared" ref="AB423" si="6">SUM(AB416,AB419,AB422)</f>
        <v>0</v>
      </c>
      <c r="AC423" s="578"/>
      <c r="AD423" s="577">
        <f t="shared" ref="AD423" si="7">SUM(AD416,AD419,AD422)</f>
        <v>0</v>
      </c>
      <c r="AE423" s="578"/>
      <c r="AF423" s="577">
        <f t="shared" ref="AF423" si="8">SUM(AF416,AF419,AF422)</f>
        <v>0</v>
      </c>
      <c r="AG423" s="578"/>
      <c r="AH423" s="577">
        <f t="shared" ref="AH423" si="9">SUM(AH416,AH419,AH422)</f>
        <v>0</v>
      </c>
      <c r="AI423" s="578"/>
      <c r="AJ423" s="577">
        <f t="shared" ref="AJ423" si="10">SUM(AJ416,AJ419,AJ422)</f>
        <v>0</v>
      </c>
      <c r="AK423" s="578"/>
    </row>
    <row r="424" spans="2:37" x14ac:dyDescent="0.4">
      <c r="B424" s="30"/>
      <c r="C424" s="30"/>
      <c r="D424" s="30"/>
      <c r="E424" s="30"/>
      <c r="F424" s="30"/>
      <c r="G424" s="30"/>
      <c r="H424" s="30"/>
      <c r="I424" s="30"/>
      <c r="J424" s="35"/>
      <c r="K424" s="30"/>
      <c r="L424" s="30"/>
      <c r="O424" s="30"/>
      <c r="P424" s="30"/>
      <c r="Q424" s="30"/>
      <c r="R424" s="30"/>
      <c r="S424" s="30"/>
      <c r="U424" s="30"/>
      <c r="V424" s="30"/>
      <c r="W424" s="30"/>
      <c r="X424" s="30"/>
      <c r="Y424" s="30"/>
      <c r="Z424" s="30"/>
      <c r="AA424" s="30"/>
      <c r="AB424" s="30"/>
      <c r="AE424" s="30"/>
      <c r="AF424" s="30"/>
    </row>
    <row r="425" spans="2:37" x14ac:dyDescent="0.4">
      <c r="B425" t="s">
        <v>109</v>
      </c>
      <c r="O425" s="30"/>
      <c r="P425" s="640"/>
      <c r="Q425" s="640"/>
      <c r="R425" s="640"/>
      <c r="S425" s="640"/>
      <c r="U425" s="640"/>
      <c r="V425" s="640"/>
      <c r="W425" s="640"/>
      <c r="X425" s="640"/>
      <c r="Y425" s="640"/>
      <c r="Z425" s="640"/>
      <c r="AA425" s="640"/>
      <c r="AB425" s="640"/>
      <c r="AE425" s="640"/>
      <c r="AF425" s="640"/>
    </row>
    <row r="426" spans="2:37" x14ac:dyDescent="0.4">
      <c r="B426" s="628"/>
      <c r="C426" s="629"/>
      <c r="D426" s="629"/>
      <c r="E426" s="629"/>
      <c r="F426" s="629"/>
      <c r="G426" s="629"/>
      <c r="H426" s="629"/>
      <c r="I426" s="629"/>
      <c r="J426" s="629"/>
      <c r="K426" s="629"/>
      <c r="L426" s="629"/>
      <c r="M426" s="630"/>
      <c r="N426" s="89" t="s">
        <v>242</v>
      </c>
      <c r="O426" s="90"/>
      <c r="P426" s="89" t="s">
        <v>243</v>
      </c>
      <c r="Q426" s="90"/>
      <c r="R426" s="86" t="s">
        <v>244</v>
      </c>
      <c r="S426" s="86"/>
      <c r="T426" s="86" t="s">
        <v>245</v>
      </c>
      <c r="U426" s="86"/>
      <c r="V426" s="33" t="s">
        <v>246</v>
      </c>
      <c r="W426" s="9"/>
      <c r="X426" s="86" t="s">
        <v>247</v>
      </c>
      <c r="Y426" s="86"/>
      <c r="Z426" s="86" t="s">
        <v>248</v>
      </c>
      <c r="AA426" s="86"/>
      <c r="AB426" s="86" t="s">
        <v>249</v>
      </c>
      <c r="AC426" s="86"/>
      <c r="AD426" s="86" t="s">
        <v>250</v>
      </c>
      <c r="AE426" s="86"/>
      <c r="AF426" s="87" t="s">
        <v>251</v>
      </c>
      <c r="AG426" s="87"/>
      <c r="AH426" s="86" t="s">
        <v>252</v>
      </c>
      <c r="AI426" s="86"/>
      <c r="AJ426" s="86" t="s">
        <v>253</v>
      </c>
      <c r="AK426" s="86"/>
    </row>
    <row r="427" spans="2:37" x14ac:dyDescent="0.4">
      <c r="B427" s="579" t="s">
        <v>104</v>
      </c>
      <c r="C427" s="581"/>
      <c r="D427" s="581"/>
      <c r="E427" s="581"/>
      <c r="F427" s="581"/>
      <c r="G427" s="581"/>
      <c r="H427" s="581"/>
      <c r="I427" s="581"/>
      <c r="J427" s="581"/>
      <c r="K427" s="581"/>
      <c r="L427" s="581"/>
      <c r="M427" s="580"/>
      <c r="N427" s="579">
        <v>16</v>
      </c>
      <c r="O427" s="580"/>
      <c r="P427" s="579">
        <v>16</v>
      </c>
      <c r="Q427" s="580"/>
      <c r="R427" s="579">
        <v>16</v>
      </c>
      <c r="S427" s="580"/>
      <c r="T427" s="662">
        <v>17</v>
      </c>
      <c r="U427" s="662"/>
      <c r="V427" s="662">
        <v>17</v>
      </c>
      <c r="W427" s="662"/>
      <c r="X427" s="662">
        <v>17</v>
      </c>
      <c r="Y427" s="662"/>
      <c r="Z427" s="662">
        <v>17</v>
      </c>
      <c r="AA427" s="662"/>
      <c r="AB427" s="662">
        <v>19</v>
      </c>
      <c r="AC427" s="662"/>
      <c r="AD427" s="662">
        <v>19</v>
      </c>
      <c r="AE427" s="662"/>
      <c r="AF427" s="1019">
        <v>19</v>
      </c>
      <c r="AG427" s="1020"/>
      <c r="AH427" s="662">
        <v>19</v>
      </c>
      <c r="AI427" s="662"/>
      <c r="AJ427" s="662">
        <v>19</v>
      </c>
      <c r="AK427" s="662"/>
    </row>
    <row r="428" spans="2:37" x14ac:dyDescent="0.4">
      <c r="B428" s="604" t="s">
        <v>105</v>
      </c>
      <c r="C428" s="605"/>
      <c r="D428" s="605"/>
      <c r="E428" s="605"/>
      <c r="F428" s="646"/>
      <c r="G428" s="649" t="s">
        <v>110</v>
      </c>
      <c r="H428" s="650"/>
      <c r="I428" s="650"/>
      <c r="J428" s="650"/>
      <c r="K428" s="650"/>
      <c r="L428" s="650"/>
      <c r="M428" s="715"/>
      <c r="N428" s="579">
        <v>2</v>
      </c>
      <c r="O428" s="580"/>
      <c r="P428" s="579">
        <v>2</v>
      </c>
      <c r="Q428" s="580"/>
      <c r="R428" s="579">
        <v>2</v>
      </c>
      <c r="S428" s="580"/>
      <c r="T428" s="579">
        <v>2</v>
      </c>
      <c r="U428" s="580"/>
      <c r="V428" s="579">
        <v>2</v>
      </c>
      <c r="W428" s="580"/>
      <c r="X428" s="579">
        <v>2</v>
      </c>
      <c r="Y428" s="580"/>
      <c r="Z428" s="579">
        <v>2</v>
      </c>
      <c r="AA428" s="580"/>
      <c r="AB428" s="579">
        <v>2</v>
      </c>
      <c r="AC428" s="580"/>
      <c r="AD428" s="579">
        <v>2</v>
      </c>
      <c r="AE428" s="580"/>
      <c r="AF428" s="579">
        <v>2</v>
      </c>
      <c r="AG428" s="580"/>
      <c r="AH428" s="579">
        <v>2</v>
      </c>
      <c r="AI428" s="580"/>
      <c r="AJ428" s="579">
        <v>2</v>
      </c>
      <c r="AK428" s="580"/>
    </row>
    <row r="429" spans="2:37" x14ac:dyDescent="0.4">
      <c r="B429" s="606"/>
      <c r="C429" s="607"/>
      <c r="D429" s="607"/>
      <c r="E429" s="607"/>
      <c r="F429" s="647"/>
      <c r="G429" s="579" t="s">
        <v>111</v>
      </c>
      <c r="H429" s="581"/>
      <c r="I429" s="581"/>
      <c r="J429" s="581"/>
      <c r="K429" s="581"/>
      <c r="L429" s="581"/>
      <c r="M429" s="580"/>
      <c r="N429" s="579">
        <v>2</v>
      </c>
      <c r="O429" s="580"/>
      <c r="P429" s="579">
        <v>2</v>
      </c>
      <c r="Q429" s="580"/>
      <c r="R429" s="579">
        <v>2</v>
      </c>
      <c r="S429" s="580"/>
      <c r="T429" s="579">
        <v>2</v>
      </c>
      <c r="U429" s="580"/>
      <c r="V429" s="579">
        <v>2</v>
      </c>
      <c r="W429" s="580"/>
      <c r="X429" s="579">
        <v>2</v>
      </c>
      <c r="Y429" s="580"/>
      <c r="Z429" s="579">
        <v>2</v>
      </c>
      <c r="AA429" s="580"/>
      <c r="AB429" s="579">
        <v>2</v>
      </c>
      <c r="AC429" s="580"/>
      <c r="AD429" s="579">
        <v>2</v>
      </c>
      <c r="AE429" s="580"/>
      <c r="AF429" s="579">
        <v>2</v>
      </c>
      <c r="AG429" s="580"/>
      <c r="AH429" s="579">
        <v>2</v>
      </c>
      <c r="AI429" s="580"/>
      <c r="AJ429" s="579">
        <v>2</v>
      </c>
      <c r="AK429" s="580"/>
    </row>
    <row r="430" spans="2:37" x14ac:dyDescent="0.4">
      <c r="B430" s="608"/>
      <c r="C430" s="609"/>
      <c r="D430" s="609"/>
      <c r="E430" s="609"/>
      <c r="F430" s="648"/>
      <c r="G430" s="579" t="s">
        <v>112</v>
      </c>
      <c r="H430" s="581"/>
      <c r="I430" s="581"/>
      <c r="J430" s="581"/>
      <c r="K430" s="581"/>
      <c r="L430" s="581"/>
      <c r="M430" s="580"/>
      <c r="N430" s="579">
        <v>2</v>
      </c>
      <c r="O430" s="580"/>
      <c r="P430" s="579">
        <v>2</v>
      </c>
      <c r="Q430" s="580"/>
      <c r="R430" s="579">
        <v>2</v>
      </c>
      <c r="S430" s="580"/>
      <c r="T430" s="579">
        <v>2</v>
      </c>
      <c r="U430" s="580"/>
      <c r="V430" s="579">
        <v>2</v>
      </c>
      <c r="W430" s="580"/>
      <c r="X430" s="579">
        <v>2</v>
      </c>
      <c r="Y430" s="580"/>
      <c r="Z430" s="579">
        <v>2</v>
      </c>
      <c r="AA430" s="580"/>
      <c r="AB430" s="579">
        <v>2</v>
      </c>
      <c r="AC430" s="580"/>
      <c r="AD430" s="579">
        <v>2</v>
      </c>
      <c r="AE430" s="580"/>
      <c r="AF430" s="579">
        <v>2</v>
      </c>
      <c r="AG430" s="580"/>
      <c r="AH430" s="579">
        <v>2</v>
      </c>
      <c r="AI430" s="580"/>
      <c r="AJ430" s="579">
        <v>2</v>
      </c>
      <c r="AK430" s="580"/>
    </row>
    <row r="431" spans="2:37" x14ac:dyDescent="0.4">
      <c r="B431" s="604" t="s">
        <v>106</v>
      </c>
      <c r="C431" s="605"/>
      <c r="D431" s="605"/>
      <c r="E431" s="605"/>
      <c r="F431" s="646"/>
      <c r="G431" s="579" t="s">
        <v>110</v>
      </c>
      <c r="H431" s="581"/>
      <c r="I431" s="581"/>
      <c r="J431" s="581"/>
      <c r="K431" s="581"/>
      <c r="L431" s="581"/>
      <c r="M431" s="580"/>
      <c r="N431" s="579">
        <v>3</v>
      </c>
      <c r="O431" s="580"/>
      <c r="P431" s="579">
        <v>3</v>
      </c>
      <c r="Q431" s="580"/>
      <c r="R431" s="579">
        <v>3</v>
      </c>
      <c r="S431" s="580"/>
      <c r="T431" s="579">
        <v>4</v>
      </c>
      <c r="U431" s="580"/>
      <c r="V431" s="579">
        <v>4</v>
      </c>
      <c r="W431" s="580"/>
      <c r="X431" s="579">
        <v>4</v>
      </c>
      <c r="Y431" s="580"/>
      <c r="Z431" s="579">
        <v>4</v>
      </c>
      <c r="AA431" s="580"/>
      <c r="AB431" s="662">
        <v>5</v>
      </c>
      <c r="AC431" s="662"/>
      <c r="AD431" s="662">
        <v>5</v>
      </c>
      <c r="AE431" s="662"/>
      <c r="AF431" s="662">
        <v>5</v>
      </c>
      <c r="AG431" s="662"/>
      <c r="AH431" s="662">
        <v>5</v>
      </c>
      <c r="AI431" s="662"/>
      <c r="AJ431" s="662">
        <v>5</v>
      </c>
      <c r="AK431" s="662"/>
    </row>
    <row r="432" spans="2:37" x14ac:dyDescent="0.4">
      <c r="B432" s="606"/>
      <c r="C432" s="607"/>
      <c r="D432" s="607"/>
      <c r="E432" s="607"/>
      <c r="F432" s="647"/>
      <c r="G432" s="579" t="s">
        <v>111</v>
      </c>
      <c r="H432" s="581"/>
      <c r="I432" s="581"/>
      <c r="J432" s="581"/>
      <c r="K432" s="581"/>
      <c r="L432" s="581"/>
      <c r="M432" s="580"/>
      <c r="N432" s="579">
        <v>3</v>
      </c>
      <c r="O432" s="580"/>
      <c r="P432" s="579">
        <v>3</v>
      </c>
      <c r="Q432" s="580"/>
      <c r="R432" s="579">
        <v>3</v>
      </c>
      <c r="S432" s="580"/>
      <c r="T432" s="579">
        <v>4</v>
      </c>
      <c r="U432" s="580"/>
      <c r="V432" s="579">
        <v>4</v>
      </c>
      <c r="W432" s="580"/>
      <c r="X432" s="579">
        <v>4</v>
      </c>
      <c r="Y432" s="580"/>
      <c r="Z432" s="579">
        <v>4</v>
      </c>
      <c r="AA432" s="580"/>
      <c r="AB432" s="662">
        <v>5</v>
      </c>
      <c r="AC432" s="662"/>
      <c r="AD432" s="662">
        <v>5</v>
      </c>
      <c r="AE432" s="662"/>
      <c r="AF432" s="662">
        <v>5</v>
      </c>
      <c r="AG432" s="662"/>
      <c r="AH432" s="662">
        <v>5</v>
      </c>
      <c r="AI432" s="662"/>
      <c r="AJ432" s="662">
        <v>5</v>
      </c>
      <c r="AK432" s="662"/>
    </row>
    <row r="433" spans="1:47" x14ac:dyDescent="0.4">
      <c r="B433" s="608"/>
      <c r="C433" s="609"/>
      <c r="D433" s="609"/>
      <c r="E433" s="609"/>
      <c r="F433" s="648"/>
      <c r="G433" s="579" t="s">
        <v>112</v>
      </c>
      <c r="H433" s="581"/>
      <c r="I433" s="581"/>
      <c r="J433" s="581"/>
      <c r="K433" s="581"/>
      <c r="L433" s="581"/>
      <c r="M433" s="580"/>
      <c r="N433" s="579">
        <v>3</v>
      </c>
      <c r="O433" s="580"/>
      <c r="P433" s="579">
        <v>3</v>
      </c>
      <c r="Q433" s="580"/>
      <c r="R433" s="579">
        <v>3</v>
      </c>
      <c r="S433" s="580"/>
      <c r="T433" s="579">
        <v>4</v>
      </c>
      <c r="U433" s="580"/>
      <c r="V433" s="579">
        <v>4</v>
      </c>
      <c r="W433" s="580"/>
      <c r="X433" s="579">
        <v>4</v>
      </c>
      <c r="Y433" s="580"/>
      <c r="Z433" s="579">
        <v>4</v>
      </c>
      <c r="AA433" s="580"/>
      <c r="AB433" s="662">
        <v>5</v>
      </c>
      <c r="AC433" s="662"/>
      <c r="AD433" s="662">
        <v>5</v>
      </c>
      <c r="AE433" s="662"/>
      <c r="AF433" s="662">
        <v>5</v>
      </c>
      <c r="AG433" s="662"/>
      <c r="AH433" s="662">
        <v>5</v>
      </c>
      <c r="AI433" s="662"/>
      <c r="AJ433" s="662">
        <v>5</v>
      </c>
      <c r="AK433" s="662"/>
    </row>
    <row r="434" spans="1:47" x14ac:dyDescent="0.4">
      <c r="B434" s="1031" t="s">
        <v>107</v>
      </c>
      <c r="C434" s="1032"/>
      <c r="D434" s="1032"/>
      <c r="E434" s="1032"/>
      <c r="F434" s="1033"/>
      <c r="G434" s="579" t="s">
        <v>110</v>
      </c>
      <c r="H434" s="581"/>
      <c r="I434" s="581"/>
      <c r="J434" s="581"/>
      <c r="K434" s="581"/>
      <c r="L434" s="581"/>
      <c r="M434" s="580"/>
      <c r="N434" s="579">
        <v>11</v>
      </c>
      <c r="O434" s="580"/>
      <c r="P434" s="1019">
        <v>0</v>
      </c>
      <c r="Q434" s="1020"/>
      <c r="R434" s="662">
        <v>0</v>
      </c>
      <c r="S434" s="662"/>
      <c r="T434" s="662">
        <v>11</v>
      </c>
      <c r="U434" s="662"/>
      <c r="V434" s="662">
        <v>0</v>
      </c>
      <c r="W434" s="662"/>
      <c r="X434" s="662">
        <v>0</v>
      </c>
      <c r="Y434" s="662"/>
      <c r="Z434" s="662">
        <v>10</v>
      </c>
      <c r="AA434" s="662"/>
      <c r="AB434" s="662">
        <v>1</v>
      </c>
      <c r="AC434" s="662"/>
      <c r="AD434" s="662">
        <v>0</v>
      </c>
      <c r="AE434" s="662"/>
      <c r="AF434" s="1019">
        <v>11</v>
      </c>
      <c r="AG434" s="1020"/>
      <c r="AH434" s="662">
        <v>1</v>
      </c>
      <c r="AI434" s="662"/>
      <c r="AJ434" s="662">
        <v>0</v>
      </c>
      <c r="AK434" s="662"/>
    </row>
    <row r="435" spans="1:47" x14ac:dyDescent="0.4">
      <c r="B435" s="579" t="s">
        <v>108</v>
      </c>
      <c r="C435" s="581"/>
      <c r="D435" s="581"/>
      <c r="E435" s="581"/>
      <c r="F435" s="581"/>
      <c r="G435" s="581"/>
      <c r="H435" s="581"/>
      <c r="I435" s="581"/>
      <c r="J435" s="581"/>
      <c r="K435" s="581"/>
      <c r="L435" s="581"/>
      <c r="M435" s="580"/>
      <c r="N435" s="577">
        <f>SUM(N428,N431,N434)</f>
        <v>16</v>
      </c>
      <c r="O435" s="578"/>
      <c r="P435" s="577">
        <f t="shared" ref="P435" si="11">SUM(P428,P431,P434)</f>
        <v>5</v>
      </c>
      <c r="Q435" s="578"/>
      <c r="R435" s="577">
        <f t="shared" ref="R435" si="12">SUM(R428,R431,R434)</f>
        <v>5</v>
      </c>
      <c r="S435" s="578"/>
      <c r="T435" s="577">
        <f t="shared" ref="T435" si="13">SUM(T428,T431,T434)</f>
        <v>17</v>
      </c>
      <c r="U435" s="578"/>
      <c r="V435" s="577">
        <f t="shared" ref="V435" si="14">SUM(V428,V431,V434)</f>
        <v>6</v>
      </c>
      <c r="W435" s="578"/>
      <c r="X435" s="577">
        <f t="shared" ref="X435" si="15">SUM(X428,X431,X434)</f>
        <v>6</v>
      </c>
      <c r="Y435" s="578"/>
      <c r="Z435" s="577">
        <f t="shared" ref="Z435" si="16">SUM(Z428,Z431,Z434)</f>
        <v>16</v>
      </c>
      <c r="AA435" s="578"/>
      <c r="AB435" s="577">
        <f t="shared" ref="AB435" si="17">SUM(AB428,AB431,AB434)</f>
        <v>8</v>
      </c>
      <c r="AC435" s="578"/>
      <c r="AD435" s="577">
        <f t="shared" ref="AD435" si="18">SUM(AD428,AD431,AD434)</f>
        <v>7</v>
      </c>
      <c r="AE435" s="578"/>
      <c r="AF435" s="577">
        <f t="shared" ref="AF435" si="19">SUM(AF428,AF431,AF434)</f>
        <v>18</v>
      </c>
      <c r="AG435" s="578"/>
      <c r="AH435" s="577">
        <f t="shared" ref="AH435" si="20">SUM(AH428,AH431,AH434)</f>
        <v>8</v>
      </c>
      <c r="AI435" s="578"/>
      <c r="AJ435" s="577">
        <f t="shared" ref="AJ435" si="21">SUM(AJ428,AJ431,AJ434)</f>
        <v>7</v>
      </c>
      <c r="AK435" s="578"/>
      <c r="AQ435" s="388"/>
      <c r="AR435" s="388"/>
      <c r="AS435" s="388"/>
      <c r="AT435" s="388"/>
      <c r="AU435" s="388"/>
    </row>
    <row r="436" spans="1:47" ht="19.5" thickBot="1" x14ac:dyDescent="0.45"/>
    <row r="437" spans="1:47" ht="20.25" thickTop="1" thickBot="1" x14ac:dyDescent="0.45">
      <c r="B437" s="782" t="s">
        <v>718</v>
      </c>
      <c r="C437" s="782"/>
      <c r="D437" s="782"/>
      <c r="E437" s="782"/>
      <c r="F437" s="782"/>
      <c r="G437" s="782"/>
      <c r="H437" s="782"/>
      <c r="I437" s="782"/>
      <c r="J437" s="782"/>
      <c r="K437" s="782"/>
      <c r="L437" s="782"/>
      <c r="M437" s="782"/>
      <c r="N437" s="782"/>
      <c r="O437" s="782"/>
      <c r="P437" s="782"/>
      <c r="Q437" s="782"/>
      <c r="R437" s="782"/>
      <c r="S437" s="782"/>
      <c r="T437" s="782"/>
      <c r="U437" s="782"/>
      <c r="V437" s="782"/>
      <c r="W437" s="782"/>
      <c r="X437" s="782"/>
      <c r="Y437" s="782"/>
      <c r="Z437" s="782"/>
      <c r="AA437" s="782"/>
      <c r="AB437" s="782"/>
      <c r="AC437" s="782"/>
      <c r="AD437" s="782"/>
      <c r="AE437" s="782"/>
      <c r="AF437" s="782"/>
      <c r="AG437" s="782"/>
      <c r="AH437" s="782"/>
      <c r="AJ437" s="573"/>
      <c r="AK437" s="574"/>
      <c r="AL437" s="574"/>
      <c r="AM437" s="574"/>
      <c r="AN437" s="575"/>
    </row>
    <row r="438" spans="1:47" s="388" customFormat="1" ht="19.5" thickTop="1" x14ac:dyDescent="0.4">
      <c r="B438" s="389"/>
      <c r="C438" s="389"/>
      <c r="D438" s="389"/>
      <c r="E438" s="389"/>
      <c r="F438" s="389"/>
      <c r="G438" s="389"/>
      <c r="H438" s="389"/>
      <c r="I438" s="389"/>
      <c r="J438" s="389"/>
      <c r="K438" s="389"/>
      <c r="L438" s="389"/>
      <c r="M438" s="389"/>
      <c r="N438" s="389"/>
      <c r="O438" s="389"/>
      <c r="P438" s="389"/>
      <c r="Q438" s="389"/>
      <c r="R438" s="389"/>
      <c r="S438" s="389"/>
      <c r="T438" s="389"/>
      <c r="U438" s="389"/>
      <c r="V438" s="389"/>
      <c r="W438" s="389"/>
      <c r="X438" s="389"/>
      <c r="Y438" s="389"/>
      <c r="Z438" s="389"/>
      <c r="AA438" s="389"/>
      <c r="AB438" s="389"/>
      <c r="AC438" s="389"/>
      <c r="AD438" s="389"/>
      <c r="AE438" s="389"/>
      <c r="AF438" s="389"/>
      <c r="AG438" s="389"/>
      <c r="AH438" s="389"/>
      <c r="AQ438"/>
      <c r="AR438"/>
      <c r="AS438"/>
      <c r="AT438"/>
      <c r="AU438"/>
    </row>
    <row r="439" spans="1:47" ht="19.5" thickBot="1" x14ac:dyDescent="0.45">
      <c r="A439" s="600" t="s">
        <v>776</v>
      </c>
      <c r="B439" s="600"/>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O439" s="40"/>
    </row>
    <row r="440" spans="1:47" ht="20.25" thickTop="1" thickBot="1" x14ac:dyDescent="0.45">
      <c r="B440" s="711" t="s">
        <v>739</v>
      </c>
      <c r="C440" s="711"/>
      <c r="D440" s="711"/>
      <c r="E440" s="711"/>
      <c r="F440" s="711"/>
      <c r="G440" s="711"/>
      <c r="H440" s="711"/>
      <c r="I440" s="711"/>
      <c r="J440" s="711"/>
      <c r="K440" s="711"/>
      <c r="L440" s="711"/>
      <c r="M440" s="711"/>
      <c r="N440" s="711"/>
      <c r="O440" s="711"/>
      <c r="P440" s="711"/>
      <c r="Q440" s="711"/>
      <c r="R440" s="711"/>
      <c r="S440" s="711"/>
      <c r="T440" s="711"/>
      <c r="U440" s="711"/>
      <c r="V440" s="711"/>
      <c r="W440" s="711"/>
      <c r="X440" s="711"/>
      <c r="Y440" s="711"/>
      <c r="Z440" s="711"/>
      <c r="AA440" s="711"/>
      <c r="AB440" s="711"/>
      <c r="AC440" s="711"/>
      <c r="AD440" s="711"/>
      <c r="AE440" s="711"/>
      <c r="AF440" s="711"/>
      <c r="AG440" s="711"/>
      <c r="AH440" s="711"/>
      <c r="AJ440" s="573"/>
      <c r="AK440" s="574"/>
      <c r="AL440" s="574"/>
      <c r="AM440" s="574"/>
      <c r="AN440" s="575"/>
      <c r="AO440" s="34"/>
    </row>
    <row r="441" spans="1:47" ht="20.25" thickTop="1" thickBot="1" x14ac:dyDescent="0.45">
      <c r="B441" s="711"/>
      <c r="C441" s="711"/>
      <c r="D441" s="711"/>
      <c r="E441" s="711"/>
      <c r="F441" s="711"/>
      <c r="G441" s="711"/>
      <c r="H441" s="711"/>
      <c r="I441" s="711"/>
      <c r="J441" s="711"/>
      <c r="K441" s="711"/>
      <c r="L441" s="711"/>
      <c r="M441" s="711"/>
      <c r="N441" s="711"/>
      <c r="O441" s="711"/>
      <c r="P441" s="711"/>
      <c r="Q441" s="711"/>
      <c r="R441" s="711"/>
      <c r="S441" s="711"/>
      <c r="T441" s="711"/>
      <c r="U441" s="711"/>
      <c r="V441" s="711"/>
      <c r="W441" s="711"/>
      <c r="X441" s="711"/>
      <c r="Y441" s="711"/>
      <c r="Z441" s="711"/>
      <c r="AA441" s="711"/>
      <c r="AB441" s="711"/>
      <c r="AC441" s="711"/>
      <c r="AD441" s="711"/>
      <c r="AE441" s="711"/>
      <c r="AF441" s="711"/>
      <c r="AG441" s="711"/>
      <c r="AH441" s="711"/>
      <c r="AO441" s="40"/>
    </row>
    <row r="442" spans="1:47" ht="19.5" thickTop="1" x14ac:dyDescent="0.4">
      <c r="B442" s="710" t="s">
        <v>611</v>
      </c>
      <c r="C442" s="710"/>
      <c r="D442" s="710"/>
      <c r="E442" s="710"/>
      <c r="F442" s="710"/>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10"/>
      <c r="AF442" s="710"/>
      <c r="AG442" s="710"/>
      <c r="AH442" s="710"/>
      <c r="AJ442" s="636"/>
      <c r="AK442" s="637"/>
      <c r="AL442" s="637"/>
      <c r="AM442" s="637"/>
      <c r="AN442" s="638"/>
      <c r="AO442" s="34"/>
    </row>
    <row r="443" spans="1:47" ht="19.5" thickBot="1" x14ac:dyDescent="0.45">
      <c r="B443" s="600" t="s">
        <v>113</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J443" s="672"/>
      <c r="AK443" s="673"/>
      <c r="AL443" s="673"/>
      <c r="AM443" s="673"/>
      <c r="AN443" s="674"/>
      <c r="AO443" s="34"/>
    </row>
    <row r="444" spans="1:47" ht="19.5" thickTop="1" x14ac:dyDescent="0.4"/>
    <row r="445" spans="1:47" ht="12" customHeight="1" x14ac:dyDescent="0.4"/>
    <row r="446" spans="1:47" ht="19.5" x14ac:dyDescent="0.4">
      <c r="A446" s="689" t="s">
        <v>590</v>
      </c>
      <c r="B446" s="689"/>
      <c r="C446" s="689"/>
      <c r="D446" s="689"/>
      <c r="E446" s="689"/>
      <c r="F446" s="689"/>
      <c r="G446" s="689"/>
      <c r="H446" s="689"/>
      <c r="I446" s="689"/>
      <c r="J446" s="689"/>
      <c r="K446" s="689"/>
      <c r="L446" s="689"/>
      <c r="M446" s="689"/>
      <c r="N446" s="689"/>
      <c r="O446" s="689"/>
      <c r="P446" s="689"/>
      <c r="Q446" s="689"/>
      <c r="R446" s="689"/>
      <c r="S446" s="689"/>
      <c r="T446" s="689"/>
      <c r="U446" s="689"/>
      <c r="V446" s="689"/>
      <c r="W446" s="689"/>
      <c r="X446" s="689"/>
      <c r="Y446" s="689"/>
      <c r="Z446" s="689"/>
      <c r="AA446" s="689"/>
      <c r="AB446" s="689"/>
      <c r="AC446" s="689"/>
      <c r="AD446" s="689"/>
      <c r="AE446" s="689"/>
      <c r="AF446" s="689"/>
      <c r="AG446" s="689"/>
      <c r="AH446" s="689"/>
    </row>
    <row r="447" spans="1:47" x14ac:dyDescent="0.4">
      <c r="A447" s="600"/>
      <c r="B447" s="600"/>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O447" s="40"/>
    </row>
    <row r="448" spans="1:47" ht="19.5" thickBot="1" x14ac:dyDescent="0.45">
      <c r="A448" s="645" t="s">
        <v>740</v>
      </c>
      <c r="B448" s="600"/>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O448" s="40"/>
    </row>
    <row r="449" spans="1:47" ht="19.5" customHeight="1" thickTop="1" thickBot="1" x14ac:dyDescent="0.45">
      <c r="B449" s="1026" t="s">
        <v>488</v>
      </c>
      <c r="C449" s="1026"/>
      <c r="D449" s="1026"/>
      <c r="E449" s="1026"/>
      <c r="F449" s="1026"/>
      <c r="G449" s="1026"/>
      <c r="H449" s="1026"/>
      <c r="I449" s="1026"/>
      <c r="J449" s="1026"/>
      <c r="K449" s="1026"/>
      <c r="L449" s="1026"/>
      <c r="M449" s="1026"/>
      <c r="N449" s="1026"/>
      <c r="O449" s="1026"/>
      <c r="P449" s="1026"/>
      <c r="Q449" s="1026"/>
      <c r="R449" s="1026"/>
      <c r="S449" s="1026"/>
      <c r="T449" s="1026"/>
      <c r="U449" s="1026"/>
      <c r="V449" s="1026"/>
      <c r="W449" s="1026"/>
      <c r="X449" s="1026"/>
      <c r="Y449" s="1026"/>
      <c r="Z449" s="1026"/>
      <c r="AA449" s="1026"/>
      <c r="AB449" s="1026"/>
      <c r="AC449" s="1026"/>
      <c r="AD449" s="1026"/>
      <c r="AE449" s="1026"/>
      <c r="AF449" s="1026"/>
      <c r="AG449" s="1026"/>
      <c r="AH449" s="1026"/>
      <c r="AI449" s="1027"/>
      <c r="AJ449" s="636"/>
      <c r="AK449" s="637"/>
      <c r="AL449" s="637"/>
      <c r="AM449" s="637"/>
      <c r="AN449" s="638"/>
      <c r="AO449" s="34"/>
    </row>
    <row r="450" spans="1:47" ht="20.25" thickTop="1" thickBot="1" x14ac:dyDescent="0.45">
      <c r="B450" s="769" t="s">
        <v>487</v>
      </c>
      <c r="C450" s="769"/>
      <c r="D450" s="769"/>
      <c r="E450" s="769"/>
      <c r="F450" s="769"/>
      <c r="G450" s="769"/>
      <c r="H450" s="769"/>
      <c r="I450" s="769"/>
      <c r="J450" s="769"/>
      <c r="K450" s="769"/>
      <c r="L450" s="769"/>
      <c r="M450" s="769"/>
      <c r="N450" s="769"/>
      <c r="O450" s="769"/>
      <c r="P450" s="769"/>
      <c r="Q450" s="769"/>
      <c r="R450" s="769"/>
      <c r="S450" s="769"/>
      <c r="T450" s="769"/>
      <c r="U450" s="769"/>
      <c r="V450" s="769"/>
      <c r="W450" s="769"/>
      <c r="X450" s="769"/>
      <c r="Y450" s="769"/>
      <c r="Z450" s="769"/>
      <c r="AA450" s="769"/>
      <c r="AB450" s="769"/>
      <c r="AC450" s="769"/>
      <c r="AD450" s="769"/>
      <c r="AE450" s="769"/>
      <c r="AF450" s="769"/>
      <c r="AG450" s="769"/>
      <c r="AH450" s="769"/>
      <c r="AJ450" s="573"/>
      <c r="AK450" s="574"/>
      <c r="AL450" s="574"/>
      <c r="AM450" s="574"/>
      <c r="AN450" s="575"/>
      <c r="AO450" s="40"/>
      <c r="AQ450" s="305"/>
      <c r="AR450" s="266"/>
      <c r="AS450" s="266"/>
      <c r="AT450" s="266"/>
      <c r="AU450" s="266"/>
    </row>
    <row r="451" spans="1:47" ht="19.5" thickTop="1" x14ac:dyDescent="0.4">
      <c r="B451" s="769"/>
      <c r="C451" s="769"/>
      <c r="D451" s="769"/>
      <c r="E451" s="769"/>
      <c r="F451" s="769"/>
      <c r="G451" s="769"/>
      <c r="H451" s="769"/>
      <c r="I451" s="769"/>
      <c r="J451" s="769"/>
      <c r="K451" s="769"/>
      <c r="L451" s="769"/>
      <c r="M451" s="769"/>
      <c r="N451" s="769"/>
      <c r="O451" s="769"/>
      <c r="P451" s="769"/>
      <c r="Q451" s="769"/>
      <c r="R451" s="769"/>
      <c r="S451" s="769"/>
      <c r="T451" s="769"/>
      <c r="U451" s="769"/>
      <c r="V451" s="769"/>
      <c r="W451" s="769"/>
      <c r="X451" s="769"/>
      <c r="Y451" s="769"/>
      <c r="Z451" s="769"/>
      <c r="AA451" s="769"/>
      <c r="AB451" s="769"/>
      <c r="AC451" s="769"/>
      <c r="AD451" s="769"/>
      <c r="AE451" s="769"/>
      <c r="AF451" s="769"/>
      <c r="AG451" s="769"/>
      <c r="AH451" s="769"/>
      <c r="AO451" s="34"/>
      <c r="AQ451" s="316"/>
      <c r="AR451" s="315"/>
      <c r="AS451" s="315"/>
      <c r="AT451" s="315"/>
      <c r="AU451" s="315"/>
    </row>
    <row r="452" spans="1:47" s="266" customFormat="1" x14ac:dyDescent="0.4">
      <c r="B452" s="882" t="s">
        <v>657</v>
      </c>
      <c r="C452" s="882"/>
      <c r="D452" s="882"/>
      <c r="E452" s="882"/>
      <c r="F452" s="882"/>
      <c r="G452" s="882"/>
      <c r="H452" s="882"/>
      <c r="I452" s="882"/>
      <c r="J452" s="882"/>
      <c r="K452" s="882"/>
      <c r="L452" s="882"/>
      <c r="M452" s="882"/>
      <c r="N452" s="882"/>
      <c r="O452" s="882"/>
      <c r="P452" s="882"/>
      <c r="Q452" s="882"/>
      <c r="R452" s="882"/>
      <c r="S452" s="882"/>
      <c r="T452" s="882"/>
      <c r="U452" s="882"/>
      <c r="V452" s="882"/>
      <c r="W452" s="882"/>
      <c r="X452" s="882"/>
      <c r="Y452" s="882"/>
      <c r="Z452" s="882"/>
      <c r="AA452" s="882"/>
      <c r="AB452" s="882"/>
      <c r="AC452" s="882"/>
      <c r="AD452" s="882"/>
      <c r="AE452" s="882"/>
      <c r="AF452" s="882"/>
      <c r="AG452" s="882"/>
      <c r="AH452" s="267"/>
      <c r="AO452" s="268"/>
      <c r="AQ452"/>
      <c r="AR452"/>
      <c r="AS452"/>
      <c r="AT452"/>
      <c r="AU452"/>
    </row>
    <row r="453" spans="1:47" s="266" customFormat="1" ht="20.25" customHeight="1" thickBot="1" x14ac:dyDescent="0.45">
      <c r="B453" s="269"/>
      <c r="C453" s="269"/>
      <c r="D453" s="270"/>
      <c r="E453" s="271"/>
      <c r="F453" s="271"/>
      <c r="G453" s="271"/>
      <c r="H453" s="271"/>
      <c r="I453" s="271"/>
      <c r="J453" s="271"/>
      <c r="K453" s="272"/>
      <c r="L453" s="619" t="s">
        <v>612</v>
      </c>
      <c r="M453" s="620"/>
      <c r="N453" s="620"/>
      <c r="O453" s="620"/>
      <c r="P453" s="620"/>
      <c r="Q453" s="621"/>
      <c r="R453" s="619" t="s">
        <v>613</v>
      </c>
      <c r="S453" s="620"/>
      <c r="T453" s="620"/>
      <c r="U453" s="620"/>
      <c r="V453" s="620"/>
      <c r="W453" s="621"/>
      <c r="X453" s="619" t="s">
        <v>614</v>
      </c>
      <c r="Y453" s="620"/>
      <c r="Z453" s="620"/>
      <c r="AA453" s="620"/>
      <c r="AB453" s="620"/>
      <c r="AC453" s="620"/>
      <c r="AD453" s="620"/>
      <c r="AE453" s="620"/>
      <c r="AF453" s="620"/>
      <c r="AG453" s="621"/>
      <c r="AH453" s="267"/>
      <c r="AO453" s="268"/>
      <c r="AQ453"/>
      <c r="AR453"/>
      <c r="AS453"/>
      <c r="AT453"/>
      <c r="AU453"/>
    </row>
    <row r="454" spans="1:47" s="315" customFormat="1" ht="20.25" customHeight="1" thickBot="1" x14ac:dyDescent="0.45">
      <c r="B454" s="269"/>
      <c r="C454" s="269"/>
      <c r="D454" s="1029" t="s">
        <v>691</v>
      </c>
      <c r="E454" s="1030"/>
      <c r="F454" s="1030"/>
      <c r="G454" s="1030"/>
      <c r="H454" s="1030"/>
      <c r="I454" s="1030"/>
      <c r="J454" s="1030"/>
      <c r="K454" s="1030"/>
      <c r="L454" s="663"/>
      <c r="M454" s="664"/>
      <c r="N454" s="664"/>
      <c r="O454" s="664"/>
      <c r="P454" s="664"/>
      <c r="Q454" s="1034"/>
      <c r="R454" s="663"/>
      <c r="S454" s="664"/>
      <c r="T454" s="664"/>
      <c r="U454" s="664"/>
      <c r="V454" s="664"/>
      <c r="W454" s="1034"/>
      <c r="X454" s="663"/>
      <c r="Y454" s="664"/>
      <c r="Z454" s="664"/>
      <c r="AA454" s="664"/>
      <c r="AB454" s="664"/>
      <c r="AC454" s="664"/>
      <c r="AD454" s="664"/>
      <c r="AE454" s="664"/>
      <c r="AF454" s="664"/>
      <c r="AG454" s="665"/>
      <c r="AH454" s="314"/>
      <c r="AO454" s="317"/>
      <c r="AQ454" s="279"/>
      <c r="AR454" s="279"/>
      <c r="AS454" s="279"/>
      <c r="AT454" s="279"/>
      <c r="AU454" s="279"/>
    </row>
    <row r="455" spans="1:47" ht="21" customHeight="1" thickBot="1" x14ac:dyDescent="0.45">
      <c r="B455" s="273"/>
      <c r="C455" s="273"/>
      <c r="D455" s="1029" t="s">
        <v>690</v>
      </c>
      <c r="E455" s="1030"/>
      <c r="F455" s="1030"/>
      <c r="G455" s="1030"/>
      <c r="H455" s="1030"/>
      <c r="I455" s="1030"/>
      <c r="J455" s="1030"/>
      <c r="K455" s="1030"/>
      <c r="L455" s="663"/>
      <c r="M455" s="664"/>
      <c r="N455" s="664"/>
      <c r="O455" s="664"/>
      <c r="P455" s="664"/>
      <c r="Q455" s="1034"/>
      <c r="R455" s="663"/>
      <c r="S455" s="664"/>
      <c r="T455" s="664"/>
      <c r="U455" s="664"/>
      <c r="V455" s="664"/>
      <c r="W455" s="1034"/>
      <c r="X455" s="663"/>
      <c r="Y455" s="664"/>
      <c r="Z455" s="664"/>
      <c r="AA455" s="664"/>
      <c r="AB455" s="664"/>
      <c r="AC455" s="664"/>
      <c r="AD455" s="664"/>
      <c r="AE455" s="664"/>
      <c r="AF455" s="664"/>
      <c r="AG455" s="665"/>
      <c r="AJ455" s="44"/>
      <c r="AK455" s="44"/>
      <c r="AL455" s="44"/>
      <c r="AM455" s="44"/>
      <c r="AN455" s="44"/>
      <c r="AO455" s="44"/>
    </row>
    <row r="456" spans="1:47" ht="21" customHeight="1" thickBot="1" x14ac:dyDescent="0.45">
      <c r="B456" s="273"/>
      <c r="C456" s="273"/>
      <c r="D456" s="586" t="s">
        <v>599</v>
      </c>
      <c r="E456" s="587"/>
      <c r="F456" s="587"/>
      <c r="G456" s="587"/>
      <c r="H456" s="587"/>
      <c r="I456" s="587"/>
      <c r="J456" s="587"/>
      <c r="K456" s="587"/>
      <c r="L456" s="651"/>
      <c r="M456" s="652"/>
      <c r="N456" s="652"/>
      <c r="O456" s="652"/>
      <c r="P456" s="652"/>
      <c r="Q456" s="653"/>
      <c r="R456" s="651"/>
      <c r="S456" s="652"/>
      <c r="T456" s="652"/>
      <c r="U456" s="652"/>
      <c r="V456" s="652"/>
      <c r="W456" s="653"/>
      <c r="X456" s="651"/>
      <c r="Y456" s="652"/>
      <c r="Z456" s="652"/>
      <c r="AA456" s="652"/>
      <c r="AB456" s="652"/>
      <c r="AC456" s="652"/>
      <c r="AD456" s="652"/>
      <c r="AE456" s="652"/>
      <c r="AF456" s="652"/>
      <c r="AG456" s="1028"/>
    </row>
    <row r="457" spans="1:47" s="279" customFormat="1" ht="20.25" thickTop="1" thickBot="1" x14ac:dyDescent="0.45">
      <c r="B457" s="1035" t="s">
        <v>848</v>
      </c>
      <c r="C457" s="1035"/>
      <c r="D457" s="1035"/>
      <c r="E457" s="1035"/>
      <c r="F457" s="1035"/>
      <c r="G457" s="1035"/>
      <c r="H457" s="1035"/>
      <c r="I457" s="1035"/>
      <c r="J457" s="1035"/>
      <c r="K457" s="1035"/>
      <c r="L457" s="1035"/>
      <c r="M457" s="1035"/>
      <c r="N457" s="1035"/>
      <c r="O457" s="1035"/>
      <c r="P457" s="1035"/>
      <c r="Q457" s="1035"/>
      <c r="R457" s="1035"/>
      <c r="S457" s="1035"/>
      <c r="T457" s="1035"/>
      <c r="U457" s="1035"/>
      <c r="V457" s="1035"/>
      <c r="W457" s="1035"/>
      <c r="X457" s="1035"/>
      <c r="Y457" s="1035"/>
      <c r="Z457" s="1035"/>
      <c r="AA457" s="1035"/>
      <c r="AB457" s="1035"/>
      <c r="AC457" s="1035"/>
      <c r="AD457" s="1035"/>
      <c r="AE457" s="1035"/>
      <c r="AF457" s="1035"/>
      <c r="AG457" s="1035"/>
      <c r="AH457" s="1035"/>
      <c r="AI457" s="1036"/>
      <c r="AJ457" s="573"/>
      <c r="AK457" s="574"/>
      <c r="AL457" s="574"/>
      <c r="AM457" s="574"/>
      <c r="AN457" s="575"/>
      <c r="AQ457"/>
      <c r="AR457"/>
      <c r="AS457"/>
      <c r="AT457"/>
      <c r="AU457"/>
    </row>
    <row r="458" spans="1:47" s="494" customFormat="1" ht="19.5" thickTop="1" x14ac:dyDescent="0.4">
      <c r="B458" s="1035" t="s">
        <v>849</v>
      </c>
      <c r="C458" s="1035"/>
      <c r="D458" s="1035"/>
      <c r="E458" s="1035"/>
      <c r="F458" s="1035"/>
      <c r="G458" s="1035"/>
      <c r="H458" s="1035"/>
      <c r="I458" s="1035"/>
      <c r="J458" s="1035"/>
      <c r="K458" s="1035"/>
      <c r="L458" s="1035"/>
      <c r="M458" s="1035"/>
      <c r="N458" s="1035"/>
      <c r="O458" s="1035"/>
      <c r="P458" s="1035"/>
      <c r="Q458" s="1035"/>
      <c r="R458" s="1035"/>
      <c r="S458" s="1035"/>
      <c r="T458" s="1035"/>
      <c r="U458" s="1035"/>
      <c r="V458" s="1035"/>
      <c r="W458" s="1035"/>
      <c r="X458" s="1035"/>
      <c r="Y458" s="1035"/>
      <c r="Z458" s="1035"/>
      <c r="AA458" s="1035"/>
      <c r="AB458" s="1035"/>
      <c r="AC458" s="1035"/>
      <c r="AD458" s="1035"/>
      <c r="AE458" s="1035"/>
      <c r="AF458" s="1035"/>
      <c r="AG458" s="1035"/>
      <c r="AH458" s="1035"/>
      <c r="AI458" s="1036"/>
      <c r="AJ458" s="496"/>
    </row>
    <row r="459" spans="1:47" s="494" customFormat="1" ht="18.600000000000001" customHeight="1" thickBot="1" x14ac:dyDescent="0.45">
      <c r="B459" s="518"/>
      <c r="C459" s="518"/>
      <c r="D459" s="519"/>
      <c r="E459" s="520"/>
      <c r="F459" s="520"/>
      <c r="G459" s="520"/>
      <c r="H459" s="520"/>
      <c r="I459" s="520"/>
      <c r="J459" s="520"/>
      <c r="K459" s="521"/>
      <c r="L459" s="619" t="s">
        <v>612</v>
      </c>
      <c r="M459" s="620"/>
      <c r="N459" s="620"/>
      <c r="O459" s="620"/>
      <c r="P459" s="620"/>
      <c r="Q459" s="621"/>
      <c r="R459" s="619" t="s">
        <v>613</v>
      </c>
      <c r="S459" s="620"/>
      <c r="T459" s="620"/>
      <c r="U459" s="620"/>
      <c r="V459" s="620"/>
      <c r="W459" s="621"/>
      <c r="X459" s="619" t="s">
        <v>612</v>
      </c>
      <c r="Y459" s="620"/>
      <c r="Z459" s="620"/>
      <c r="AA459" s="620"/>
      <c r="AB459" s="620"/>
      <c r="AC459" s="621"/>
      <c r="AD459" s="619" t="s">
        <v>613</v>
      </c>
      <c r="AE459" s="620"/>
      <c r="AF459" s="620"/>
      <c r="AG459" s="620"/>
      <c r="AH459" s="620"/>
      <c r="AI459" s="621"/>
      <c r="AJ459" s="496"/>
    </row>
    <row r="460" spans="1:47" s="494" customFormat="1" ht="19.5" thickBot="1" x14ac:dyDescent="0.45">
      <c r="B460" s="518"/>
      <c r="C460" s="518"/>
      <c r="D460" s="586" t="s">
        <v>850</v>
      </c>
      <c r="E460" s="587"/>
      <c r="F460" s="587"/>
      <c r="G460" s="587"/>
      <c r="H460" s="587"/>
      <c r="I460" s="587"/>
      <c r="J460" s="587"/>
      <c r="K460" s="587"/>
      <c r="L460" s="588"/>
      <c r="M460" s="589"/>
      <c r="N460" s="589"/>
      <c r="O460" s="589"/>
      <c r="P460" s="589"/>
      <c r="Q460" s="590"/>
      <c r="R460" s="588"/>
      <c r="S460" s="589"/>
      <c r="T460" s="589"/>
      <c r="U460" s="589"/>
      <c r="V460" s="589"/>
      <c r="W460" s="590"/>
      <c r="X460" s="622"/>
      <c r="Y460" s="623"/>
      <c r="Z460" s="623"/>
      <c r="AA460" s="623"/>
      <c r="AB460" s="623"/>
      <c r="AC460" s="624"/>
      <c r="AD460" s="622"/>
      <c r="AE460" s="623"/>
      <c r="AF460" s="623"/>
      <c r="AG460" s="623"/>
      <c r="AH460" s="623"/>
      <c r="AI460" s="624"/>
      <c r="AJ460" s="496"/>
    </row>
    <row r="461" spans="1:47" s="494" customFormat="1" ht="19.5" thickBot="1" x14ac:dyDescent="0.45">
      <c r="B461" s="513"/>
      <c r="C461" s="513"/>
      <c r="D461" s="586" t="s">
        <v>851</v>
      </c>
      <c r="E461" s="587"/>
      <c r="F461" s="587"/>
      <c r="G461" s="587"/>
      <c r="H461" s="587"/>
      <c r="I461" s="587"/>
      <c r="J461" s="587"/>
      <c r="K461" s="587"/>
      <c r="L461" s="588"/>
      <c r="M461" s="589"/>
      <c r="N461" s="589"/>
      <c r="O461" s="589"/>
      <c r="P461" s="589"/>
      <c r="Q461" s="590"/>
      <c r="R461" s="588"/>
      <c r="S461" s="589"/>
      <c r="T461" s="589"/>
      <c r="U461" s="589"/>
      <c r="V461" s="589"/>
      <c r="W461" s="590"/>
      <c r="X461" s="588"/>
      <c r="Y461" s="589"/>
      <c r="Z461" s="589"/>
      <c r="AA461" s="589"/>
      <c r="AB461" s="589"/>
      <c r="AC461" s="590"/>
      <c r="AD461" s="588"/>
      <c r="AE461" s="589"/>
      <c r="AF461" s="589"/>
      <c r="AG461" s="589"/>
      <c r="AH461" s="589"/>
      <c r="AI461" s="590"/>
    </row>
    <row r="462" spans="1:47" s="494" customFormat="1" ht="19.5" thickBot="1" x14ac:dyDescent="0.45">
      <c r="B462" s="513"/>
      <c r="C462" s="513"/>
      <c r="D462" s="586" t="s">
        <v>852</v>
      </c>
      <c r="E462" s="587"/>
      <c r="F462" s="587"/>
      <c r="G462" s="587"/>
      <c r="H462" s="587"/>
      <c r="I462" s="587"/>
      <c r="J462" s="587"/>
      <c r="K462" s="587"/>
      <c r="L462" s="616"/>
      <c r="M462" s="617"/>
      <c r="N462" s="617"/>
      <c r="O462" s="617"/>
      <c r="P462" s="617"/>
      <c r="Q462" s="618"/>
      <c r="R462" s="616"/>
      <c r="S462" s="617"/>
      <c r="T462" s="617"/>
      <c r="U462" s="617"/>
      <c r="V462" s="617"/>
      <c r="W462" s="618"/>
      <c r="X462" s="616"/>
      <c r="Y462" s="617"/>
      <c r="Z462" s="617"/>
      <c r="AA462" s="617"/>
      <c r="AB462" s="617"/>
      <c r="AC462" s="618"/>
      <c r="AD462" s="616"/>
      <c r="AE462" s="617"/>
      <c r="AF462" s="617"/>
      <c r="AG462" s="617"/>
      <c r="AH462" s="617"/>
      <c r="AI462" s="618"/>
    </row>
    <row r="463" spans="1:47" s="494" customFormat="1" x14ac:dyDescent="0.4">
      <c r="B463" s="513"/>
      <c r="C463" s="513"/>
      <c r="D463" s="516"/>
      <c r="E463" s="516"/>
      <c r="F463" s="516"/>
      <c r="G463" s="516"/>
      <c r="H463" s="516"/>
      <c r="I463" s="516"/>
      <c r="J463" s="516"/>
      <c r="K463" s="516"/>
      <c r="L463" s="522"/>
      <c r="M463" s="522"/>
      <c r="N463" s="522"/>
      <c r="O463" s="522"/>
      <c r="P463" s="522"/>
      <c r="Q463" s="522"/>
      <c r="R463" s="522"/>
      <c r="S463" s="522"/>
      <c r="T463" s="522"/>
      <c r="U463" s="522"/>
      <c r="V463" s="522"/>
      <c r="W463" s="522"/>
      <c r="X463" s="522"/>
      <c r="Y463" s="522"/>
      <c r="Z463" s="522"/>
      <c r="AA463" s="522"/>
      <c r="AB463" s="522"/>
      <c r="AC463" s="522"/>
      <c r="AD463" s="522"/>
      <c r="AE463" s="522"/>
      <c r="AF463" s="522"/>
      <c r="AG463" s="522"/>
      <c r="AH463" s="513"/>
      <c r="AI463" s="513"/>
    </row>
    <row r="464" spans="1:47" ht="19.5" x14ac:dyDescent="0.4">
      <c r="A464" s="689" t="s">
        <v>114</v>
      </c>
      <c r="B464" s="689"/>
      <c r="C464" s="689"/>
      <c r="D464" s="689"/>
      <c r="E464" s="689"/>
      <c r="F464" s="689"/>
      <c r="G464" s="689"/>
      <c r="H464" s="689"/>
      <c r="I464" s="689"/>
      <c r="J464" s="689"/>
      <c r="K464" s="689"/>
      <c r="L464" s="689"/>
      <c r="M464" s="689"/>
      <c r="N464" s="689"/>
      <c r="O464" s="689"/>
      <c r="P464" s="689"/>
      <c r="Q464" s="689"/>
      <c r="R464" s="689"/>
      <c r="S464" s="689"/>
      <c r="T464" s="689"/>
      <c r="U464" s="689"/>
      <c r="V464" s="689"/>
      <c r="W464" s="689"/>
      <c r="X464" s="689"/>
      <c r="Y464" s="689"/>
      <c r="Z464" s="689"/>
      <c r="AA464" s="689"/>
      <c r="AB464" s="689"/>
      <c r="AC464" s="689"/>
      <c r="AD464" s="689"/>
      <c r="AE464" s="689"/>
      <c r="AF464" s="689"/>
      <c r="AG464" s="689"/>
      <c r="AH464" s="689"/>
    </row>
    <row r="465" spans="1:47" ht="19.5" thickBot="1" x14ac:dyDescent="0.45">
      <c r="A465" s="782" t="s">
        <v>741</v>
      </c>
      <c r="B465" s="782"/>
      <c r="C465" s="782"/>
      <c r="D465" s="782"/>
      <c r="E465" s="782"/>
      <c r="F465" s="782"/>
      <c r="G465" s="782"/>
      <c r="H465" s="782"/>
      <c r="I465" s="782"/>
      <c r="J465" s="782"/>
      <c r="K465" s="782"/>
      <c r="L465" s="782"/>
      <c r="M465" s="782"/>
      <c r="N465" s="782"/>
      <c r="O465" s="782"/>
      <c r="P465" s="782"/>
      <c r="Q465" s="782"/>
      <c r="R465" s="782"/>
      <c r="S465" s="782"/>
      <c r="T465" s="782"/>
      <c r="U465" s="782"/>
      <c r="V465" s="782"/>
      <c r="W465" s="782"/>
      <c r="X465" s="782"/>
      <c r="Y465" s="782"/>
      <c r="Z465" s="782"/>
      <c r="AA465" s="782"/>
      <c r="AB465" s="782"/>
      <c r="AC465" s="782"/>
      <c r="AD465" s="782"/>
      <c r="AE465" s="782"/>
      <c r="AF465" s="782"/>
      <c r="AG465" s="782"/>
      <c r="AH465" s="782"/>
      <c r="AO465" s="40"/>
    </row>
    <row r="466" spans="1:47" ht="19.5" thickTop="1" x14ac:dyDescent="0.4">
      <c r="B466" s="782" t="s">
        <v>742</v>
      </c>
      <c r="C466" s="782"/>
      <c r="D466" s="782"/>
      <c r="E466" s="782"/>
      <c r="F466" s="782"/>
      <c r="G466" s="782"/>
      <c r="H466" s="782"/>
      <c r="I466" s="782"/>
      <c r="J466" s="782"/>
      <c r="K466" s="782"/>
      <c r="L466" s="782"/>
      <c r="M466" s="782"/>
      <c r="N466" s="782"/>
      <c r="O466" s="782"/>
      <c r="P466" s="782"/>
      <c r="Q466" s="782"/>
      <c r="R466" s="782"/>
      <c r="S466" s="782"/>
      <c r="T466" s="782"/>
      <c r="U466" s="782"/>
      <c r="V466" s="782"/>
      <c r="W466" s="782"/>
      <c r="X466" s="782"/>
      <c r="Y466" s="782"/>
      <c r="Z466" s="782"/>
      <c r="AA466" s="782"/>
      <c r="AB466" s="782"/>
      <c r="AC466" s="782"/>
      <c r="AD466" s="782"/>
      <c r="AE466" s="782"/>
      <c r="AF466" s="782"/>
      <c r="AG466" s="782"/>
      <c r="AH466" s="782"/>
      <c r="AJ466" s="636"/>
      <c r="AK466" s="637"/>
      <c r="AL466" s="637"/>
      <c r="AM466" s="637"/>
      <c r="AN466" s="638"/>
      <c r="AO466" s="34"/>
    </row>
    <row r="467" spans="1:47" x14ac:dyDescent="0.4">
      <c r="B467" s="710" t="s">
        <v>743</v>
      </c>
      <c r="C467" s="710"/>
      <c r="D467" s="710"/>
      <c r="E467" s="710"/>
      <c r="F467" s="710"/>
      <c r="G467" s="710"/>
      <c r="H467" s="710"/>
      <c r="I467" s="710"/>
      <c r="J467" s="710"/>
      <c r="K467" s="710"/>
      <c r="L467" s="710"/>
      <c r="M467" s="710"/>
      <c r="N467" s="710"/>
      <c r="O467" s="710"/>
      <c r="P467" s="710"/>
      <c r="Q467" s="710"/>
      <c r="R467" s="710"/>
      <c r="S467" s="710"/>
      <c r="T467" s="710"/>
      <c r="U467" s="710"/>
      <c r="V467" s="710"/>
      <c r="W467" s="710"/>
      <c r="X467" s="710"/>
      <c r="Y467" s="710"/>
      <c r="Z467" s="710"/>
      <c r="AA467" s="710"/>
      <c r="AB467" s="710"/>
      <c r="AC467" s="710"/>
      <c r="AD467" s="710"/>
      <c r="AE467" s="710"/>
      <c r="AF467" s="710"/>
      <c r="AG467" s="710"/>
      <c r="AH467" s="710"/>
      <c r="AJ467" s="597"/>
      <c r="AK467" s="598"/>
      <c r="AL467" s="598"/>
      <c r="AM467" s="598"/>
      <c r="AN467" s="599"/>
      <c r="AO467" s="34"/>
    </row>
    <row r="468" spans="1:47" s="409" customFormat="1" x14ac:dyDescent="0.4">
      <c r="B468" s="709" t="s">
        <v>798</v>
      </c>
      <c r="C468" s="709"/>
      <c r="D468" s="709"/>
      <c r="E468" s="709"/>
      <c r="F468" s="709"/>
      <c r="G468" s="709"/>
      <c r="H468" s="709"/>
      <c r="I468" s="709"/>
      <c r="J468" s="709"/>
      <c r="K468" s="709"/>
      <c r="L468" s="709"/>
      <c r="M468" s="709"/>
      <c r="N468" s="709"/>
      <c r="O468" s="709"/>
      <c r="P468" s="709"/>
      <c r="Q468" s="709"/>
      <c r="R468" s="709"/>
      <c r="S468" s="709"/>
      <c r="T468" s="709"/>
      <c r="U468" s="709"/>
      <c r="V468" s="709"/>
      <c r="W468" s="709"/>
      <c r="X468" s="709"/>
      <c r="Y468" s="709"/>
      <c r="Z468" s="709"/>
      <c r="AA468" s="709"/>
      <c r="AB468" s="709"/>
      <c r="AC468" s="709"/>
      <c r="AD468" s="709"/>
      <c r="AE468" s="709"/>
      <c r="AF468" s="709"/>
      <c r="AG468" s="411"/>
      <c r="AH468" s="411"/>
      <c r="AJ468" s="597"/>
      <c r="AK468" s="598"/>
      <c r="AL468" s="598"/>
      <c r="AM468" s="598"/>
      <c r="AN468" s="599"/>
      <c r="AO468" s="414"/>
    </row>
    <row r="469" spans="1:47" x14ac:dyDescent="0.4">
      <c r="B469" s="710" t="s">
        <v>754</v>
      </c>
      <c r="C469" s="710"/>
      <c r="D469" s="710"/>
      <c r="E469" s="710"/>
      <c r="F469" s="710"/>
      <c r="G469" s="710"/>
      <c r="H469" s="710"/>
      <c r="I469" s="710"/>
      <c r="J469" s="710"/>
      <c r="K469" s="710"/>
      <c r="L469" s="710"/>
      <c r="M469" s="710"/>
      <c r="N469" s="710"/>
      <c r="O469" s="710"/>
      <c r="P469" s="710"/>
      <c r="Q469" s="710"/>
      <c r="R469" s="710"/>
      <c r="S469" s="710"/>
      <c r="T469" s="710"/>
      <c r="U469" s="710"/>
      <c r="V469" s="710"/>
      <c r="W469" s="710"/>
      <c r="X469" s="710"/>
      <c r="Y469" s="710"/>
      <c r="Z469" s="710"/>
      <c r="AA469" s="710"/>
      <c r="AB469" s="710"/>
      <c r="AC469" s="710"/>
      <c r="AD469" s="710"/>
      <c r="AE469" s="710"/>
      <c r="AF469" s="710"/>
      <c r="AG469" s="710"/>
      <c r="AH469" s="710"/>
      <c r="AJ469" s="597"/>
      <c r="AK469" s="598"/>
      <c r="AL469" s="598"/>
      <c r="AM469" s="598"/>
      <c r="AN469" s="599"/>
      <c r="AO469" s="34"/>
    </row>
    <row r="470" spans="1:47" s="409" customFormat="1" x14ac:dyDescent="0.4">
      <c r="B470" s="709" t="s">
        <v>722</v>
      </c>
      <c r="C470" s="709"/>
      <c r="D470" s="709"/>
      <c r="E470" s="709"/>
      <c r="F470" s="709"/>
      <c r="G470" s="709"/>
      <c r="H470" s="709"/>
      <c r="I470" s="709"/>
      <c r="J470" s="709"/>
      <c r="K470" s="709"/>
      <c r="L470" s="709"/>
      <c r="M470" s="709"/>
      <c r="N470" s="709"/>
      <c r="O470" s="709"/>
      <c r="P470" s="709"/>
      <c r="Q470" s="709"/>
      <c r="R470" s="709"/>
      <c r="S470" s="709"/>
      <c r="T470" s="709"/>
      <c r="U470" s="709"/>
      <c r="V470" s="709"/>
      <c r="W470" s="709"/>
      <c r="X470" s="709"/>
      <c r="Y470" s="709"/>
      <c r="Z470" s="709"/>
      <c r="AA470" s="709"/>
      <c r="AB470" s="411"/>
      <c r="AC470" s="411"/>
      <c r="AD470" s="411"/>
      <c r="AE470" s="411"/>
      <c r="AF470" s="411"/>
      <c r="AG470" s="411"/>
      <c r="AH470" s="411"/>
      <c r="AJ470" s="597"/>
      <c r="AK470" s="598"/>
      <c r="AL470" s="598"/>
      <c r="AM470" s="598"/>
      <c r="AN470" s="599"/>
      <c r="AO470" s="414"/>
    </row>
    <row r="472" spans="1:47" ht="19.5" thickBot="1" x14ac:dyDescent="0.45">
      <c r="A472" s="304" t="s">
        <v>744</v>
      </c>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66"/>
      <c r="AO472" s="40"/>
    </row>
    <row r="473" spans="1:47" ht="19.5" thickTop="1" x14ac:dyDescent="0.4">
      <c r="B473" s="782" t="s">
        <v>805</v>
      </c>
      <c r="C473" s="782"/>
      <c r="D473" s="782"/>
      <c r="E473" s="782"/>
      <c r="F473" s="782"/>
      <c r="G473" s="782"/>
      <c r="H473" s="782"/>
      <c r="I473" s="782"/>
      <c r="J473" s="782"/>
      <c r="K473" s="782"/>
      <c r="L473" s="782"/>
      <c r="M473" s="782"/>
      <c r="N473" s="782"/>
      <c r="O473" s="782"/>
      <c r="P473" s="782"/>
      <c r="Q473" s="782"/>
      <c r="R473" s="782"/>
      <c r="S473" s="782"/>
      <c r="T473" s="782"/>
      <c r="U473" s="782"/>
      <c r="V473" s="782"/>
      <c r="W473" s="782"/>
      <c r="X473" s="782"/>
      <c r="Y473" s="782"/>
      <c r="Z473" s="782"/>
      <c r="AA473" s="782"/>
      <c r="AB473" s="782"/>
      <c r="AC473" s="782"/>
      <c r="AD473" s="782"/>
      <c r="AE473" s="782"/>
      <c r="AF473" s="782"/>
      <c r="AG473" s="782"/>
      <c r="AH473" s="782"/>
      <c r="AJ473" s="636"/>
      <c r="AK473" s="637"/>
      <c r="AL473" s="637"/>
      <c r="AM473" s="637"/>
      <c r="AN473" s="638"/>
      <c r="AO473" s="34"/>
      <c r="AQ473" s="256"/>
      <c r="AR473" s="256"/>
      <c r="AS473" s="256"/>
      <c r="AT473" s="256"/>
      <c r="AU473" s="256"/>
    </row>
    <row r="474" spans="1:47" s="409" customFormat="1" x14ac:dyDescent="0.4">
      <c r="B474" s="1039" t="s">
        <v>723</v>
      </c>
      <c r="C474" s="1039"/>
      <c r="D474" s="1039"/>
      <c r="E474" s="1039"/>
      <c r="F474" s="1039"/>
      <c r="G474" s="1039"/>
      <c r="H474" s="1039"/>
      <c r="I474" s="1039"/>
      <c r="J474" s="1039"/>
      <c r="K474" s="1039"/>
      <c r="L474" s="1039"/>
      <c r="M474" s="1039"/>
      <c r="N474" s="1039"/>
      <c r="O474" s="1039"/>
      <c r="P474" s="1039"/>
      <c r="Q474" s="1039"/>
      <c r="R474" s="1039"/>
      <c r="S474" s="1039"/>
      <c r="T474" s="1039"/>
      <c r="U474" s="1039"/>
      <c r="V474" s="1039"/>
      <c r="W474" s="369"/>
      <c r="X474" s="369"/>
      <c r="Y474" s="369"/>
      <c r="Z474" s="369"/>
      <c r="AA474" s="369"/>
      <c r="AB474" s="369"/>
      <c r="AC474" s="369"/>
      <c r="AD474" s="369"/>
      <c r="AE474" s="369"/>
      <c r="AF474" s="369"/>
      <c r="AG474" s="369"/>
      <c r="AH474" s="369"/>
      <c r="AJ474" s="597"/>
      <c r="AK474" s="598"/>
      <c r="AL474" s="598"/>
      <c r="AM474" s="598"/>
      <c r="AN474" s="599"/>
      <c r="AO474" s="414"/>
    </row>
    <row r="475" spans="1:47" s="256" customFormat="1" ht="18.75" customHeight="1" x14ac:dyDescent="0.4">
      <c r="B475" s="710" t="s">
        <v>745</v>
      </c>
      <c r="C475" s="710"/>
      <c r="D475" s="710"/>
      <c r="E475" s="710"/>
      <c r="F475" s="710"/>
      <c r="G475" s="710"/>
      <c r="H475" s="710"/>
      <c r="I475" s="710"/>
      <c r="J475" s="710"/>
      <c r="K475" s="710"/>
      <c r="L475" s="710"/>
      <c r="M475" s="710"/>
      <c r="N475" s="710"/>
      <c r="O475" s="710"/>
      <c r="P475" s="710"/>
      <c r="Q475" s="710"/>
      <c r="R475" s="710"/>
      <c r="S475" s="710"/>
      <c r="T475" s="710"/>
      <c r="U475" s="710"/>
      <c r="V475" s="710"/>
      <c r="W475" s="710"/>
      <c r="X475" s="710"/>
      <c r="Y475" s="710"/>
      <c r="Z475" s="710"/>
      <c r="AA475" s="710"/>
      <c r="AB475" s="710"/>
      <c r="AC475" s="710"/>
      <c r="AD475" s="710"/>
      <c r="AE475" s="710"/>
      <c r="AF475" s="710"/>
      <c r="AG475" s="710"/>
      <c r="AH475" s="710"/>
      <c r="AJ475" s="597"/>
      <c r="AK475" s="598"/>
      <c r="AL475" s="598"/>
      <c r="AM475" s="598"/>
      <c r="AN475" s="599"/>
      <c r="AO475" s="257"/>
      <c r="AQ475"/>
      <c r="AR475"/>
      <c r="AS475"/>
      <c r="AT475"/>
      <c r="AU475"/>
    </row>
    <row r="476" spans="1:47" s="277" customFormat="1" ht="19.5" customHeight="1" x14ac:dyDescent="0.4">
      <c r="B476" s="1038"/>
      <c r="C476" s="1038"/>
      <c r="D476" s="1038"/>
      <c r="E476" s="1038"/>
      <c r="F476" s="1038"/>
      <c r="G476" s="1038"/>
      <c r="H476" s="1038"/>
      <c r="I476" s="1038"/>
      <c r="J476" s="1038"/>
      <c r="K476" s="1038"/>
      <c r="L476" s="1038"/>
      <c r="M476" s="1038"/>
      <c r="N476" s="1038"/>
      <c r="O476" s="1038"/>
      <c r="P476" s="1038"/>
      <c r="Q476" s="1038"/>
      <c r="R476" s="1038"/>
      <c r="S476" s="1038"/>
      <c r="T476" s="1038"/>
      <c r="U476" s="1038"/>
      <c r="V476" s="1038"/>
      <c r="W476" s="1038"/>
      <c r="X476" s="1038"/>
      <c r="Y476" s="1038"/>
      <c r="Z476" s="1038"/>
      <c r="AA476" s="1038"/>
      <c r="AB476" s="1038"/>
      <c r="AC476" s="1038"/>
      <c r="AD476" s="1038"/>
      <c r="AE476" s="1038"/>
      <c r="AF476" s="1038"/>
      <c r="AG476" s="1038"/>
      <c r="AH476" s="1038"/>
      <c r="AI476" s="1038"/>
      <c r="AJ476" s="1038"/>
      <c r="AK476" s="1038"/>
      <c r="AL476" s="1038"/>
      <c r="AM476" s="1038"/>
      <c r="AQ476" s="284"/>
      <c r="AR476" s="284"/>
      <c r="AS476" s="281"/>
      <c r="AT476" s="281"/>
      <c r="AU476" s="281"/>
    </row>
    <row r="477" spans="1:47" ht="19.5" x14ac:dyDescent="0.4">
      <c r="A477" s="689" t="s">
        <v>746</v>
      </c>
      <c r="B477" s="689"/>
      <c r="C477" s="689"/>
      <c r="D477" s="689"/>
      <c r="E477" s="689"/>
      <c r="F477" s="689"/>
      <c r="G477" s="689"/>
      <c r="H477" s="689"/>
      <c r="I477" s="689"/>
      <c r="J477" s="689"/>
      <c r="K477" s="689"/>
      <c r="L477" s="689"/>
      <c r="M477" s="689"/>
      <c r="N477" s="689"/>
      <c r="O477" s="689"/>
      <c r="P477" s="689"/>
      <c r="Q477" s="689"/>
      <c r="R477" s="689"/>
      <c r="S477" s="689"/>
      <c r="T477" s="689"/>
      <c r="U477" s="689"/>
      <c r="V477" s="689"/>
      <c r="W477" s="689"/>
      <c r="X477" s="689"/>
      <c r="Y477" s="689"/>
      <c r="Z477" s="689"/>
      <c r="AA477" s="689"/>
      <c r="AB477" s="689"/>
      <c r="AC477" s="689"/>
      <c r="AD477" s="689"/>
      <c r="AE477" s="689"/>
      <c r="AF477" s="689"/>
      <c r="AG477" s="689"/>
      <c r="AH477" s="689"/>
    </row>
    <row r="478" spans="1:47" x14ac:dyDescent="0.4">
      <c r="A478" s="600" t="s">
        <v>255</v>
      </c>
      <c r="B478" s="600"/>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O478" s="40"/>
    </row>
    <row r="479" spans="1:47" ht="19.5" thickBot="1" x14ac:dyDescent="0.45">
      <c r="B479" s="304" t="s">
        <v>750</v>
      </c>
      <c r="C479" s="304"/>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c r="Z479" s="304"/>
      <c r="AA479" s="304"/>
      <c r="AB479" s="304"/>
      <c r="AC479" s="304"/>
      <c r="AD479" s="304"/>
      <c r="AE479" s="304"/>
      <c r="AF479" s="304"/>
      <c r="AG479" s="304"/>
      <c r="AH479" s="304"/>
      <c r="AO479" s="34"/>
    </row>
    <row r="480" spans="1:47" s="422" customFormat="1" ht="19.5" thickTop="1" x14ac:dyDescent="0.4">
      <c r="B480" s="304" t="s">
        <v>751</v>
      </c>
      <c r="C480" s="304"/>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c r="Z480" s="304"/>
      <c r="AA480" s="304"/>
      <c r="AB480" s="304"/>
      <c r="AC480" s="304"/>
      <c r="AD480" s="304"/>
      <c r="AE480" s="304"/>
      <c r="AF480" s="304"/>
      <c r="AG480" s="304"/>
      <c r="AH480" s="304"/>
      <c r="AJ480" s="570"/>
      <c r="AK480" s="571"/>
      <c r="AL480" s="571"/>
      <c r="AM480" s="571"/>
      <c r="AN480" s="572"/>
      <c r="AO480" s="423"/>
    </row>
    <row r="481" spans="1:47" x14ac:dyDescent="0.4">
      <c r="B481" s="600" t="s">
        <v>115</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J481" s="597"/>
      <c r="AK481" s="598"/>
      <c r="AL481" s="598"/>
      <c r="AM481" s="598"/>
      <c r="AN481" s="599"/>
      <c r="AO481" s="34"/>
    </row>
    <row r="482" spans="1:47" ht="19.5" thickBot="1" x14ac:dyDescent="0.45">
      <c r="B482" s="600" t="s">
        <v>116</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J482" s="672"/>
      <c r="AK482" s="673"/>
      <c r="AL482" s="673"/>
      <c r="AM482" s="673"/>
      <c r="AN482" s="674"/>
      <c r="AO482" s="34"/>
    </row>
    <row r="483" spans="1:47" ht="19.5" thickTop="1" x14ac:dyDescent="0.4">
      <c r="B483" s="600" t="s">
        <v>658</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0"/>
      <c r="AL483" s="600"/>
      <c r="AM483" s="600"/>
      <c r="AN483" s="600"/>
    </row>
    <row r="485" spans="1:47" ht="19.5" thickBot="1" x14ac:dyDescent="0.45">
      <c r="A485" s="600" t="s">
        <v>256</v>
      </c>
      <c r="B485" s="600"/>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O485" s="40"/>
    </row>
    <row r="486" spans="1:47" ht="19.5" thickTop="1" x14ac:dyDescent="0.4">
      <c r="B486" s="600" t="s">
        <v>257</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J486" s="636"/>
      <c r="AK486" s="637"/>
      <c r="AL486" s="637"/>
      <c r="AM486" s="637"/>
      <c r="AN486" s="638"/>
      <c r="AO486" s="34"/>
    </row>
    <row r="487" spans="1:47" x14ac:dyDescent="0.4">
      <c r="B487" s="600" t="str">
        <f>"○"&amp;表紙!B2&amp;DBCS(表紙!C2-1)&amp;"年度に取得物品等がある場合、固定資産の増が行われているか"</f>
        <v>○令和６年度に取得物品等がある場合、固定資産の増が行われているか</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J487" s="597"/>
      <c r="AK487" s="598"/>
      <c r="AL487" s="598"/>
      <c r="AM487" s="598"/>
      <c r="AN487" s="599"/>
      <c r="AO487" s="34"/>
    </row>
    <row r="488" spans="1:47" ht="19.5" thickBot="1" x14ac:dyDescent="0.45">
      <c r="B488" s="769" t="str">
        <f>"○"&amp;表紙!B2&amp;DBCS(表紙!C2-1)&amp;"年度に廃棄（又は売却）物品等がある場合、固定資産の減、固定資産管理台帳からの削除が行われているか"</f>
        <v>○令和６年度に廃棄（又は売却）物品等がある場合、固定資産の減、固定資産管理台帳からの削除が行われているか</v>
      </c>
      <c r="C488" s="769"/>
      <c r="D488" s="769"/>
      <c r="E488" s="769"/>
      <c r="F488" s="769"/>
      <c r="G488" s="769"/>
      <c r="H488" s="769"/>
      <c r="I488" s="769"/>
      <c r="J488" s="769"/>
      <c r="K488" s="769"/>
      <c r="L488" s="769"/>
      <c r="M488" s="769"/>
      <c r="N488" s="769"/>
      <c r="O488" s="769"/>
      <c r="P488" s="769"/>
      <c r="Q488" s="769"/>
      <c r="R488" s="769"/>
      <c r="S488" s="769"/>
      <c r="T488" s="769"/>
      <c r="U488" s="769"/>
      <c r="V488" s="769"/>
      <c r="W488" s="769"/>
      <c r="X488" s="769"/>
      <c r="Y488" s="769"/>
      <c r="Z488" s="769"/>
      <c r="AA488" s="769"/>
      <c r="AB488" s="769"/>
      <c r="AC488" s="769"/>
      <c r="AD488" s="769"/>
      <c r="AE488" s="769"/>
      <c r="AF488" s="769"/>
      <c r="AG488" s="769"/>
      <c r="AH488" s="769"/>
      <c r="AJ488" s="672"/>
      <c r="AK488" s="673"/>
      <c r="AL488" s="673"/>
      <c r="AM488" s="673"/>
      <c r="AN488" s="674"/>
      <c r="AO488" s="34"/>
    </row>
    <row r="489" spans="1:47" ht="20.25" thickTop="1" thickBot="1" x14ac:dyDescent="0.45">
      <c r="B489" s="769"/>
      <c r="C489" s="769"/>
      <c r="D489" s="769"/>
      <c r="E489" s="769"/>
      <c r="F489" s="769"/>
      <c r="G489" s="769"/>
      <c r="H489" s="769"/>
      <c r="I489" s="769"/>
      <c r="J489" s="769"/>
      <c r="K489" s="769"/>
      <c r="L489" s="769"/>
      <c r="M489" s="769"/>
      <c r="N489" s="769"/>
      <c r="O489" s="769"/>
      <c r="P489" s="769"/>
      <c r="Q489" s="769"/>
      <c r="R489" s="769"/>
      <c r="S489" s="769"/>
      <c r="T489" s="769"/>
      <c r="U489" s="769"/>
      <c r="V489" s="769"/>
      <c r="W489" s="769"/>
      <c r="X489" s="769"/>
      <c r="Y489" s="769"/>
      <c r="Z489" s="769"/>
      <c r="AA489" s="769"/>
      <c r="AB489" s="769"/>
      <c r="AC489" s="769"/>
      <c r="AD489" s="769"/>
      <c r="AE489" s="769"/>
      <c r="AF489" s="769"/>
      <c r="AG489" s="769"/>
      <c r="AH489" s="769"/>
      <c r="AO489" s="40"/>
    </row>
    <row r="490" spans="1:47" ht="20.25" thickTop="1" thickBot="1" x14ac:dyDescent="0.45">
      <c r="B490" s="769" t="str">
        <f>"○"&amp;表紙!B2&amp;DBCS(表紙!C2-1)&amp;"年度に廃棄（又は売却）物品等がある場合、事業活動計算書の「固定資産売却益」又は「固定資産売却損・処分損」が計上されているか"</f>
        <v>○令和６年度に廃棄（又は売却）物品等がある場合、事業活動計算書の「固定資産売却益」又は「固定資産売却損・処分損」が計上されているか</v>
      </c>
      <c r="C490" s="769"/>
      <c r="D490" s="769"/>
      <c r="E490" s="769"/>
      <c r="F490" s="769"/>
      <c r="G490" s="769"/>
      <c r="H490" s="769"/>
      <c r="I490" s="769"/>
      <c r="J490" s="769"/>
      <c r="K490" s="769"/>
      <c r="L490" s="769"/>
      <c r="M490" s="769"/>
      <c r="N490" s="769"/>
      <c r="O490" s="769"/>
      <c r="P490" s="769"/>
      <c r="Q490" s="769"/>
      <c r="R490" s="769"/>
      <c r="S490" s="769"/>
      <c r="T490" s="769"/>
      <c r="U490" s="769"/>
      <c r="V490" s="769"/>
      <c r="W490" s="769"/>
      <c r="X490" s="769"/>
      <c r="Y490" s="769"/>
      <c r="Z490" s="769"/>
      <c r="AA490" s="769"/>
      <c r="AB490" s="769"/>
      <c r="AC490" s="769"/>
      <c r="AD490" s="769"/>
      <c r="AE490" s="769"/>
      <c r="AF490" s="769"/>
      <c r="AG490" s="769"/>
      <c r="AH490" s="769"/>
      <c r="AJ490" s="573"/>
      <c r="AK490" s="574"/>
      <c r="AL490" s="574"/>
      <c r="AM490" s="574"/>
      <c r="AN490" s="575"/>
      <c r="AO490" s="34"/>
    </row>
    <row r="491" spans="1:47" ht="20.25" thickTop="1" thickBot="1" x14ac:dyDescent="0.45">
      <c r="B491" s="769"/>
      <c r="C491" s="769"/>
      <c r="D491" s="769"/>
      <c r="E491" s="769"/>
      <c r="F491" s="769"/>
      <c r="G491" s="769"/>
      <c r="H491" s="769"/>
      <c r="I491" s="769"/>
      <c r="J491" s="769"/>
      <c r="K491" s="769"/>
      <c r="L491" s="769"/>
      <c r="M491" s="769"/>
      <c r="N491" s="769"/>
      <c r="O491" s="769"/>
      <c r="P491" s="769"/>
      <c r="Q491" s="769"/>
      <c r="R491" s="769"/>
      <c r="S491" s="769"/>
      <c r="T491" s="769"/>
      <c r="U491" s="769"/>
      <c r="V491" s="769"/>
      <c r="W491" s="769"/>
      <c r="X491" s="769"/>
      <c r="Y491" s="769"/>
      <c r="Z491" s="769"/>
      <c r="AA491" s="769"/>
      <c r="AB491" s="769"/>
      <c r="AC491" s="769"/>
      <c r="AD491" s="769"/>
      <c r="AE491" s="769"/>
      <c r="AF491" s="769"/>
      <c r="AG491" s="769"/>
      <c r="AH491" s="769"/>
      <c r="AQ491" s="297"/>
      <c r="AR491" s="297"/>
      <c r="AS491" s="297"/>
      <c r="AT491" s="297"/>
      <c r="AU491" s="297"/>
    </row>
    <row r="492" spans="1:47" ht="20.25" thickTop="1" thickBot="1" x14ac:dyDescent="0.45">
      <c r="B492" s="600" t="s">
        <v>117</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J492" s="573"/>
      <c r="AK492" s="574"/>
      <c r="AL492" s="574"/>
      <c r="AM492" s="574"/>
      <c r="AN492" s="575"/>
      <c r="AO492" s="40"/>
      <c r="AQ492" s="256"/>
      <c r="AR492" s="256"/>
      <c r="AS492" s="256"/>
      <c r="AT492" s="256"/>
      <c r="AU492" s="256"/>
    </row>
    <row r="493" spans="1:47" ht="20.25" thickTop="1" thickBot="1" x14ac:dyDescent="0.45">
      <c r="B493" s="627" t="s">
        <v>881</v>
      </c>
      <c r="C493" s="627"/>
      <c r="D493" s="627"/>
      <c r="E493" s="627"/>
      <c r="F493" s="627"/>
      <c r="G493" s="627"/>
      <c r="H493" s="627"/>
      <c r="I493" s="627"/>
      <c r="J493" s="627"/>
      <c r="K493" s="627"/>
      <c r="L493" s="627"/>
      <c r="M493" s="627"/>
      <c r="N493" s="627"/>
      <c r="O493" s="627"/>
      <c r="P493" s="627"/>
      <c r="Q493" s="627"/>
      <c r="R493" s="627"/>
      <c r="S493" s="627"/>
      <c r="T493" s="627"/>
      <c r="U493" s="627"/>
      <c r="V493" s="627"/>
      <c r="W493" s="627"/>
      <c r="X493" s="627"/>
      <c r="Y493" s="627"/>
      <c r="Z493" s="627"/>
      <c r="AA493" s="627"/>
      <c r="AB493" s="627"/>
      <c r="AC493" s="627"/>
      <c r="AD493" s="627"/>
      <c r="AE493" s="627"/>
      <c r="AF493" s="627"/>
      <c r="AG493" s="627"/>
      <c r="AH493" s="627"/>
      <c r="AO493" s="34"/>
      <c r="AQ493" s="256"/>
      <c r="AR493" s="256"/>
      <c r="AS493" s="256"/>
      <c r="AT493" s="256"/>
      <c r="AU493" s="256"/>
    </row>
    <row r="494" spans="1:47" s="409" customFormat="1" ht="20.25" thickTop="1" thickBot="1" x14ac:dyDescent="0.45">
      <c r="B494" s="709" t="s">
        <v>724</v>
      </c>
      <c r="C494" s="709"/>
      <c r="D494" s="709"/>
      <c r="E494" s="709"/>
      <c r="F494" s="709"/>
      <c r="G494" s="709"/>
      <c r="H494" s="709"/>
      <c r="I494" s="709"/>
      <c r="J494" s="709"/>
      <c r="K494" s="709"/>
      <c r="L494" s="709"/>
      <c r="M494" s="709"/>
      <c r="N494" s="709"/>
      <c r="O494" s="709"/>
      <c r="P494" s="709"/>
      <c r="Q494" s="709"/>
      <c r="R494" s="709"/>
      <c r="S494" s="709"/>
      <c r="T494" s="709"/>
      <c r="U494" s="709"/>
      <c r="V494" s="709"/>
      <c r="W494" s="709"/>
      <c r="X494" s="709"/>
      <c r="Y494" s="709"/>
      <c r="Z494" s="709"/>
      <c r="AA494" s="709"/>
      <c r="AB494" s="709"/>
      <c r="AC494" s="709"/>
      <c r="AD494" s="709"/>
      <c r="AE494" s="709"/>
      <c r="AF494" s="709"/>
      <c r="AG494" s="411"/>
      <c r="AH494" s="411"/>
      <c r="AJ494" s="573"/>
      <c r="AK494" s="574"/>
      <c r="AL494" s="574"/>
      <c r="AM494" s="574"/>
      <c r="AN494" s="575"/>
      <c r="AO494" s="414"/>
    </row>
    <row r="495" spans="1:47" s="297" customFormat="1" ht="19.5" thickTop="1" x14ac:dyDescent="0.4">
      <c r="B495" s="1023"/>
      <c r="C495" s="1023"/>
      <c r="D495" s="1023"/>
      <c r="E495" s="1023"/>
      <c r="F495" s="1023"/>
      <c r="G495" s="1023"/>
      <c r="H495" s="1023"/>
      <c r="I495" s="1023"/>
      <c r="J495" s="1023"/>
      <c r="K495" s="1023"/>
      <c r="L495" s="1023"/>
      <c r="M495" s="1023"/>
      <c r="N495" s="1023"/>
      <c r="O495" s="1023"/>
      <c r="P495" s="1023"/>
      <c r="Q495" s="1023"/>
      <c r="R495" s="1023"/>
      <c r="S495" s="1023"/>
      <c r="T495" s="1023"/>
      <c r="U495" s="1023"/>
      <c r="V495" s="1023"/>
      <c r="W495" s="1023"/>
      <c r="X495" s="1023"/>
      <c r="Y495" s="1023"/>
      <c r="Z495" s="1023"/>
      <c r="AA495" s="1023"/>
      <c r="AB495" s="1023"/>
      <c r="AC495" s="1023"/>
      <c r="AD495" s="1023"/>
      <c r="AE495" s="1023"/>
      <c r="AF495" s="1023"/>
      <c r="AG495" s="1023"/>
      <c r="AH495" s="1023"/>
      <c r="AO495" s="303"/>
      <c r="AQ495" s="256"/>
      <c r="AR495" s="256"/>
      <c r="AS495" s="256"/>
      <c r="AT495" s="256"/>
      <c r="AU495" s="256"/>
    </row>
    <row r="496" spans="1:47" x14ac:dyDescent="0.4">
      <c r="AO496" s="34"/>
    </row>
    <row r="497" spans="1:41" ht="19.5" x14ac:dyDescent="0.4">
      <c r="A497" s="689" t="s">
        <v>837</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89"/>
      <c r="AL497" s="689"/>
      <c r="AM497" s="689"/>
      <c r="AN497" s="689"/>
    </row>
    <row r="498" spans="1:41" ht="18.75" customHeight="1" x14ac:dyDescent="0.4">
      <c r="B498" t="s">
        <v>258</v>
      </c>
    </row>
    <row r="499" spans="1:41" x14ac:dyDescent="0.4">
      <c r="B499" t="s">
        <v>261</v>
      </c>
    </row>
    <row r="500" spans="1:41" x14ac:dyDescent="0.4">
      <c r="B500" t="s">
        <v>259</v>
      </c>
    </row>
    <row r="501" spans="1:41" x14ac:dyDescent="0.4">
      <c r="B501" t="s">
        <v>262</v>
      </c>
    </row>
    <row r="502" spans="1:41" x14ac:dyDescent="0.4">
      <c r="B502" t="s">
        <v>260</v>
      </c>
    </row>
    <row r="503" spans="1:41" x14ac:dyDescent="0.4">
      <c r="B503" t="s">
        <v>263</v>
      </c>
    </row>
    <row r="505" spans="1:41" x14ac:dyDescent="0.4">
      <c r="A505" s="667" t="s">
        <v>264</v>
      </c>
      <c r="B505" s="667"/>
      <c r="C505" s="667"/>
      <c r="D505" s="667"/>
      <c r="E505" s="667"/>
      <c r="F505" s="667"/>
      <c r="G505" s="667"/>
      <c r="H505" s="667"/>
      <c r="I505" s="667"/>
      <c r="J505" s="667"/>
      <c r="K505" s="667"/>
      <c r="L505" s="667"/>
      <c r="M505" s="667"/>
      <c r="N505" s="667"/>
      <c r="O505" s="667"/>
      <c r="P505" s="667"/>
      <c r="Q505" s="667"/>
      <c r="R505" s="667"/>
      <c r="S505" s="667"/>
      <c r="T505" s="667"/>
      <c r="U505" s="667"/>
      <c r="V505" s="667"/>
      <c r="W505" s="667"/>
      <c r="X505" s="667"/>
      <c r="Y505" s="667"/>
      <c r="Z505" s="667"/>
      <c r="AA505" s="667"/>
      <c r="AB505" s="667"/>
      <c r="AC505" s="667"/>
      <c r="AD505" s="667"/>
      <c r="AE505" s="667"/>
      <c r="AF505" s="667"/>
      <c r="AG505" s="667"/>
      <c r="AH505" s="667"/>
    </row>
    <row r="506" spans="1:41" ht="19.5" thickBot="1" x14ac:dyDescent="0.45">
      <c r="B506" s="600" t="s">
        <v>715</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row>
    <row r="507" spans="1:41" ht="20.25" thickTop="1" thickBot="1" x14ac:dyDescent="0.45">
      <c r="C507" s="347" t="s">
        <v>692</v>
      </c>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c r="AE507" s="326"/>
      <c r="AF507" s="326"/>
      <c r="AG507" s="326"/>
      <c r="AH507" s="326"/>
      <c r="AJ507" s="573"/>
      <c r="AK507" s="574"/>
      <c r="AL507" s="574"/>
      <c r="AM507" s="574"/>
      <c r="AN507" s="575"/>
    </row>
    <row r="508" spans="1:41" ht="19.5" thickTop="1" x14ac:dyDescent="0.4">
      <c r="D508" t="s">
        <v>118</v>
      </c>
    </row>
    <row r="509" spans="1:41" x14ac:dyDescent="0.4">
      <c r="D509" t="s">
        <v>119</v>
      </c>
    </row>
    <row r="510" spans="1:41" x14ac:dyDescent="0.4">
      <c r="D510" t="s">
        <v>659</v>
      </c>
    </row>
    <row r="511" spans="1:41" x14ac:dyDescent="0.4">
      <c r="D511" t="s">
        <v>660</v>
      </c>
      <c r="AO511" s="40"/>
    </row>
    <row r="512" spans="1:41" x14ac:dyDescent="0.4">
      <c r="D512" t="s">
        <v>661</v>
      </c>
      <c r="AO512" s="34"/>
    </row>
    <row r="513" spans="2:41" x14ac:dyDescent="0.4">
      <c r="D513" t="s">
        <v>662</v>
      </c>
    </row>
    <row r="514" spans="2:41" x14ac:dyDescent="0.4">
      <c r="D514" t="s">
        <v>663</v>
      </c>
    </row>
    <row r="515" spans="2:41" x14ac:dyDescent="0.4">
      <c r="D515" t="s">
        <v>664</v>
      </c>
    </row>
    <row r="516" spans="2:41" x14ac:dyDescent="0.4">
      <c r="D516" t="s">
        <v>665</v>
      </c>
    </row>
    <row r="517" spans="2:41" x14ac:dyDescent="0.4">
      <c r="D517" t="s">
        <v>666</v>
      </c>
    </row>
    <row r="518" spans="2:41" x14ac:dyDescent="0.4">
      <c r="D518" t="s">
        <v>120</v>
      </c>
    </row>
    <row r="520" spans="2:41" ht="19.5" thickBot="1" x14ac:dyDescent="0.45">
      <c r="B520" s="600" t="s">
        <v>511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row>
    <row r="521" spans="2:41" ht="20.25" thickTop="1" thickBot="1" x14ac:dyDescent="0.45">
      <c r="C521" s="347" t="s">
        <v>693</v>
      </c>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c r="AJ521" s="573"/>
      <c r="AK521" s="574"/>
      <c r="AL521" s="574"/>
      <c r="AM521" s="574"/>
      <c r="AN521" s="575"/>
    </row>
    <row r="522" spans="2:41" ht="19.5" thickTop="1" x14ac:dyDescent="0.4">
      <c r="D522" t="s">
        <v>121</v>
      </c>
    </row>
    <row r="523" spans="2:41" x14ac:dyDescent="0.4">
      <c r="D523" t="s">
        <v>801</v>
      </c>
    </row>
    <row r="524" spans="2:41" x14ac:dyDescent="0.4">
      <c r="D524" t="s">
        <v>667</v>
      </c>
    </row>
    <row r="525" spans="2:41" x14ac:dyDescent="0.4">
      <c r="D525" t="s">
        <v>122</v>
      </c>
      <c r="AO525" s="40"/>
    </row>
    <row r="526" spans="2:41" x14ac:dyDescent="0.4">
      <c r="D526" t="s">
        <v>123</v>
      </c>
      <c r="AO526" s="34"/>
    </row>
    <row r="527" spans="2:41" x14ac:dyDescent="0.4">
      <c r="D527" t="s">
        <v>124</v>
      </c>
    </row>
    <row r="528" spans="2:41" x14ac:dyDescent="0.4">
      <c r="D528" t="s">
        <v>125</v>
      </c>
    </row>
    <row r="529" spans="2:41" x14ac:dyDescent="0.4">
      <c r="D529" t="s">
        <v>126</v>
      </c>
    </row>
    <row r="530" spans="2:41" x14ac:dyDescent="0.4">
      <c r="D530" t="s">
        <v>127</v>
      </c>
    </row>
    <row r="532" spans="2:41" ht="19.5" thickBot="1" x14ac:dyDescent="0.45">
      <c r="B532" s="600" t="s">
        <v>512</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row>
    <row r="533" spans="2:41" ht="20.25" thickTop="1" thickBot="1" x14ac:dyDescent="0.45">
      <c r="C533" s="347" t="s">
        <v>694</v>
      </c>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c r="AJ533" s="573"/>
      <c r="AK533" s="574"/>
      <c r="AL533" s="574"/>
      <c r="AM533" s="574"/>
      <c r="AN533" s="575"/>
    </row>
    <row r="534" spans="2:41" ht="19.5" thickTop="1" x14ac:dyDescent="0.4">
      <c r="D534" t="s">
        <v>668</v>
      </c>
    </row>
    <row r="535" spans="2:41" x14ac:dyDescent="0.4">
      <c r="D535" t="s">
        <v>669</v>
      </c>
    </row>
    <row r="536" spans="2:41" x14ac:dyDescent="0.4">
      <c r="D536" t="s">
        <v>670</v>
      </c>
    </row>
    <row r="537" spans="2:41" x14ac:dyDescent="0.4">
      <c r="D537" t="s">
        <v>671</v>
      </c>
      <c r="AO537" s="40"/>
    </row>
    <row r="538" spans="2:41" x14ac:dyDescent="0.4">
      <c r="D538" t="s">
        <v>672</v>
      </c>
      <c r="AO538" s="34"/>
    </row>
    <row r="539" spans="2:41" x14ac:dyDescent="0.4">
      <c r="D539" t="s">
        <v>128</v>
      </c>
    </row>
    <row r="540" spans="2:41" x14ac:dyDescent="0.4">
      <c r="D540" t="s">
        <v>129</v>
      </c>
    </row>
    <row r="541" spans="2:41" x14ac:dyDescent="0.4">
      <c r="D541" t="s">
        <v>673</v>
      </c>
    </row>
    <row r="542" spans="2:41" x14ac:dyDescent="0.4">
      <c r="D542" s="333" t="s">
        <v>674</v>
      </c>
    </row>
    <row r="543" spans="2:41" x14ac:dyDescent="0.4">
      <c r="D543" t="s">
        <v>675</v>
      </c>
    </row>
    <row r="544" spans="2:41" x14ac:dyDescent="0.4">
      <c r="D544" t="s">
        <v>130</v>
      </c>
    </row>
    <row r="545" spans="1:47" x14ac:dyDescent="0.4">
      <c r="AQ545" s="309"/>
      <c r="AR545" s="309"/>
      <c r="AS545" s="309"/>
      <c r="AT545" s="309"/>
      <c r="AU545" s="309"/>
    </row>
    <row r="546" spans="1:47" x14ac:dyDescent="0.4">
      <c r="B546" t="s">
        <v>284</v>
      </c>
    </row>
    <row r="547" spans="1:47" x14ac:dyDescent="0.4">
      <c r="B547" t="s">
        <v>285</v>
      </c>
    </row>
    <row r="548" spans="1:47" s="309" customFormat="1" x14ac:dyDescent="0.4">
      <c r="AQ548"/>
      <c r="AR548"/>
      <c r="AS548"/>
      <c r="AT548"/>
      <c r="AU548"/>
    </row>
    <row r="550" spans="1:47" ht="19.5" thickBot="1" x14ac:dyDescent="0.45">
      <c r="A550" s="1022" t="s">
        <v>747</v>
      </c>
      <c r="B550" s="1022"/>
      <c r="C550" s="1022"/>
      <c r="D550" s="1022"/>
      <c r="E550" s="1022"/>
      <c r="F550" s="1022"/>
      <c r="G550" s="1022"/>
      <c r="H550" s="1022"/>
      <c r="I550" s="1022"/>
      <c r="J550" s="1022"/>
      <c r="K550" s="1022"/>
      <c r="L550" s="1022"/>
      <c r="M550" s="1022"/>
      <c r="N550" s="1022"/>
      <c r="O550" s="1022"/>
      <c r="P550" s="1022"/>
      <c r="Q550" s="1022"/>
      <c r="R550" s="1022"/>
      <c r="S550" s="1022"/>
      <c r="T550" s="1022"/>
      <c r="U550" s="1022"/>
      <c r="V550" s="1022"/>
      <c r="W550" s="1022"/>
      <c r="X550" s="1022"/>
      <c r="Y550" s="1022"/>
      <c r="Z550" s="1022"/>
      <c r="AA550" s="1022"/>
      <c r="AB550" s="1022"/>
      <c r="AC550" s="1022"/>
      <c r="AD550" s="1022"/>
      <c r="AE550" s="1022"/>
      <c r="AF550" s="1022"/>
      <c r="AG550" s="1022"/>
      <c r="AH550" s="1022"/>
      <c r="AJ550" s="5"/>
      <c r="AK550" s="5"/>
      <c r="AL550" s="5"/>
      <c r="AM550" s="5"/>
      <c r="AN550" s="5"/>
    </row>
    <row r="551" spans="1:47" ht="19.5" thickTop="1" x14ac:dyDescent="0.4">
      <c r="B551" s="600" t="s">
        <v>131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J551" s="636"/>
      <c r="AK551" s="637"/>
      <c r="AL551" s="637"/>
      <c r="AM551" s="637"/>
      <c r="AN551" s="638"/>
    </row>
    <row r="552" spans="1:47" x14ac:dyDescent="0.4">
      <c r="B552" s="600" t="s">
        <v>132</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J552" s="597"/>
      <c r="AK552" s="598"/>
      <c r="AL552" s="598"/>
      <c r="AM552" s="598"/>
      <c r="AN552" s="599"/>
    </row>
    <row r="553" spans="1:47" ht="19.5" thickBot="1" x14ac:dyDescent="0.45">
      <c r="B553" s="600" t="s">
        <v>133</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J553" s="672"/>
      <c r="AK553" s="673"/>
      <c r="AL553" s="673"/>
      <c r="AM553" s="673"/>
      <c r="AN553" s="674"/>
    </row>
    <row r="554" spans="1:47" ht="19.5" thickTop="1" x14ac:dyDescent="0.4"/>
    <row r="555" spans="1:47" ht="19.5" thickBot="1" x14ac:dyDescent="0.45">
      <c r="A555" s="667" t="s">
        <v>265</v>
      </c>
      <c r="B555" s="667"/>
      <c r="C555" s="667"/>
      <c r="D555" s="667"/>
      <c r="E555" s="667"/>
      <c r="F555" s="667"/>
      <c r="G555" s="667"/>
      <c r="H555" s="667"/>
      <c r="I555" s="667"/>
      <c r="J555" s="667"/>
      <c r="K555" s="667"/>
      <c r="L555" s="667"/>
      <c r="M555" s="667"/>
      <c r="N555" s="667"/>
      <c r="O555" s="667"/>
      <c r="P555" s="667"/>
      <c r="Q555" s="667"/>
      <c r="R555" s="667"/>
      <c r="S555" s="667"/>
      <c r="T555" s="667"/>
      <c r="U555" s="667"/>
      <c r="V555" s="667"/>
      <c r="W555" s="667"/>
      <c r="X555" s="667"/>
      <c r="Y555" s="667"/>
      <c r="Z555" s="667"/>
      <c r="AA555" s="667"/>
      <c r="AB555" s="667"/>
      <c r="AC555" s="667"/>
      <c r="AD555" s="667"/>
      <c r="AE555" s="667"/>
      <c r="AF555" s="667"/>
      <c r="AG555" s="667"/>
      <c r="AH555" s="667"/>
      <c r="AJ555" s="5"/>
      <c r="AK555" s="5"/>
      <c r="AL555" s="5"/>
      <c r="AM555" s="5"/>
      <c r="AN555" s="5"/>
    </row>
    <row r="556" spans="1:47" ht="20.25" thickTop="1" thickBot="1" x14ac:dyDescent="0.45">
      <c r="B556" s="794" t="s">
        <v>266</v>
      </c>
      <c r="C556" s="794"/>
      <c r="D556" s="794"/>
      <c r="E556" s="794"/>
      <c r="F556" s="794"/>
      <c r="G556" s="794"/>
      <c r="H556" s="794"/>
      <c r="I556" s="794"/>
      <c r="J556" s="794"/>
      <c r="K556" s="794"/>
      <c r="L556" s="794"/>
      <c r="M556" s="794"/>
      <c r="N556" s="794"/>
      <c r="O556" s="794"/>
      <c r="P556" s="794"/>
      <c r="Q556" s="794"/>
      <c r="R556" s="794"/>
      <c r="S556" s="794"/>
      <c r="T556" s="794"/>
      <c r="U556" s="794"/>
      <c r="V556" s="794"/>
      <c r="W556" s="794"/>
      <c r="X556" s="794"/>
      <c r="Y556" s="794"/>
      <c r="Z556" s="794"/>
      <c r="AA556" s="794"/>
      <c r="AB556" s="794"/>
      <c r="AC556" s="794"/>
      <c r="AD556" s="794"/>
      <c r="AE556" s="794"/>
      <c r="AF556" s="794"/>
      <c r="AG556" s="794"/>
      <c r="AH556" s="794"/>
      <c r="AJ556" s="573"/>
      <c r="AK556" s="574"/>
      <c r="AL556" s="574"/>
      <c r="AM556" s="574"/>
      <c r="AN556" s="575"/>
      <c r="AO556" s="40"/>
    </row>
    <row r="557" spans="1:47" ht="19.5" thickTop="1" x14ac:dyDescent="0.4">
      <c r="B557" t="s">
        <v>135</v>
      </c>
      <c r="C557" s="5"/>
      <c r="D557" s="5"/>
      <c r="E557" s="5"/>
      <c r="F557" s="5"/>
      <c r="G557" s="5"/>
      <c r="H557" s="5"/>
      <c r="I557" s="5"/>
      <c r="J557" s="5"/>
      <c r="AO557" s="34"/>
    </row>
    <row r="558" spans="1:47" ht="19.5" thickBot="1" x14ac:dyDescent="0.45">
      <c r="B558" s="951" t="s">
        <v>136</v>
      </c>
      <c r="C558" s="951"/>
      <c r="D558" s="951"/>
      <c r="E558" s="951"/>
      <c r="F558" s="951"/>
      <c r="G558" s="951"/>
      <c r="H558" s="951"/>
      <c r="I558" s="951" t="s">
        <v>427</v>
      </c>
      <c r="J558" s="951"/>
      <c r="K558" s="951"/>
      <c r="L558" s="951"/>
      <c r="M558" s="951"/>
      <c r="N558" s="951"/>
      <c r="O558" s="951"/>
      <c r="P558" s="951"/>
      <c r="Q558" s="628" t="s">
        <v>267</v>
      </c>
      <c r="R558" s="629"/>
      <c r="S558" s="629"/>
      <c r="T558" s="629"/>
      <c r="U558" s="629"/>
      <c r="V558" s="629"/>
      <c r="W558" s="629"/>
      <c r="X558" s="629"/>
      <c r="Y558" s="629"/>
      <c r="Z558" s="629"/>
      <c r="AA558" s="629"/>
      <c r="AB558" s="629"/>
      <c r="AC558" s="629"/>
      <c r="AD558" s="629"/>
      <c r="AE558" s="629"/>
      <c r="AF558" s="629"/>
      <c r="AG558" s="629"/>
      <c r="AH558" s="629"/>
      <c r="AI558" s="629"/>
      <c r="AJ558" s="629"/>
      <c r="AK558" s="629"/>
      <c r="AL558" s="629"/>
      <c r="AM558" s="629"/>
      <c r="AN558" s="630"/>
      <c r="AO558" s="34"/>
    </row>
    <row r="559" spans="1:47" ht="19.5" thickTop="1" x14ac:dyDescent="0.4">
      <c r="B559" s="1015"/>
      <c r="C559" s="1016"/>
      <c r="D559" s="1016"/>
      <c r="E559" s="1016"/>
      <c r="F559" s="1016"/>
      <c r="G559" s="1016"/>
      <c r="H559" s="1016"/>
      <c r="I559" s="1024"/>
      <c r="J559" s="1024"/>
      <c r="K559" s="1024"/>
      <c r="L559" s="1024"/>
      <c r="M559" s="1024"/>
      <c r="N559" s="1024"/>
      <c r="O559" s="1024"/>
      <c r="P559" s="1024"/>
      <c r="Q559" s="984"/>
      <c r="R559" s="984"/>
      <c r="S559" s="984"/>
      <c r="T559" s="984"/>
      <c r="U559" s="984"/>
      <c r="V559" s="984"/>
      <c r="W559" s="984"/>
      <c r="X559" s="984"/>
      <c r="Y559" s="984"/>
      <c r="Z559" s="984"/>
      <c r="AA559" s="984"/>
      <c r="AB559" s="984"/>
      <c r="AC559" s="984"/>
      <c r="AD559" s="984"/>
      <c r="AE559" s="984"/>
      <c r="AF559" s="984"/>
      <c r="AG559" s="984"/>
      <c r="AH559" s="984"/>
      <c r="AI559" s="984"/>
      <c r="AJ559" s="984"/>
      <c r="AK559" s="984"/>
      <c r="AL559" s="984"/>
      <c r="AM559" s="984"/>
      <c r="AN559" s="985"/>
      <c r="AO559" s="34"/>
    </row>
    <row r="560" spans="1:47" ht="19.5" thickBot="1" x14ac:dyDescent="0.45">
      <c r="B560" s="1017"/>
      <c r="C560" s="1018"/>
      <c r="D560" s="1018"/>
      <c r="E560" s="1018"/>
      <c r="F560" s="1018"/>
      <c r="G560" s="1018"/>
      <c r="H560" s="1018"/>
      <c r="I560" s="1025"/>
      <c r="J560" s="1025"/>
      <c r="K560" s="1025"/>
      <c r="L560" s="1025"/>
      <c r="M560" s="1025"/>
      <c r="N560" s="1025"/>
      <c r="O560" s="1025"/>
      <c r="P560" s="1025"/>
      <c r="Q560" s="986"/>
      <c r="R560" s="986"/>
      <c r="S560" s="986"/>
      <c r="T560" s="986"/>
      <c r="U560" s="986"/>
      <c r="V560" s="986"/>
      <c r="W560" s="986"/>
      <c r="X560" s="986"/>
      <c r="Y560" s="986"/>
      <c r="Z560" s="986"/>
      <c r="AA560" s="986"/>
      <c r="AB560" s="986"/>
      <c r="AC560" s="986"/>
      <c r="AD560" s="986"/>
      <c r="AE560" s="986"/>
      <c r="AF560" s="986"/>
      <c r="AG560" s="986"/>
      <c r="AH560" s="986"/>
      <c r="AI560" s="986"/>
      <c r="AJ560" s="986"/>
      <c r="AK560" s="986"/>
      <c r="AL560" s="986"/>
      <c r="AM560" s="986"/>
      <c r="AN560" s="987"/>
    </row>
    <row r="561" spans="1:47" ht="20.25" thickTop="1" thickBot="1" x14ac:dyDescent="0.45">
      <c r="AJ561" s="5"/>
      <c r="AK561" s="5"/>
      <c r="AL561" s="5"/>
      <c r="AM561" s="5"/>
      <c r="AN561" s="5"/>
      <c r="AO561" s="40"/>
      <c r="AQ561" s="384"/>
      <c r="AR561" s="384"/>
      <c r="AS561" s="384"/>
      <c r="AT561" s="384"/>
      <c r="AU561" s="384"/>
    </row>
    <row r="562" spans="1:47" ht="20.25" thickTop="1" thickBot="1" x14ac:dyDescent="0.45">
      <c r="B562" s="600" t="s">
        <v>137</v>
      </c>
      <c r="C562" s="600"/>
      <c r="D562" s="600"/>
      <c r="E562" s="600"/>
      <c r="F562" s="600"/>
      <c r="G562" s="600"/>
      <c r="H562" s="600"/>
      <c r="I562" s="600"/>
      <c r="J562" s="600"/>
      <c r="K562" s="600"/>
      <c r="L562" s="600"/>
      <c r="M562" s="600"/>
      <c r="N562" s="600"/>
      <c r="O562" s="600"/>
      <c r="P562" s="600"/>
      <c r="Q562" s="600"/>
      <c r="R562" s="600"/>
      <c r="S562" s="600"/>
      <c r="T562" s="600"/>
      <c r="U562" s="600"/>
      <c r="V562" s="600"/>
      <c r="W562" s="600"/>
      <c r="X562" s="600"/>
      <c r="Y562" s="600"/>
      <c r="Z562" s="600"/>
      <c r="AA562" s="600"/>
      <c r="AB562" s="600"/>
      <c r="AC562" s="600"/>
      <c r="AD562" s="600"/>
      <c r="AE562" s="600"/>
      <c r="AF562" s="600"/>
      <c r="AG562" s="600"/>
      <c r="AH562" s="600"/>
      <c r="AJ562" s="573"/>
      <c r="AK562" s="574"/>
      <c r="AL562" s="574"/>
      <c r="AM562" s="574"/>
      <c r="AN562" s="575"/>
      <c r="AO562" s="34"/>
    </row>
    <row r="563" spans="1:47" ht="20.25" thickTop="1" thickBot="1" x14ac:dyDescent="0.45">
      <c r="B563" s="600" t="s">
        <v>676</v>
      </c>
      <c r="C563" s="600"/>
      <c r="D563" s="600"/>
      <c r="E563" s="600"/>
      <c r="F563" s="600"/>
      <c r="G563" s="600"/>
      <c r="H563" s="600"/>
      <c r="I563" s="600"/>
      <c r="J563" s="600"/>
      <c r="K563" s="600"/>
      <c r="L563" s="600"/>
      <c r="M563" s="600"/>
      <c r="N563" s="600"/>
      <c r="O563" s="600"/>
      <c r="P563" s="600"/>
      <c r="Q563" s="600"/>
      <c r="R563" s="600"/>
      <c r="S563" s="600"/>
      <c r="T563" s="600"/>
      <c r="U563" s="600"/>
      <c r="V563" s="600"/>
      <c r="W563" s="600"/>
      <c r="X563" s="600"/>
      <c r="Y563" s="600"/>
      <c r="Z563" s="600"/>
      <c r="AA563" s="600"/>
      <c r="AB563" s="600"/>
      <c r="AC563" s="600"/>
      <c r="AD563" s="600"/>
      <c r="AE563" s="600"/>
      <c r="AF563" s="600"/>
      <c r="AG563" s="600"/>
      <c r="AH563" s="600"/>
      <c r="AM563" s="5"/>
      <c r="AN563" s="5"/>
      <c r="AO563" s="34"/>
    </row>
    <row r="564" spans="1:47" s="384" customFormat="1" ht="19.5" thickTop="1" x14ac:dyDescent="0.4">
      <c r="B564" s="1011" t="s">
        <v>835</v>
      </c>
      <c r="C564" s="1011"/>
      <c r="D564" s="1011"/>
      <c r="E564" s="1011"/>
      <c r="F564" s="1011"/>
      <c r="G564" s="1011"/>
      <c r="H564" s="1011"/>
      <c r="I564" s="1011"/>
      <c r="J564" s="1011"/>
      <c r="K564" s="1011"/>
      <c r="L564" s="1011"/>
      <c r="M564" s="1011"/>
      <c r="N564" s="1011"/>
      <c r="O564" s="1011"/>
      <c r="P564" s="1011"/>
      <c r="Q564" s="1011"/>
      <c r="R564" s="1011"/>
      <c r="S564" s="1011"/>
      <c r="T564" s="1011"/>
      <c r="U564" s="1011"/>
      <c r="V564" s="1011"/>
      <c r="W564" s="1011"/>
      <c r="X564" s="1011"/>
      <c r="Y564" s="1011"/>
      <c r="Z564" s="1011"/>
      <c r="AA564" s="1011"/>
      <c r="AB564" s="1011"/>
      <c r="AC564" s="1011"/>
      <c r="AD564" s="1011"/>
      <c r="AE564" s="1011"/>
      <c r="AF564" s="1011"/>
      <c r="AG564" s="1011"/>
      <c r="AH564" s="1011"/>
      <c r="AJ564" s="591"/>
      <c r="AK564" s="592"/>
      <c r="AL564" s="592"/>
      <c r="AM564" s="592"/>
      <c r="AN564" s="593"/>
      <c r="AO564" s="385"/>
      <c r="AQ564"/>
      <c r="AR564"/>
      <c r="AS564"/>
      <c r="AT564"/>
      <c r="AU564"/>
    </row>
    <row r="565" spans="1:47" x14ac:dyDescent="0.4">
      <c r="B565" s="782" t="s">
        <v>834</v>
      </c>
      <c r="C565" s="782"/>
      <c r="D565" s="782"/>
      <c r="E565" s="782"/>
      <c r="F565" s="782"/>
      <c r="G565" s="782"/>
      <c r="H565" s="782"/>
      <c r="I565" s="782"/>
      <c r="J565" s="782"/>
      <c r="K565" s="782"/>
      <c r="L565" s="782"/>
      <c r="M565" s="782"/>
      <c r="N565" s="782"/>
      <c r="O565" s="782"/>
      <c r="P565" s="782"/>
      <c r="Q565" s="782"/>
      <c r="R565" s="782"/>
      <c r="S565" s="782"/>
      <c r="T565" s="782"/>
      <c r="U565" s="782"/>
      <c r="V565" s="782"/>
      <c r="W565" s="782"/>
      <c r="X565" s="782"/>
      <c r="Y565" s="782"/>
      <c r="Z565" s="782"/>
      <c r="AA565" s="782"/>
      <c r="AB565" s="782"/>
      <c r="AC565" s="782"/>
      <c r="AD565" s="782"/>
      <c r="AE565" s="782"/>
      <c r="AF565" s="782"/>
      <c r="AG565" s="782"/>
      <c r="AH565" s="782"/>
      <c r="AJ565" s="597"/>
      <c r="AK565" s="598"/>
      <c r="AL565" s="598"/>
      <c r="AM565" s="598"/>
      <c r="AN565" s="599"/>
      <c r="AO565" s="34"/>
    </row>
    <row r="566" spans="1:47" x14ac:dyDescent="0.4">
      <c r="B566" s="304" t="s">
        <v>830</v>
      </c>
      <c r="C566" s="304"/>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c r="Z566" s="304"/>
      <c r="AA566" s="304"/>
      <c r="AB566" s="304"/>
      <c r="AC566" s="304"/>
      <c r="AD566" s="304"/>
      <c r="AE566" s="304"/>
      <c r="AF566" s="304"/>
      <c r="AG566" s="304"/>
      <c r="AH566" s="304"/>
      <c r="AI566" s="465"/>
      <c r="AJ566" s="597"/>
      <c r="AK566" s="598"/>
      <c r="AL566" s="598"/>
      <c r="AM566" s="598"/>
      <c r="AN566" s="599"/>
      <c r="AO566" s="34"/>
    </row>
    <row r="567" spans="1:47" x14ac:dyDescent="0.4">
      <c r="B567" s="782" t="s">
        <v>831</v>
      </c>
      <c r="C567" s="782"/>
      <c r="D567" s="782"/>
      <c r="E567" s="782"/>
      <c r="F567" s="782"/>
      <c r="G567" s="782"/>
      <c r="H567" s="782"/>
      <c r="I567" s="782"/>
      <c r="J567" s="782"/>
      <c r="K567" s="782"/>
      <c r="L567" s="782"/>
      <c r="M567" s="782"/>
      <c r="N567" s="782"/>
      <c r="O567" s="782"/>
      <c r="P567" s="782"/>
      <c r="Q567" s="782"/>
      <c r="R567" s="782"/>
      <c r="S567" s="782"/>
      <c r="T567" s="782"/>
      <c r="U567" s="782"/>
      <c r="V567" s="782"/>
      <c r="W567" s="782"/>
      <c r="X567" s="782"/>
      <c r="Y567" s="782"/>
      <c r="Z567" s="782"/>
      <c r="AA567" s="782"/>
      <c r="AB567" s="782"/>
      <c r="AC567" s="782"/>
      <c r="AD567" s="782"/>
      <c r="AE567" s="782"/>
      <c r="AF567" s="782"/>
      <c r="AG567" s="782"/>
      <c r="AH567" s="782"/>
      <c r="AJ567" s="597"/>
      <c r="AK567" s="598"/>
      <c r="AL567" s="598"/>
      <c r="AM567" s="598"/>
      <c r="AN567" s="599"/>
      <c r="AO567" s="40"/>
    </row>
    <row r="568" spans="1:47" x14ac:dyDescent="0.4">
      <c r="B568" s="600" t="s">
        <v>832</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J568" s="597"/>
      <c r="AK568" s="598"/>
      <c r="AL568" s="598"/>
      <c r="AM568" s="598"/>
      <c r="AN568" s="599"/>
      <c r="AO568" s="34"/>
    </row>
    <row r="569" spans="1:47" ht="19.5" thickBot="1" x14ac:dyDescent="0.45">
      <c r="B569" s="600" t="s">
        <v>833</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J569" s="672"/>
      <c r="AK569" s="673"/>
      <c r="AL569" s="673"/>
      <c r="AM569" s="673"/>
      <c r="AN569" s="674"/>
      <c r="AO569" s="34"/>
    </row>
    <row r="570" spans="1:47" ht="19.5" thickTop="1" x14ac:dyDescent="0.4">
      <c r="B570" s="1006" t="s">
        <v>752</v>
      </c>
      <c r="C570" s="1006"/>
      <c r="D570" s="1006"/>
      <c r="E570" s="1006"/>
      <c r="F570" s="1006"/>
      <c r="G570" s="1006"/>
      <c r="H570" s="1006"/>
      <c r="I570" s="1006"/>
      <c r="J570" s="1006"/>
      <c r="K570" s="1006"/>
      <c r="L570" s="1006"/>
      <c r="M570" s="1006"/>
      <c r="N570" s="1006"/>
      <c r="O570" s="1006"/>
      <c r="P570" s="1006"/>
      <c r="Q570" s="1006"/>
      <c r="R570" s="1006"/>
      <c r="S570" s="1006"/>
      <c r="T570" s="1006"/>
      <c r="U570" s="1006"/>
      <c r="V570" s="1006"/>
      <c r="W570" s="1006"/>
      <c r="X570" s="1006"/>
      <c r="Y570" s="1006"/>
      <c r="Z570" s="1006"/>
      <c r="AA570" s="1006"/>
      <c r="AB570" s="1006"/>
      <c r="AC570" s="1006"/>
      <c r="AD570" s="1006"/>
      <c r="AE570" s="1006"/>
      <c r="AF570" s="1006"/>
      <c r="AG570" s="1006"/>
      <c r="AH570" s="1006"/>
      <c r="AO570" s="34"/>
    </row>
    <row r="571" spans="1:47" x14ac:dyDescent="0.4">
      <c r="AO571" s="34"/>
    </row>
    <row r="572" spans="1:47" ht="19.5" thickBot="1" x14ac:dyDescent="0.45">
      <c r="A572" s="667" t="s">
        <v>268</v>
      </c>
      <c r="B572" s="667"/>
      <c r="C572" s="667"/>
      <c r="D572" s="667"/>
      <c r="E572" s="667"/>
      <c r="F572" s="667"/>
      <c r="G572" s="667"/>
      <c r="H572" s="667"/>
      <c r="I572" s="667"/>
      <c r="J572" s="667"/>
      <c r="K572" s="667"/>
      <c r="L572" s="667"/>
      <c r="M572" s="667"/>
      <c r="N572" s="667"/>
      <c r="O572" s="667"/>
      <c r="P572" s="667"/>
      <c r="Q572" s="667"/>
      <c r="R572" s="667"/>
      <c r="S572" s="667"/>
      <c r="T572" s="667"/>
      <c r="U572" s="667"/>
      <c r="V572" s="667"/>
      <c r="W572" s="667"/>
      <c r="X572" s="667"/>
      <c r="Y572" s="667"/>
      <c r="Z572" s="667"/>
      <c r="AA572" s="667"/>
      <c r="AB572" s="667"/>
      <c r="AC572" s="667"/>
      <c r="AD572" s="667"/>
      <c r="AE572" s="667"/>
      <c r="AF572" s="667"/>
      <c r="AG572" s="667"/>
      <c r="AH572" s="667"/>
      <c r="AO572" s="34"/>
    </row>
    <row r="573" spans="1:47" ht="19.5" thickTop="1" x14ac:dyDescent="0.4">
      <c r="B573" s="600" t="s">
        <v>138</v>
      </c>
      <c r="C573" s="600"/>
      <c r="D573" s="600"/>
      <c r="E573" s="600"/>
      <c r="F573" s="600"/>
      <c r="G573" s="600"/>
      <c r="H573" s="600"/>
      <c r="I573" s="600"/>
      <c r="J573" s="600"/>
      <c r="K573" s="600"/>
      <c r="L573" s="600"/>
      <c r="M573" s="600"/>
      <c r="N573" s="600"/>
      <c r="O573" s="600"/>
      <c r="P573" s="600"/>
      <c r="Q573" s="600"/>
      <c r="R573" s="600"/>
      <c r="S573" s="600"/>
      <c r="T573" s="700"/>
      <c r="U573" s="591"/>
      <c r="V573" s="592"/>
      <c r="W573" s="592"/>
      <c r="X573" s="593"/>
      <c r="Y573" s="594" t="s">
        <v>799</v>
      </c>
      <c r="Z573" s="595"/>
      <c r="AA573" s="595"/>
      <c r="AB573" s="595"/>
      <c r="AC573" s="595"/>
      <c r="AD573" s="595"/>
      <c r="AE573" s="595"/>
      <c r="AF573" s="596"/>
      <c r="AG573" s="989"/>
      <c r="AH573" s="990"/>
      <c r="AI573" s="990"/>
      <c r="AJ573" s="990"/>
      <c r="AK573" s="990"/>
      <c r="AL573" s="990"/>
      <c r="AM573" s="991"/>
      <c r="AN573" s="82" t="s">
        <v>170</v>
      </c>
      <c r="AO573" s="34"/>
    </row>
    <row r="574" spans="1:47" x14ac:dyDescent="0.4">
      <c r="B574" s="600" t="s">
        <v>139</v>
      </c>
      <c r="C574" s="600"/>
      <c r="D574" s="600"/>
      <c r="E574" s="600"/>
      <c r="F574" s="600"/>
      <c r="G574" s="600"/>
      <c r="H574" s="600"/>
      <c r="I574" s="600"/>
      <c r="J574" s="600"/>
      <c r="K574" s="600"/>
      <c r="L574" s="600"/>
      <c r="M574" s="600"/>
      <c r="N574" s="600"/>
      <c r="O574" s="600"/>
      <c r="P574" s="600"/>
      <c r="Q574" s="600"/>
      <c r="R574" s="600"/>
      <c r="S574" s="600"/>
      <c r="T574" s="700"/>
      <c r="U574" s="807"/>
      <c r="V574" s="808"/>
      <c r="W574" s="808"/>
      <c r="X574" s="809"/>
      <c r="Y574" s="594" t="s">
        <v>799</v>
      </c>
      <c r="Z574" s="595"/>
      <c r="AA574" s="595"/>
      <c r="AB574" s="595"/>
      <c r="AC574" s="595"/>
      <c r="AD574" s="595"/>
      <c r="AE574" s="595"/>
      <c r="AF574" s="596"/>
      <c r="AG574" s="992"/>
      <c r="AH574" s="993"/>
      <c r="AI574" s="993"/>
      <c r="AJ574" s="993"/>
      <c r="AK574" s="993"/>
      <c r="AL574" s="993"/>
      <c r="AM574" s="994"/>
      <c r="AN574" s="82" t="s">
        <v>170</v>
      </c>
      <c r="AO574" s="34"/>
    </row>
    <row r="575" spans="1:47" x14ac:dyDescent="0.4">
      <c r="B575" s="600" t="s">
        <v>140</v>
      </c>
      <c r="C575" s="600"/>
      <c r="D575" s="600"/>
      <c r="E575" s="600"/>
      <c r="F575" s="600"/>
      <c r="G575" s="600"/>
      <c r="H575" s="600"/>
      <c r="I575" s="600"/>
      <c r="J575" s="600"/>
      <c r="K575" s="600"/>
      <c r="L575" s="600"/>
      <c r="M575" s="600"/>
      <c r="N575" s="600"/>
      <c r="O575" s="600"/>
      <c r="P575" s="600"/>
      <c r="Q575" s="600"/>
      <c r="R575" s="600"/>
      <c r="S575" s="600"/>
      <c r="T575" s="700"/>
      <c r="U575" s="807"/>
      <c r="V575" s="808"/>
      <c r="W575" s="808"/>
      <c r="X575" s="809"/>
      <c r="Y575" s="594" t="s">
        <v>799</v>
      </c>
      <c r="Z575" s="595"/>
      <c r="AA575" s="595"/>
      <c r="AB575" s="595"/>
      <c r="AC575" s="595"/>
      <c r="AD575" s="595"/>
      <c r="AE575" s="595"/>
      <c r="AF575" s="596"/>
      <c r="AG575" s="992"/>
      <c r="AH575" s="993"/>
      <c r="AI575" s="993"/>
      <c r="AJ575" s="993"/>
      <c r="AK575" s="993"/>
      <c r="AL575" s="993"/>
      <c r="AM575" s="994"/>
      <c r="AN575" s="82" t="s">
        <v>170</v>
      </c>
    </row>
    <row r="576" spans="1:47" ht="19.5" thickBot="1" x14ac:dyDescent="0.45">
      <c r="B576" s="600" t="s">
        <v>141</v>
      </c>
      <c r="C576" s="600"/>
      <c r="D576" s="600"/>
      <c r="E576" s="600"/>
      <c r="F576" s="600"/>
      <c r="G576" s="600"/>
      <c r="H576" s="600"/>
      <c r="I576" s="600"/>
      <c r="J576" s="600"/>
      <c r="K576" s="600"/>
      <c r="L576" s="600"/>
      <c r="M576" s="600"/>
      <c r="N576" s="600"/>
      <c r="O576" s="600"/>
      <c r="P576" s="600"/>
      <c r="Q576" s="600"/>
      <c r="R576" s="600"/>
      <c r="S576" s="600"/>
      <c r="T576" s="700"/>
      <c r="U576" s="601"/>
      <c r="V576" s="602"/>
      <c r="W576" s="602"/>
      <c r="X576" s="603"/>
      <c r="Y576" s="594" t="s">
        <v>799</v>
      </c>
      <c r="Z576" s="595"/>
      <c r="AA576" s="595"/>
      <c r="AB576" s="595"/>
      <c r="AC576" s="595"/>
      <c r="AD576" s="595"/>
      <c r="AE576" s="595"/>
      <c r="AF576" s="596"/>
      <c r="AG576" s="945"/>
      <c r="AH576" s="946"/>
      <c r="AI576" s="946"/>
      <c r="AJ576" s="946"/>
      <c r="AK576" s="946"/>
      <c r="AL576" s="946"/>
      <c r="AM576" s="947"/>
      <c r="AN576" s="82" t="s">
        <v>170</v>
      </c>
    </row>
    <row r="577" spans="1:41" ht="20.25" thickTop="1" thickBot="1" x14ac:dyDescent="0.45">
      <c r="B577" s="769" t="s">
        <v>514</v>
      </c>
      <c r="C577" s="769"/>
      <c r="D577" s="769"/>
      <c r="E577" s="769"/>
      <c r="F577" s="769"/>
      <c r="G577" s="769"/>
      <c r="H577" s="769"/>
      <c r="I577" s="769"/>
      <c r="J577" s="769"/>
      <c r="K577" s="769"/>
      <c r="L577" s="769"/>
      <c r="M577" s="769"/>
      <c r="N577" s="769"/>
      <c r="O577" s="769"/>
      <c r="P577" s="769"/>
      <c r="Q577" s="769"/>
      <c r="R577" s="769"/>
      <c r="S577" s="769"/>
      <c r="T577" s="769"/>
      <c r="U577" s="769"/>
      <c r="V577" s="769"/>
      <c r="W577" s="769"/>
      <c r="X577" s="769"/>
      <c r="Y577" s="769"/>
      <c r="Z577" s="769"/>
      <c r="AA577" s="769"/>
      <c r="AB577" s="769"/>
      <c r="AC577" s="769"/>
      <c r="AD577" s="769"/>
      <c r="AE577" s="769"/>
      <c r="AF577" s="769"/>
      <c r="AG577" s="769"/>
      <c r="AH577" s="769"/>
      <c r="AI577" s="18"/>
      <c r="AO577" s="34"/>
    </row>
    <row r="578" spans="1:41" ht="20.25" thickTop="1" thickBot="1" x14ac:dyDescent="0.45">
      <c r="B578" s="769"/>
      <c r="C578" s="769"/>
      <c r="D578" s="769"/>
      <c r="E578" s="769"/>
      <c r="F578" s="769"/>
      <c r="G578" s="769"/>
      <c r="H578" s="769"/>
      <c r="I578" s="769"/>
      <c r="J578" s="769"/>
      <c r="K578" s="769"/>
      <c r="L578" s="769"/>
      <c r="M578" s="769"/>
      <c r="N578" s="769"/>
      <c r="O578" s="769"/>
      <c r="P578" s="769"/>
      <c r="Q578" s="769"/>
      <c r="R578" s="769"/>
      <c r="S578" s="769"/>
      <c r="T578" s="769"/>
      <c r="U578" s="769"/>
      <c r="V578" s="769"/>
      <c r="W578" s="769"/>
      <c r="X578" s="769"/>
      <c r="Y578" s="769"/>
      <c r="Z578" s="769"/>
      <c r="AA578" s="769"/>
      <c r="AB578" s="769"/>
      <c r="AC578" s="769"/>
      <c r="AD578" s="769"/>
      <c r="AE578" s="769"/>
      <c r="AF578" s="769"/>
      <c r="AG578" s="769"/>
      <c r="AH578" s="769"/>
      <c r="AI578" s="18"/>
      <c r="AJ578" s="573"/>
      <c r="AK578" s="574"/>
      <c r="AL578" s="574"/>
      <c r="AM578" s="574"/>
      <c r="AN578" s="575"/>
      <c r="AO578" s="34"/>
    </row>
    <row r="579" spans="1:41" ht="19.5" thickTop="1" x14ac:dyDescent="0.4">
      <c r="B579" s="769"/>
      <c r="C579" s="769"/>
      <c r="D579" s="769"/>
      <c r="E579" s="769"/>
      <c r="F579" s="769"/>
      <c r="G579" s="769"/>
      <c r="H579" s="769"/>
      <c r="I579" s="769"/>
      <c r="J579" s="769"/>
      <c r="K579" s="769"/>
      <c r="L579" s="769"/>
      <c r="M579" s="769"/>
      <c r="N579" s="769"/>
      <c r="O579" s="769"/>
      <c r="P579" s="769"/>
      <c r="Q579" s="769"/>
      <c r="R579" s="769"/>
      <c r="S579" s="769"/>
      <c r="T579" s="769"/>
      <c r="U579" s="769"/>
      <c r="V579" s="769"/>
      <c r="W579" s="769"/>
      <c r="X579" s="769"/>
      <c r="Y579" s="769"/>
      <c r="Z579" s="769"/>
      <c r="AA579" s="769"/>
      <c r="AB579" s="769"/>
      <c r="AC579" s="769"/>
      <c r="AD579" s="769"/>
      <c r="AE579" s="769"/>
      <c r="AF579" s="769"/>
      <c r="AG579" s="769"/>
      <c r="AH579" s="769"/>
      <c r="AO579" s="34"/>
    </row>
    <row r="580" spans="1:41" x14ac:dyDescent="0.4">
      <c r="B580" t="s">
        <v>513</v>
      </c>
      <c r="AO580" s="82"/>
    </row>
    <row r="581" spans="1:41" x14ac:dyDescent="0.4">
      <c r="AO581" s="34"/>
    </row>
    <row r="582" spans="1:41" x14ac:dyDescent="0.4">
      <c r="A582" s="667" t="s">
        <v>269</v>
      </c>
      <c r="B582" s="667"/>
      <c r="C582" s="667"/>
      <c r="D582" s="667"/>
      <c r="E582" s="667"/>
      <c r="F582" s="667"/>
      <c r="G582" s="667"/>
      <c r="H582" s="667"/>
      <c r="I582" s="667"/>
      <c r="J582" s="667"/>
      <c r="K582" s="667"/>
      <c r="L582" s="667"/>
      <c r="M582" s="667"/>
      <c r="N582" s="667"/>
      <c r="O582" s="667"/>
      <c r="P582" s="667"/>
      <c r="Q582" s="667"/>
      <c r="R582" s="667"/>
      <c r="S582" s="667"/>
      <c r="T582" s="667"/>
      <c r="U582" s="667"/>
      <c r="V582" s="667"/>
      <c r="W582" s="667"/>
      <c r="X582" s="667"/>
      <c r="Y582" s="667"/>
      <c r="Z582" s="667"/>
      <c r="AA582" s="667"/>
      <c r="AB582" s="667"/>
      <c r="AC582" s="667"/>
      <c r="AD582" s="667"/>
      <c r="AE582" s="667"/>
      <c r="AF582" s="667"/>
      <c r="AG582" s="667"/>
      <c r="AH582" s="667"/>
    </row>
    <row r="583" spans="1:41" ht="19.5" thickBot="1" x14ac:dyDescent="0.45">
      <c r="A583" s="14"/>
      <c r="B583" s="600" t="s">
        <v>370</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J583" s="5"/>
      <c r="AK583" s="5"/>
      <c r="AL583" s="5"/>
      <c r="AM583" s="5"/>
      <c r="AN583" s="5"/>
      <c r="AO583" s="40"/>
    </row>
    <row r="584" spans="1:41" ht="20.25" thickTop="1" thickBot="1" x14ac:dyDescent="0.45">
      <c r="B584" s="600" t="s">
        <v>270</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94" t="s">
        <v>410</v>
      </c>
      <c r="AF584" s="694"/>
      <c r="AG584" s="694"/>
      <c r="AH584" s="694"/>
      <c r="AI584" s="596"/>
      <c r="AJ584" s="573"/>
      <c r="AK584" s="574"/>
      <c r="AL584" s="574"/>
      <c r="AM584" s="574"/>
      <c r="AN584" s="575"/>
      <c r="AO584" s="34"/>
    </row>
    <row r="585" spans="1:41" ht="19.5" thickTop="1" x14ac:dyDescent="0.4">
      <c r="B585" s="666" t="s">
        <v>135</v>
      </c>
      <c r="C585" s="666"/>
      <c r="D585" s="666"/>
      <c r="E585" s="666"/>
      <c r="F585" s="666"/>
      <c r="G585" s="666"/>
      <c r="H585" s="666"/>
      <c r="I585" s="666"/>
      <c r="J585" s="666"/>
      <c r="K585" s="666"/>
      <c r="L585" s="666"/>
      <c r="M585" s="666"/>
      <c r="N585" s="666"/>
      <c r="O585" s="666"/>
      <c r="P585" s="666"/>
      <c r="Q585" s="666"/>
      <c r="R585" s="666"/>
      <c r="S585" s="666"/>
      <c r="T585" s="666"/>
      <c r="U585" s="666"/>
      <c r="V585" s="666"/>
      <c r="W585" s="666"/>
      <c r="X585" s="666"/>
      <c r="Y585" s="666"/>
      <c r="Z585" s="666"/>
      <c r="AA585" s="666"/>
      <c r="AB585" s="666"/>
      <c r="AC585" s="666"/>
      <c r="AD585" s="666"/>
      <c r="AE585" s="666"/>
      <c r="AF585" s="666"/>
      <c r="AG585" s="666"/>
      <c r="AH585" s="666"/>
      <c r="AI585" s="666"/>
      <c r="AJ585" s="666"/>
      <c r="AK585" s="666"/>
      <c r="AL585" s="666"/>
      <c r="AM585" s="666"/>
      <c r="AN585" s="666"/>
    </row>
    <row r="586" spans="1:41" ht="19.5" thickBot="1" x14ac:dyDescent="0.45">
      <c r="B586" s="951" t="s">
        <v>142</v>
      </c>
      <c r="C586" s="951"/>
      <c r="D586" s="951"/>
      <c r="E586" s="951"/>
      <c r="F586" s="951"/>
      <c r="G586" s="951"/>
      <c r="H586" s="951"/>
      <c r="I586" s="951"/>
      <c r="J586" s="951"/>
      <c r="K586" s="951"/>
      <c r="L586" s="951" t="s">
        <v>425</v>
      </c>
      <c r="M586" s="951"/>
      <c r="N586" s="951"/>
      <c r="O586" s="951"/>
      <c r="P586" s="951"/>
      <c r="Q586" s="951"/>
      <c r="R586" s="951"/>
      <c r="S586" s="951"/>
      <c r="T586" s="951"/>
      <c r="U586" s="951" t="s">
        <v>271</v>
      </c>
      <c r="V586" s="951"/>
      <c r="W586" s="951"/>
      <c r="X586" s="951"/>
      <c r="Y586" s="951"/>
      <c r="Z586" s="951"/>
      <c r="AA586" s="951"/>
      <c r="AB586" s="951"/>
      <c r="AC586" s="951"/>
      <c r="AD586" s="951"/>
      <c r="AE586" s="951"/>
      <c r="AF586" s="951"/>
      <c r="AG586" s="951"/>
      <c r="AH586" s="951"/>
      <c r="AI586" s="951"/>
      <c r="AJ586" s="951"/>
      <c r="AK586" s="951"/>
      <c r="AL586" s="951"/>
      <c r="AM586" s="951"/>
      <c r="AN586" s="951"/>
    </row>
    <row r="587" spans="1:41" ht="19.5" thickTop="1" x14ac:dyDescent="0.4">
      <c r="B587" s="767"/>
      <c r="C587" s="768"/>
      <c r="D587" s="768"/>
      <c r="E587" s="768"/>
      <c r="F587" s="768"/>
      <c r="G587" s="768"/>
      <c r="H587" s="768"/>
      <c r="I587" s="768"/>
      <c r="J587" s="768"/>
      <c r="K587" s="768"/>
      <c r="L587" s="962"/>
      <c r="M587" s="962"/>
      <c r="N587" s="962"/>
      <c r="O587" s="962"/>
      <c r="P587" s="962"/>
      <c r="Q587" s="962"/>
      <c r="R587" s="962"/>
      <c r="S587" s="962"/>
      <c r="T587" s="962"/>
      <c r="U587" s="977"/>
      <c r="V587" s="977"/>
      <c r="W587" s="977"/>
      <c r="X587" s="977"/>
      <c r="Y587" s="977"/>
      <c r="Z587" s="977"/>
      <c r="AA587" s="977"/>
      <c r="AB587" s="977"/>
      <c r="AC587" s="977"/>
      <c r="AD587" s="977"/>
      <c r="AE587" s="977"/>
      <c r="AF587" s="977"/>
      <c r="AG587" s="977"/>
      <c r="AH587" s="977"/>
      <c r="AI587" s="977"/>
      <c r="AJ587" s="977"/>
      <c r="AK587" s="977"/>
      <c r="AL587" s="977"/>
      <c r="AM587" s="977"/>
      <c r="AN587" s="978"/>
    </row>
    <row r="588" spans="1:41" ht="19.5" thickBot="1" x14ac:dyDescent="0.45">
      <c r="B588" s="756"/>
      <c r="C588" s="757"/>
      <c r="D588" s="757"/>
      <c r="E588" s="757"/>
      <c r="F588" s="757"/>
      <c r="G588" s="757"/>
      <c r="H588" s="757"/>
      <c r="I588" s="757"/>
      <c r="J588" s="757"/>
      <c r="K588" s="757"/>
      <c r="L588" s="1005"/>
      <c r="M588" s="1005"/>
      <c r="N588" s="1005"/>
      <c r="O588" s="1005"/>
      <c r="P588" s="1005"/>
      <c r="Q588" s="1005"/>
      <c r="R588" s="1005"/>
      <c r="S588" s="1005"/>
      <c r="T588" s="1005"/>
      <c r="U588" s="716"/>
      <c r="V588" s="716"/>
      <c r="W588" s="716"/>
      <c r="X588" s="716"/>
      <c r="Y588" s="716"/>
      <c r="Z588" s="716"/>
      <c r="AA588" s="716"/>
      <c r="AB588" s="716"/>
      <c r="AC588" s="716"/>
      <c r="AD588" s="716"/>
      <c r="AE588" s="716"/>
      <c r="AF588" s="716"/>
      <c r="AG588" s="716"/>
      <c r="AH588" s="716"/>
      <c r="AI588" s="716"/>
      <c r="AJ588" s="716"/>
      <c r="AK588" s="716"/>
      <c r="AL588" s="716"/>
      <c r="AM588" s="716"/>
      <c r="AN588" s="717"/>
    </row>
    <row r="589" spans="1:41" ht="19.5" thickTop="1" x14ac:dyDescent="0.4">
      <c r="AJ589" s="108"/>
      <c r="AK589" s="108"/>
      <c r="AL589" s="108"/>
      <c r="AM589" s="108"/>
      <c r="AN589" s="108"/>
      <c r="AO589" s="40"/>
    </row>
    <row r="590" spans="1:41" ht="19.5" thickBot="1" x14ac:dyDescent="0.45">
      <c r="B590" s="600" t="s">
        <v>371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J590" s="109"/>
      <c r="AK590" s="109"/>
      <c r="AL590" s="109"/>
      <c r="AM590" s="109"/>
      <c r="AN590" s="109"/>
      <c r="AO590" s="34"/>
    </row>
    <row r="591" spans="1:41" ht="20.25" thickTop="1" thickBot="1" x14ac:dyDescent="0.45">
      <c r="B591" s="600" t="s">
        <v>272</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94" t="s">
        <v>410</v>
      </c>
      <c r="AF591" s="694"/>
      <c r="AG591" s="694"/>
      <c r="AH591" s="694"/>
      <c r="AI591" s="596"/>
      <c r="AJ591" s="573"/>
      <c r="AK591" s="574"/>
      <c r="AL591" s="574"/>
      <c r="AM591" s="574"/>
      <c r="AN591" s="575"/>
    </row>
    <row r="592" spans="1:41" ht="19.5" thickTop="1" x14ac:dyDescent="0.4">
      <c r="B592" s="666" t="s">
        <v>135</v>
      </c>
      <c r="C592" s="666"/>
      <c r="D592" s="666"/>
      <c r="E592" s="666"/>
      <c r="F592" s="666"/>
      <c r="G592" s="666"/>
      <c r="H592" s="666"/>
      <c r="I592" s="666"/>
      <c r="J592" s="666"/>
      <c r="K592" s="666"/>
      <c r="L592" s="666"/>
      <c r="M592" s="666"/>
      <c r="N592" s="666"/>
      <c r="O592" s="666"/>
      <c r="P592" s="666"/>
      <c r="Q592" s="666"/>
      <c r="R592" s="666"/>
      <c r="S592" s="666"/>
      <c r="T592" s="666"/>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34"/>
    </row>
    <row r="593" spans="2:41" ht="19.5" thickBot="1" x14ac:dyDescent="0.45">
      <c r="B593" s="878" t="s">
        <v>142</v>
      </c>
      <c r="C593" s="878"/>
      <c r="D593" s="878"/>
      <c r="E593" s="878"/>
      <c r="F593" s="878"/>
      <c r="G593" s="878"/>
      <c r="H593" s="878"/>
      <c r="I593" s="878"/>
      <c r="J593" s="878"/>
      <c r="K593" s="878"/>
      <c r="L593" s="878" t="s">
        <v>425</v>
      </c>
      <c r="M593" s="878"/>
      <c r="N593" s="878"/>
      <c r="O593" s="878"/>
      <c r="P593" s="878"/>
      <c r="Q593" s="878"/>
      <c r="R593" s="878"/>
      <c r="S593" s="878"/>
      <c r="T593" s="878"/>
      <c r="U593" s="878" t="s">
        <v>271</v>
      </c>
      <c r="V593" s="878"/>
      <c r="W593" s="878"/>
      <c r="X593" s="878"/>
      <c r="Y593" s="878"/>
      <c r="Z593" s="878"/>
      <c r="AA593" s="878"/>
      <c r="AB593" s="878"/>
      <c r="AC593" s="878"/>
      <c r="AD593" s="878"/>
      <c r="AE593" s="878"/>
      <c r="AF593" s="878"/>
      <c r="AG593" s="878"/>
      <c r="AH593" s="878"/>
      <c r="AI593" s="878"/>
      <c r="AJ593" s="878"/>
      <c r="AK593" s="878"/>
      <c r="AL593" s="878"/>
      <c r="AM593" s="878"/>
      <c r="AN593" s="878"/>
      <c r="AO593" s="34"/>
    </row>
    <row r="594" spans="2:41" ht="19.5" thickTop="1" x14ac:dyDescent="0.4">
      <c r="B594" s="767"/>
      <c r="C594" s="768"/>
      <c r="D594" s="768"/>
      <c r="E594" s="768"/>
      <c r="F594" s="768"/>
      <c r="G594" s="768"/>
      <c r="H594" s="768"/>
      <c r="I594" s="768"/>
      <c r="J594" s="768"/>
      <c r="K594" s="768"/>
      <c r="L594" s="962"/>
      <c r="M594" s="962"/>
      <c r="N594" s="962"/>
      <c r="O594" s="962"/>
      <c r="P594" s="962"/>
      <c r="Q594" s="962"/>
      <c r="R594" s="962"/>
      <c r="S594" s="962"/>
      <c r="T594" s="962"/>
      <c r="U594" s="977"/>
      <c r="V594" s="977"/>
      <c r="W594" s="977"/>
      <c r="X594" s="977"/>
      <c r="Y594" s="977"/>
      <c r="Z594" s="977"/>
      <c r="AA594" s="977"/>
      <c r="AB594" s="977"/>
      <c r="AC594" s="977"/>
      <c r="AD594" s="977"/>
      <c r="AE594" s="977"/>
      <c r="AF594" s="977"/>
      <c r="AG594" s="977"/>
      <c r="AH594" s="977"/>
      <c r="AI594" s="977"/>
      <c r="AJ594" s="977"/>
      <c r="AK594" s="977"/>
      <c r="AL594" s="977"/>
      <c r="AM594" s="977"/>
      <c r="AN594" s="978"/>
      <c r="AO594" s="34"/>
    </row>
    <row r="595" spans="2:41" ht="19.5" thickBot="1" x14ac:dyDescent="0.45">
      <c r="B595" s="756"/>
      <c r="C595" s="757"/>
      <c r="D595" s="757"/>
      <c r="E595" s="757"/>
      <c r="F595" s="757"/>
      <c r="G595" s="757"/>
      <c r="H595" s="757"/>
      <c r="I595" s="757"/>
      <c r="J595" s="757"/>
      <c r="K595" s="757"/>
      <c r="L595" s="1005"/>
      <c r="M595" s="1005"/>
      <c r="N595" s="1005"/>
      <c r="O595" s="1005"/>
      <c r="P595" s="1005"/>
      <c r="Q595" s="1005"/>
      <c r="R595" s="1005"/>
      <c r="S595" s="1005"/>
      <c r="T595" s="1005"/>
      <c r="U595" s="716"/>
      <c r="V595" s="716"/>
      <c r="W595" s="716"/>
      <c r="X595" s="716"/>
      <c r="Y595" s="716"/>
      <c r="Z595" s="716"/>
      <c r="AA595" s="716"/>
      <c r="AB595" s="716"/>
      <c r="AC595" s="716"/>
      <c r="AD595" s="716"/>
      <c r="AE595" s="716"/>
      <c r="AF595" s="716"/>
      <c r="AG595" s="716"/>
      <c r="AH595" s="716"/>
      <c r="AI595" s="716"/>
      <c r="AJ595" s="716"/>
      <c r="AK595" s="716"/>
      <c r="AL595" s="716"/>
      <c r="AM595" s="716"/>
      <c r="AN595" s="717"/>
    </row>
    <row r="596" spans="2:41" ht="19.5" thickTop="1" x14ac:dyDescent="0.4">
      <c r="B596" s="5"/>
      <c r="C596" s="5"/>
      <c r="E596" s="5"/>
      <c r="F596" s="5"/>
      <c r="AJ596" s="74"/>
      <c r="AK596" s="74"/>
      <c r="AL596" s="74"/>
      <c r="AM596" s="74"/>
      <c r="AN596" s="74"/>
      <c r="AO596" s="40"/>
    </row>
    <row r="597" spans="2:41" x14ac:dyDescent="0.4">
      <c r="B597" s="5" t="s">
        <v>144</v>
      </c>
      <c r="C597" s="5"/>
      <c r="E597" s="5"/>
      <c r="F597" s="5"/>
      <c r="AO597" s="34"/>
    </row>
    <row r="598" spans="2:41" x14ac:dyDescent="0.4">
      <c r="B598" s="1003" t="s">
        <v>145</v>
      </c>
      <c r="C598" s="1003"/>
      <c r="D598" s="1003"/>
      <c r="E598" s="1003"/>
      <c r="F598" s="1003"/>
      <c r="G598" s="1003"/>
      <c r="H598" s="1003" t="s">
        <v>274</v>
      </c>
      <c r="I598" s="1003"/>
      <c r="J598" s="1003"/>
      <c r="K598" s="1003"/>
      <c r="L598" s="1003"/>
      <c r="M598" s="1003"/>
      <c r="N598" s="1003"/>
      <c r="O598" s="1003"/>
      <c r="P598" s="1003"/>
      <c r="Q598" s="1003"/>
      <c r="R598" s="1003"/>
      <c r="S598" s="1003"/>
      <c r="T598" s="1003"/>
      <c r="U598" s="1003"/>
      <c r="V598" s="1003"/>
      <c r="W598" s="1003"/>
      <c r="X598" s="1003"/>
      <c r="Y598" s="1003"/>
      <c r="Z598" s="1003"/>
      <c r="AA598" s="1003"/>
      <c r="AB598" s="1003" t="s">
        <v>275</v>
      </c>
      <c r="AC598" s="1003"/>
      <c r="AD598" s="1003"/>
      <c r="AE598" s="1003"/>
      <c r="AF598" s="1003"/>
      <c r="AG598" s="1003"/>
      <c r="AH598" s="1003"/>
      <c r="AI598" s="1003"/>
      <c r="AJ598" s="1003"/>
      <c r="AK598" s="1003" t="s">
        <v>276</v>
      </c>
      <c r="AL598" s="1003"/>
      <c r="AM598" s="1003"/>
      <c r="AN598" s="1003"/>
    </row>
    <row r="599" spans="2:41" x14ac:dyDescent="0.4">
      <c r="B599" s="952" t="s">
        <v>146</v>
      </c>
      <c r="C599" s="952"/>
      <c r="D599" s="952"/>
      <c r="E599" s="952"/>
      <c r="F599" s="952"/>
      <c r="G599" s="952"/>
      <c r="H599" s="703" t="s">
        <v>148</v>
      </c>
      <c r="I599" s="704"/>
      <c r="J599" s="704"/>
      <c r="K599" s="704"/>
      <c r="L599" s="704"/>
      <c r="M599" s="704"/>
      <c r="N599" s="704"/>
      <c r="O599" s="704"/>
      <c r="P599" s="704"/>
      <c r="Q599" s="704"/>
      <c r="R599" s="704"/>
      <c r="S599" s="704"/>
      <c r="T599" s="704"/>
      <c r="U599" s="704"/>
      <c r="V599" s="704"/>
      <c r="W599" s="704"/>
      <c r="X599" s="704"/>
      <c r="Y599" s="704"/>
      <c r="Z599" s="704"/>
      <c r="AA599" s="705"/>
      <c r="AB599" s="953" t="s">
        <v>478</v>
      </c>
      <c r="AC599" s="954"/>
      <c r="AD599" s="954"/>
      <c r="AE599" s="954"/>
      <c r="AF599" s="954"/>
      <c r="AG599" s="954"/>
      <c r="AH599" s="954"/>
      <c r="AI599" s="954"/>
      <c r="AJ599" s="955"/>
      <c r="AK599" s="730" t="s">
        <v>376</v>
      </c>
      <c r="AL599" s="730"/>
      <c r="AM599" s="730"/>
      <c r="AN599" s="969"/>
      <c r="AO599" s="34"/>
    </row>
    <row r="600" spans="2:41" x14ac:dyDescent="0.4">
      <c r="B600" s="1004" t="s">
        <v>147</v>
      </c>
      <c r="C600" s="1004"/>
      <c r="D600" s="1004"/>
      <c r="E600" s="1004"/>
      <c r="F600" s="1004"/>
      <c r="G600" s="1004"/>
      <c r="H600" s="706" t="s">
        <v>277</v>
      </c>
      <c r="I600" s="707"/>
      <c r="J600" s="707"/>
      <c r="K600" s="707"/>
      <c r="L600" s="707"/>
      <c r="M600" s="707"/>
      <c r="N600" s="707"/>
      <c r="O600" s="707"/>
      <c r="P600" s="707"/>
      <c r="Q600" s="707"/>
      <c r="R600" s="707"/>
      <c r="S600" s="707"/>
      <c r="T600" s="707"/>
      <c r="U600" s="707"/>
      <c r="V600" s="707"/>
      <c r="W600" s="707"/>
      <c r="X600" s="707"/>
      <c r="Y600" s="707"/>
      <c r="Z600" s="707"/>
      <c r="AA600" s="708"/>
      <c r="AB600" s="956"/>
      <c r="AC600" s="957"/>
      <c r="AD600" s="957"/>
      <c r="AE600" s="957"/>
      <c r="AF600" s="957"/>
      <c r="AG600" s="957"/>
      <c r="AH600" s="957"/>
      <c r="AI600" s="957"/>
      <c r="AJ600" s="958"/>
      <c r="AK600" s="969"/>
      <c r="AL600" s="969"/>
      <c r="AM600" s="969"/>
      <c r="AN600" s="969"/>
      <c r="AO600" s="34"/>
    </row>
    <row r="601" spans="2:41" x14ac:dyDescent="0.4">
      <c r="B601" s="1004" t="s">
        <v>441</v>
      </c>
      <c r="C601" s="1004"/>
      <c r="D601" s="1004"/>
      <c r="E601" s="1004"/>
      <c r="F601" s="1004"/>
      <c r="G601" s="1004"/>
      <c r="H601" s="706" t="s">
        <v>278</v>
      </c>
      <c r="I601" s="707"/>
      <c r="J601" s="707"/>
      <c r="K601" s="707"/>
      <c r="L601" s="707"/>
      <c r="M601" s="707"/>
      <c r="N601" s="707"/>
      <c r="O601" s="707"/>
      <c r="P601" s="707"/>
      <c r="Q601" s="707"/>
      <c r="R601" s="707"/>
      <c r="S601" s="707"/>
      <c r="T601" s="707"/>
      <c r="U601" s="707"/>
      <c r="V601" s="707"/>
      <c r="W601" s="707"/>
      <c r="X601" s="707"/>
      <c r="Y601" s="707"/>
      <c r="Z601" s="707"/>
      <c r="AA601" s="708"/>
      <c r="AB601" s="956"/>
      <c r="AC601" s="957"/>
      <c r="AD601" s="957"/>
      <c r="AE601" s="957"/>
      <c r="AF601" s="957"/>
      <c r="AG601" s="957"/>
      <c r="AH601" s="957"/>
      <c r="AI601" s="957"/>
      <c r="AJ601" s="958"/>
      <c r="AK601" s="969"/>
      <c r="AL601" s="969"/>
      <c r="AM601" s="969"/>
      <c r="AN601" s="969"/>
      <c r="AO601" s="34"/>
    </row>
    <row r="602" spans="2:41" x14ac:dyDescent="0.4">
      <c r="B602" s="1007" t="s">
        <v>857</v>
      </c>
      <c r="C602" s="1008"/>
      <c r="D602" s="1008"/>
      <c r="E602" s="1008"/>
      <c r="F602" s="1008"/>
      <c r="G602" s="1008"/>
      <c r="H602" s="703" t="s">
        <v>149</v>
      </c>
      <c r="I602" s="704"/>
      <c r="J602" s="704"/>
      <c r="K602" s="704"/>
      <c r="L602" s="704"/>
      <c r="M602" s="704"/>
      <c r="N602" s="704"/>
      <c r="O602" s="704"/>
      <c r="P602" s="704"/>
      <c r="Q602" s="704"/>
      <c r="R602" s="704"/>
      <c r="S602" s="704"/>
      <c r="T602" s="704"/>
      <c r="U602" s="704"/>
      <c r="V602" s="704"/>
      <c r="W602" s="704"/>
      <c r="X602" s="704"/>
      <c r="Y602" s="704"/>
      <c r="Z602" s="704"/>
      <c r="AA602" s="705"/>
      <c r="AB602" s="953" t="s">
        <v>479</v>
      </c>
      <c r="AC602" s="954"/>
      <c r="AD602" s="954"/>
      <c r="AE602" s="954"/>
      <c r="AF602" s="954"/>
      <c r="AG602" s="954"/>
      <c r="AH602" s="954"/>
      <c r="AI602" s="954"/>
      <c r="AJ602" s="955"/>
      <c r="AK602" s="730" t="s">
        <v>377</v>
      </c>
      <c r="AL602" s="730"/>
      <c r="AM602" s="730"/>
      <c r="AN602" s="969"/>
    </row>
    <row r="603" spans="2:41" ht="15" customHeight="1" x14ac:dyDescent="0.4">
      <c r="B603" s="1009"/>
      <c r="C603" s="1009"/>
      <c r="D603" s="1009"/>
      <c r="E603" s="1009"/>
      <c r="F603" s="1009"/>
      <c r="G603" s="1009"/>
      <c r="H603" s="746" t="s">
        <v>442</v>
      </c>
      <c r="I603" s="747"/>
      <c r="J603" s="747"/>
      <c r="K603" s="747"/>
      <c r="L603" s="747"/>
      <c r="M603" s="747"/>
      <c r="N603" s="747"/>
      <c r="O603" s="747"/>
      <c r="P603" s="747"/>
      <c r="Q603" s="747"/>
      <c r="R603" s="747"/>
      <c r="S603" s="747"/>
      <c r="T603" s="747"/>
      <c r="U603" s="747"/>
      <c r="V603" s="747"/>
      <c r="W603" s="747"/>
      <c r="X603" s="747"/>
      <c r="Y603" s="747"/>
      <c r="Z603" s="747"/>
      <c r="AA603" s="748"/>
      <c r="AB603" s="956"/>
      <c r="AC603" s="957"/>
      <c r="AD603" s="957"/>
      <c r="AE603" s="957"/>
      <c r="AF603" s="957"/>
      <c r="AG603" s="957"/>
      <c r="AH603" s="957"/>
      <c r="AI603" s="957"/>
      <c r="AJ603" s="958"/>
      <c r="AK603" s="969"/>
      <c r="AL603" s="969"/>
      <c r="AM603" s="969"/>
      <c r="AN603" s="969"/>
    </row>
    <row r="604" spans="2:41" ht="15" customHeight="1" x14ac:dyDescent="0.4">
      <c r="B604" s="979"/>
      <c r="C604" s="980"/>
      <c r="D604" s="980"/>
      <c r="E604" s="980"/>
      <c r="F604" s="980"/>
      <c r="G604" s="981"/>
      <c r="H604" s="749"/>
      <c r="I604" s="750"/>
      <c r="J604" s="750"/>
      <c r="K604" s="750"/>
      <c r="L604" s="750"/>
      <c r="M604" s="750"/>
      <c r="N604" s="750"/>
      <c r="O604" s="750"/>
      <c r="P604" s="750"/>
      <c r="Q604" s="750"/>
      <c r="R604" s="750"/>
      <c r="S604" s="750"/>
      <c r="T604" s="750"/>
      <c r="U604" s="750"/>
      <c r="V604" s="750"/>
      <c r="W604" s="750"/>
      <c r="X604" s="750"/>
      <c r="Y604" s="750"/>
      <c r="Z604" s="750"/>
      <c r="AA604" s="751"/>
      <c r="AB604" s="959"/>
      <c r="AC604" s="960"/>
      <c r="AD604" s="960"/>
      <c r="AE604" s="960"/>
      <c r="AF604" s="960"/>
      <c r="AG604" s="960"/>
      <c r="AH604" s="960"/>
      <c r="AI604" s="960"/>
      <c r="AJ604" s="961"/>
      <c r="AK604" s="969"/>
      <c r="AL604" s="969"/>
      <c r="AM604" s="969"/>
      <c r="AN604" s="969"/>
      <c r="AO604" s="34"/>
    </row>
    <row r="605" spans="2:41" ht="15" customHeight="1" x14ac:dyDescent="0.4">
      <c r="B605" s="952" t="s">
        <v>146</v>
      </c>
      <c r="C605" s="952"/>
      <c r="D605" s="952"/>
      <c r="E605" s="952"/>
      <c r="F605" s="952"/>
      <c r="G605" s="952"/>
      <c r="H605" s="703" t="s">
        <v>150</v>
      </c>
      <c r="I605" s="704"/>
      <c r="J605" s="704"/>
      <c r="K605" s="704"/>
      <c r="L605" s="704"/>
      <c r="M605" s="704"/>
      <c r="N605" s="704"/>
      <c r="O605" s="704"/>
      <c r="P605" s="704"/>
      <c r="Q605" s="704"/>
      <c r="R605" s="704"/>
      <c r="S605" s="704"/>
      <c r="T605" s="704"/>
      <c r="U605" s="704"/>
      <c r="V605" s="704"/>
      <c r="W605" s="704"/>
      <c r="X605" s="704"/>
      <c r="Y605" s="704"/>
      <c r="Z605" s="704"/>
      <c r="AA605" s="705"/>
      <c r="AB605" s="953" t="s">
        <v>480</v>
      </c>
      <c r="AC605" s="954"/>
      <c r="AD605" s="954"/>
      <c r="AE605" s="954"/>
      <c r="AF605" s="954"/>
      <c r="AG605" s="954"/>
      <c r="AH605" s="954"/>
      <c r="AI605" s="954"/>
      <c r="AJ605" s="955"/>
      <c r="AK605" s="718" t="s">
        <v>378</v>
      </c>
      <c r="AL605" s="719"/>
      <c r="AM605" s="719"/>
      <c r="AN605" s="720"/>
      <c r="AO605" s="36"/>
    </row>
    <row r="606" spans="2:41" ht="15" customHeight="1" x14ac:dyDescent="0.4">
      <c r="B606" s="746" t="s">
        <v>273</v>
      </c>
      <c r="C606" s="747"/>
      <c r="D606" s="747"/>
      <c r="E606" s="747"/>
      <c r="F606" s="747"/>
      <c r="G606" s="748"/>
      <c r="H606" s="746" t="s">
        <v>443</v>
      </c>
      <c r="I606" s="747"/>
      <c r="J606" s="747"/>
      <c r="K606" s="747"/>
      <c r="L606" s="747"/>
      <c r="M606" s="747"/>
      <c r="N606" s="747"/>
      <c r="O606" s="747"/>
      <c r="P606" s="747"/>
      <c r="Q606" s="747"/>
      <c r="R606" s="747"/>
      <c r="S606" s="747"/>
      <c r="T606" s="747"/>
      <c r="U606" s="747"/>
      <c r="V606" s="747"/>
      <c r="W606" s="747"/>
      <c r="X606" s="747"/>
      <c r="Y606" s="747"/>
      <c r="Z606" s="747"/>
      <c r="AA606" s="748"/>
      <c r="AB606" s="956"/>
      <c r="AC606" s="957"/>
      <c r="AD606" s="957"/>
      <c r="AE606" s="957"/>
      <c r="AF606" s="957"/>
      <c r="AG606" s="957"/>
      <c r="AH606" s="957"/>
      <c r="AI606" s="957"/>
      <c r="AJ606" s="958"/>
      <c r="AK606" s="721"/>
      <c r="AL606" s="722"/>
      <c r="AM606" s="722"/>
      <c r="AN606" s="723"/>
      <c r="AO606" s="36"/>
    </row>
    <row r="607" spans="2:41" ht="15" customHeight="1" x14ac:dyDescent="0.4">
      <c r="B607" s="749"/>
      <c r="C607" s="750"/>
      <c r="D607" s="750"/>
      <c r="E607" s="750"/>
      <c r="F607" s="750"/>
      <c r="G607" s="751"/>
      <c r="H607" s="749"/>
      <c r="I607" s="750"/>
      <c r="J607" s="750"/>
      <c r="K607" s="750"/>
      <c r="L607" s="750"/>
      <c r="M607" s="750"/>
      <c r="N607" s="750"/>
      <c r="O607" s="750"/>
      <c r="P607" s="750"/>
      <c r="Q607" s="750"/>
      <c r="R607" s="750"/>
      <c r="S607" s="750"/>
      <c r="T607" s="750"/>
      <c r="U607" s="750"/>
      <c r="V607" s="750"/>
      <c r="W607" s="750"/>
      <c r="X607" s="750"/>
      <c r="Y607" s="750"/>
      <c r="Z607" s="750"/>
      <c r="AA607" s="751"/>
      <c r="AB607" s="959"/>
      <c r="AC607" s="960"/>
      <c r="AD607" s="960"/>
      <c r="AE607" s="960"/>
      <c r="AF607" s="960"/>
      <c r="AG607" s="960"/>
      <c r="AH607" s="960"/>
      <c r="AI607" s="960"/>
      <c r="AJ607" s="961"/>
      <c r="AK607" s="724"/>
      <c r="AL607" s="725"/>
      <c r="AM607" s="725"/>
      <c r="AN607" s="726"/>
      <c r="AO607" s="36"/>
    </row>
    <row r="608" spans="2:41" ht="15" customHeight="1" x14ac:dyDescent="0.4">
      <c r="B608" t="s">
        <v>151</v>
      </c>
      <c r="AJ608" s="76"/>
      <c r="AO608" s="36"/>
    </row>
    <row r="609" spans="1:43" ht="15" customHeight="1" thickBot="1" x14ac:dyDescent="0.45">
      <c r="AO609" s="71"/>
    </row>
    <row r="610" spans="1:43" ht="15" customHeight="1" thickTop="1" thickBot="1" x14ac:dyDescent="0.45">
      <c r="B610" s="600" t="s">
        <v>152</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J610" s="573"/>
      <c r="AK610" s="574"/>
      <c r="AL610" s="574"/>
      <c r="AM610" s="574"/>
      <c r="AN610" s="575"/>
      <c r="AO610" s="36"/>
    </row>
    <row r="611" spans="1:43" ht="15" customHeight="1" thickTop="1" x14ac:dyDescent="0.4">
      <c r="AO611" s="36"/>
    </row>
    <row r="612" spans="1:43" ht="15" customHeight="1" x14ac:dyDescent="0.4">
      <c r="A612" s="667" t="s">
        <v>279</v>
      </c>
      <c r="B612" s="667"/>
      <c r="C612" s="667"/>
      <c r="D612" s="667"/>
      <c r="E612" s="667"/>
      <c r="F612" s="667"/>
      <c r="G612" s="667"/>
      <c r="H612" s="667"/>
      <c r="I612" s="667"/>
      <c r="J612" s="667"/>
      <c r="K612" s="667"/>
      <c r="L612" s="667"/>
      <c r="M612" s="667"/>
      <c r="N612" s="667"/>
      <c r="O612" s="667"/>
      <c r="P612" s="667"/>
      <c r="Q612" s="667"/>
      <c r="R612" s="667"/>
      <c r="S612" s="667"/>
      <c r="T612" s="667"/>
      <c r="U612" s="667"/>
      <c r="V612" s="667"/>
      <c r="W612" s="667"/>
      <c r="X612" s="667"/>
      <c r="Y612" s="667"/>
      <c r="Z612" s="667"/>
      <c r="AA612" s="667"/>
      <c r="AB612" s="667"/>
      <c r="AC612" s="667"/>
      <c r="AD612" s="667"/>
      <c r="AE612" s="667"/>
      <c r="AF612" s="667"/>
      <c r="AG612" s="667"/>
      <c r="AH612" s="667"/>
      <c r="AO612" s="36"/>
    </row>
    <row r="613" spans="1:43" ht="19.5" thickBot="1" x14ac:dyDescent="0.45">
      <c r="A613" s="14"/>
      <c r="B613" s="600" t="s">
        <v>372</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O613" s="36"/>
    </row>
    <row r="614" spans="1:43" ht="20.25" thickTop="1" thickBot="1" x14ac:dyDescent="0.45">
      <c r="B614" s="600" t="s">
        <v>677</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94" t="s">
        <v>410</v>
      </c>
      <c r="AG614" s="694"/>
      <c r="AH614" s="694"/>
      <c r="AI614" s="596"/>
      <c r="AJ614" s="573"/>
      <c r="AK614" s="574"/>
      <c r="AL614" s="574"/>
      <c r="AM614" s="574"/>
      <c r="AN614" s="575"/>
    </row>
    <row r="615" spans="1:43" ht="19.5" thickTop="1" x14ac:dyDescent="0.4">
      <c r="B615" s="794" t="s">
        <v>678</v>
      </c>
      <c r="C615" s="666"/>
      <c r="D615" s="666"/>
      <c r="E615" s="666"/>
      <c r="F615" s="666"/>
      <c r="G615" s="666"/>
      <c r="H615" s="666"/>
      <c r="I615" s="666"/>
      <c r="J615" s="666"/>
      <c r="K615" s="666"/>
      <c r="L615" s="666"/>
      <c r="M615" s="666"/>
      <c r="N615" s="666"/>
      <c r="O615" s="666"/>
      <c r="P615" s="666"/>
      <c r="Q615" s="666"/>
      <c r="R615" s="666"/>
      <c r="S615" s="666"/>
      <c r="T615" s="666"/>
      <c r="U615" s="666"/>
      <c r="V615" s="666"/>
      <c r="W615" s="666"/>
      <c r="X615" s="666"/>
      <c r="Y615" s="666"/>
      <c r="Z615" s="666"/>
      <c r="AA615" s="666"/>
      <c r="AB615" s="666"/>
      <c r="AC615" s="666"/>
      <c r="AD615" s="666"/>
      <c r="AE615" s="666"/>
      <c r="AF615" s="666"/>
      <c r="AG615" s="666"/>
      <c r="AH615" s="666"/>
      <c r="AI615" s="666"/>
      <c r="AJ615" s="666"/>
      <c r="AK615" s="666"/>
      <c r="AL615" s="666"/>
      <c r="AM615" s="666"/>
      <c r="AN615" s="666"/>
      <c r="AO615" s="40"/>
    </row>
    <row r="616" spans="1:43" ht="19.5" thickBot="1" x14ac:dyDescent="0.45">
      <c r="A616" s="334"/>
      <c r="B616" s="335"/>
      <c r="C616" s="339" t="s">
        <v>679</v>
      </c>
      <c r="D616" s="339"/>
      <c r="E616" s="339"/>
      <c r="F616" s="339"/>
      <c r="G616" s="339"/>
      <c r="H616" s="339"/>
      <c r="I616" s="339"/>
      <c r="J616" s="339"/>
      <c r="K616" s="340"/>
      <c r="L616" s="951" t="s">
        <v>280</v>
      </c>
      <c r="M616" s="951"/>
      <c r="N616" s="951"/>
      <c r="O616" s="951"/>
      <c r="P616" s="951"/>
      <c r="Q616" s="951"/>
      <c r="R616" s="951"/>
      <c r="S616" s="951"/>
      <c r="T616" s="951"/>
      <c r="U616" s="951" t="s">
        <v>271</v>
      </c>
      <c r="V616" s="951"/>
      <c r="W616" s="951"/>
      <c r="X616" s="951"/>
      <c r="Y616" s="951"/>
      <c r="Z616" s="951"/>
      <c r="AA616" s="951"/>
      <c r="AB616" s="951"/>
      <c r="AC616" s="951"/>
      <c r="AD616" s="951"/>
      <c r="AE616" s="951"/>
      <c r="AF616" s="951"/>
      <c r="AG616" s="951"/>
      <c r="AH616" s="951"/>
      <c r="AI616" s="951"/>
      <c r="AJ616" s="951"/>
      <c r="AK616" s="951"/>
      <c r="AL616" s="951"/>
      <c r="AM616" s="951"/>
      <c r="AN616" s="951"/>
    </row>
    <row r="617" spans="1:43" ht="19.5" thickTop="1" x14ac:dyDescent="0.4">
      <c r="A617" s="334"/>
      <c r="B617" s="970"/>
      <c r="C617" s="971"/>
      <c r="D617" s="971"/>
      <c r="E617" s="971"/>
      <c r="F617" s="971"/>
      <c r="G617" s="971"/>
      <c r="H617" s="971"/>
      <c r="I617" s="971"/>
      <c r="J617" s="971"/>
      <c r="K617" s="972"/>
      <c r="L617" s="752"/>
      <c r="M617" s="752"/>
      <c r="N617" s="752"/>
      <c r="O617" s="752"/>
      <c r="P617" s="752"/>
      <c r="Q617" s="752"/>
      <c r="R617" s="752"/>
      <c r="S617" s="752"/>
      <c r="T617" s="752"/>
      <c r="U617" s="984"/>
      <c r="V617" s="984"/>
      <c r="W617" s="984"/>
      <c r="X617" s="984"/>
      <c r="Y617" s="984"/>
      <c r="Z617" s="984"/>
      <c r="AA617" s="984"/>
      <c r="AB617" s="984"/>
      <c r="AC617" s="984"/>
      <c r="AD617" s="984"/>
      <c r="AE617" s="984"/>
      <c r="AF617" s="984"/>
      <c r="AG617" s="984"/>
      <c r="AH617" s="984"/>
      <c r="AI617" s="984"/>
      <c r="AJ617" s="984"/>
      <c r="AK617" s="984"/>
      <c r="AL617" s="984"/>
      <c r="AM617" s="984"/>
      <c r="AN617" s="985"/>
    </row>
    <row r="618" spans="1:43" ht="19.5" thickBot="1" x14ac:dyDescent="0.45">
      <c r="B618" s="973"/>
      <c r="C618" s="974"/>
      <c r="D618" s="974"/>
      <c r="E618" s="974"/>
      <c r="F618" s="974"/>
      <c r="G618" s="974"/>
      <c r="H618" s="974"/>
      <c r="I618" s="974"/>
      <c r="J618" s="974"/>
      <c r="K618" s="975"/>
      <c r="L618" s="753"/>
      <c r="M618" s="753"/>
      <c r="N618" s="753"/>
      <c r="O618" s="753"/>
      <c r="P618" s="753"/>
      <c r="Q618" s="753"/>
      <c r="R618" s="753"/>
      <c r="S618" s="753"/>
      <c r="T618" s="753"/>
      <c r="U618" s="986"/>
      <c r="V618" s="986"/>
      <c r="W618" s="986"/>
      <c r="X618" s="986"/>
      <c r="Y618" s="986"/>
      <c r="Z618" s="986"/>
      <c r="AA618" s="986"/>
      <c r="AB618" s="986"/>
      <c r="AC618" s="986"/>
      <c r="AD618" s="986"/>
      <c r="AE618" s="986"/>
      <c r="AF618" s="986"/>
      <c r="AG618" s="986"/>
      <c r="AH618" s="986"/>
      <c r="AI618" s="986"/>
      <c r="AJ618" s="986"/>
      <c r="AK618" s="986"/>
      <c r="AL618" s="986"/>
      <c r="AM618" s="986"/>
      <c r="AN618" s="987"/>
    </row>
    <row r="619" spans="1:43" ht="20.25" thickTop="1" thickBot="1" x14ac:dyDescent="0.45">
      <c r="B619" s="336"/>
      <c r="C619" s="70"/>
      <c r="D619" s="70"/>
      <c r="E619" s="70"/>
      <c r="F619" s="70"/>
      <c r="G619" s="70"/>
      <c r="H619" s="70"/>
      <c r="I619" s="70"/>
      <c r="J619" s="70"/>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72"/>
      <c r="AK619" s="72"/>
      <c r="AL619" s="72"/>
      <c r="AM619" s="72"/>
      <c r="AN619" s="72"/>
      <c r="AO619" s="91"/>
    </row>
    <row r="620" spans="1:43" ht="20.25" thickTop="1" thickBot="1" x14ac:dyDescent="0.45">
      <c r="B620" s="600" t="s">
        <v>680</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J620" s="573"/>
      <c r="AK620" s="574"/>
      <c r="AL620" s="574"/>
      <c r="AM620" s="574"/>
      <c r="AN620" s="575"/>
      <c r="AO620" s="82"/>
    </row>
    <row r="621" spans="1:43" ht="19.5" thickTop="1" x14ac:dyDescent="0.4">
      <c r="C621" s="5"/>
      <c r="F621" s="5"/>
      <c r="I621" s="5"/>
      <c r="J621" s="5"/>
      <c r="L621" s="5"/>
      <c r="M621" s="5"/>
      <c r="N621" s="5"/>
      <c r="O621" s="5"/>
    </row>
    <row r="622" spans="1:43" x14ac:dyDescent="0.4">
      <c r="B622" t="s">
        <v>154</v>
      </c>
      <c r="C622" s="4"/>
      <c r="F622" s="4"/>
      <c r="I622" s="4"/>
      <c r="J622" s="4"/>
      <c r="K622" s="4"/>
      <c r="L622" s="5"/>
      <c r="M622" s="5"/>
      <c r="N622" s="5"/>
      <c r="O622" s="5"/>
      <c r="AJ622" s="70"/>
      <c r="AK622" s="70"/>
      <c r="AL622" s="70"/>
      <c r="AM622" s="70"/>
      <c r="AN622" s="70"/>
      <c r="AO622" s="34"/>
      <c r="AQ622" s="5"/>
    </row>
    <row r="623" spans="1:43" x14ac:dyDescent="0.4">
      <c r="B623" s="948" t="s">
        <v>155</v>
      </c>
      <c r="C623" s="949"/>
      <c r="D623" s="949"/>
      <c r="E623" s="949"/>
      <c r="F623" s="949"/>
      <c r="G623" s="949"/>
      <c r="H623" s="949"/>
      <c r="I623" s="949"/>
      <c r="J623" s="949"/>
      <c r="K623" s="949"/>
      <c r="L623" s="949"/>
      <c r="M623" s="949"/>
      <c r="N623" s="949"/>
      <c r="O623" s="949"/>
      <c r="P623" s="949"/>
      <c r="Q623" s="949"/>
      <c r="R623" s="949"/>
      <c r="S623" s="949"/>
      <c r="T623" s="949"/>
      <c r="U623" s="950"/>
      <c r="V623" s="739" t="s">
        <v>156</v>
      </c>
      <c r="W623" s="739"/>
      <c r="X623" s="739"/>
      <c r="Y623" s="739"/>
      <c r="Z623" s="739"/>
      <c r="AA623" s="948" t="s">
        <v>157</v>
      </c>
      <c r="AB623" s="949"/>
      <c r="AC623" s="949"/>
      <c r="AD623" s="949"/>
      <c r="AE623" s="949"/>
      <c r="AF623" s="949"/>
      <c r="AG623" s="949"/>
      <c r="AH623" s="949"/>
      <c r="AI623" s="949"/>
      <c r="AJ623" s="950"/>
      <c r="AK623" s="739" t="s">
        <v>276</v>
      </c>
      <c r="AL623" s="739"/>
      <c r="AM623" s="739"/>
      <c r="AN623" s="739"/>
      <c r="AO623" s="34"/>
      <c r="AQ623" s="5"/>
    </row>
    <row r="624" spans="1:43" x14ac:dyDescent="0.4">
      <c r="B624" s="731" t="s">
        <v>148</v>
      </c>
      <c r="C624" s="704"/>
      <c r="D624" s="704"/>
      <c r="E624" s="704"/>
      <c r="F624" s="704"/>
      <c r="G624" s="704"/>
      <c r="H624" s="704"/>
      <c r="I624" s="704"/>
      <c r="J624" s="704"/>
      <c r="K624" s="704"/>
      <c r="L624" s="704"/>
      <c r="M624" s="704"/>
      <c r="N624" s="704"/>
      <c r="O624" s="704"/>
      <c r="P624" s="704"/>
      <c r="Q624" s="704"/>
      <c r="R624" s="704"/>
      <c r="S624" s="704"/>
      <c r="T624" s="704"/>
      <c r="U624" s="705"/>
      <c r="V624" s="730" t="s">
        <v>281</v>
      </c>
      <c r="W624" s="730"/>
      <c r="X624" s="730"/>
      <c r="Y624" s="730"/>
      <c r="Z624" s="730"/>
      <c r="AA624" s="743" t="s">
        <v>477</v>
      </c>
      <c r="AB624" s="744"/>
      <c r="AC624" s="744"/>
      <c r="AD624" s="744"/>
      <c r="AE624" s="744"/>
      <c r="AF624" s="744"/>
      <c r="AG624" s="744"/>
      <c r="AH624" s="744"/>
      <c r="AI624" s="744"/>
      <c r="AJ624" s="745"/>
      <c r="AK624" s="730" t="s">
        <v>373</v>
      </c>
      <c r="AL624" s="730"/>
      <c r="AM624" s="730"/>
      <c r="AN624" s="969"/>
      <c r="AO624" s="34"/>
    </row>
    <row r="625" spans="1:47" x14ac:dyDescent="0.4">
      <c r="B625" s="963" t="s">
        <v>429</v>
      </c>
      <c r="C625" s="964"/>
      <c r="D625" s="964"/>
      <c r="E625" s="964"/>
      <c r="F625" s="964"/>
      <c r="G625" s="964"/>
      <c r="H625" s="964"/>
      <c r="I625" s="964"/>
      <c r="J625" s="964"/>
      <c r="K625" s="964"/>
      <c r="L625" s="964"/>
      <c r="M625" s="964"/>
      <c r="N625" s="964"/>
      <c r="O625" s="964"/>
      <c r="P625" s="964"/>
      <c r="Q625" s="964"/>
      <c r="R625" s="964"/>
      <c r="S625" s="964"/>
      <c r="T625" s="964"/>
      <c r="U625" s="965"/>
      <c r="V625" s="730"/>
      <c r="W625" s="730"/>
      <c r="X625" s="730"/>
      <c r="Y625" s="730"/>
      <c r="Z625" s="730"/>
      <c r="AA625" s="746"/>
      <c r="AB625" s="747"/>
      <c r="AC625" s="747"/>
      <c r="AD625" s="747"/>
      <c r="AE625" s="747"/>
      <c r="AF625" s="747"/>
      <c r="AG625" s="747"/>
      <c r="AH625" s="747"/>
      <c r="AI625" s="747"/>
      <c r="AJ625" s="748"/>
      <c r="AK625" s="969"/>
      <c r="AL625" s="969"/>
      <c r="AM625" s="969"/>
      <c r="AN625" s="969"/>
      <c r="AO625" s="37"/>
      <c r="AR625" s="5"/>
      <c r="AS625" s="5"/>
      <c r="AT625" s="5"/>
      <c r="AU625" s="5"/>
    </row>
    <row r="626" spans="1:47" x14ac:dyDescent="0.4">
      <c r="B626" s="963"/>
      <c r="C626" s="964"/>
      <c r="D626" s="964"/>
      <c r="E626" s="964"/>
      <c r="F626" s="964"/>
      <c r="G626" s="964"/>
      <c r="H626" s="964"/>
      <c r="I626" s="964"/>
      <c r="J626" s="964"/>
      <c r="K626" s="964"/>
      <c r="L626" s="964"/>
      <c r="M626" s="964"/>
      <c r="N626" s="964"/>
      <c r="O626" s="964"/>
      <c r="P626" s="964"/>
      <c r="Q626" s="964"/>
      <c r="R626" s="964"/>
      <c r="S626" s="964"/>
      <c r="T626" s="964"/>
      <c r="U626" s="965"/>
      <c r="V626" s="730"/>
      <c r="W626" s="730"/>
      <c r="X626" s="730"/>
      <c r="Y626" s="730"/>
      <c r="Z626" s="730"/>
      <c r="AA626" s="746"/>
      <c r="AB626" s="747"/>
      <c r="AC626" s="747"/>
      <c r="AD626" s="747"/>
      <c r="AE626" s="747"/>
      <c r="AF626" s="747"/>
      <c r="AG626" s="747"/>
      <c r="AH626" s="747"/>
      <c r="AI626" s="747"/>
      <c r="AJ626" s="748"/>
      <c r="AK626" s="969"/>
      <c r="AL626" s="969"/>
      <c r="AM626" s="969"/>
      <c r="AN626" s="969"/>
      <c r="AT626" s="5"/>
      <c r="AU626" s="5"/>
    </row>
    <row r="627" spans="1:47" x14ac:dyDescent="0.4">
      <c r="B627" s="966"/>
      <c r="C627" s="967"/>
      <c r="D627" s="967"/>
      <c r="E627" s="967"/>
      <c r="F627" s="967"/>
      <c r="G627" s="967"/>
      <c r="H627" s="967"/>
      <c r="I627" s="967"/>
      <c r="J627" s="967"/>
      <c r="K627" s="967"/>
      <c r="L627" s="967"/>
      <c r="M627" s="967"/>
      <c r="N627" s="967"/>
      <c r="O627" s="967"/>
      <c r="P627" s="967"/>
      <c r="Q627" s="967"/>
      <c r="R627" s="967"/>
      <c r="S627" s="967"/>
      <c r="T627" s="967"/>
      <c r="U627" s="968"/>
      <c r="V627" s="730"/>
      <c r="W627" s="730"/>
      <c r="X627" s="730"/>
      <c r="Y627" s="730"/>
      <c r="Z627" s="730"/>
      <c r="AA627" s="749"/>
      <c r="AB627" s="750"/>
      <c r="AC627" s="750"/>
      <c r="AD627" s="750"/>
      <c r="AE627" s="750"/>
      <c r="AF627" s="750"/>
      <c r="AG627" s="750"/>
      <c r="AH627" s="750"/>
      <c r="AI627" s="750"/>
      <c r="AJ627" s="751"/>
      <c r="AK627" s="969"/>
      <c r="AL627" s="969"/>
      <c r="AM627" s="969"/>
      <c r="AN627" s="969"/>
      <c r="AQ627" s="5"/>
      <c r="AT627" s="5"/>
      <c r="AU627" s="5"/>
    </row>
    <row r="628" spans="1:47" ht="15" customHeight="1" x14ac:dyDescent="0.4">
      <c r="B628" s="731" t="s">
        <v>149</v>
      </c>
      <c r="C628" s="704"/>
      <c r="D628" s="704"/>
      <c r="E628" s="704"/>
      <c r="F628" s="704"/>
      <c r="G628" s="704"/>
      <c r="H628" s="704"/>
      <c r="I628" s="704"/>
      <c r="J628" s="704"/>
      <c r="K628" s="704"/>
      <c r="L628" s="704"/>
      <c r="M628" s="704"/>
      <c r="N628" s="704"/>
      <c r="O628" s="704"/>
      <c r="P628" s="704"/>
      <c r="Q628" s="704"/>
      <c r="R628" s="704"/>
      <c r="S628" s="704"/>
      <c r="T628" s="704"/>
      <c r="U628" s="705"/>
      <c r="V628" s="730" t="s">
        <v>281</v>
      </c>
      <c r="W628" s="730"/>
      <c r="X628" s="730"/>
      <c r="Y628" s="730"/>
      <c r="Z628" s="730"/>
      <c r="AA628" s="718" t="s">
        <v>446</v>
      </c>
      <c r="AB628" s="719"/>
      <c r="AC628" s="719"/>
      <c r="AD628" s="719"/>
      <c r="AE628" s="719"/>
      <c r="AF628" s="719"/>
      <c r="AG628" s="719"/>
      <c r="AH628" s="719"/>
      <c r="AI628" s="719"/>
      <c r="AJ628" s="732"/>
      <c r="AK628" s="730" t="s">
        <v>374</v>
      </c>
      <c r="AL628" s="730"/>
      <c r="AM628" s="730"/>
      <c r="AN628" s="730"/>
      <c r="AT628" s="5"/>
      <c r="AU628" s="5"/>
    </row>
    <row r="629" spans="1:47" ht="15" customHeight="1" x14ac:dyDescent="0.4">
      <c r="B629" s="746" t="s">
        <v>444</v>
      </c>
      <c r="C629" s="747"/>
      <c r="D629" s="747"/>
      <c r="E629" s="747"/>
      <c r="F629" s="747"/>
      <c r="G629" s="747"/>
      <c r="H629" s="747"/>
      <c r="I629" s="747"/>
      <c r="J629" s="747"/>
      <c r="K629" s="747"/>
      <c r="L629" s="747"/>
      <c r="M629" s="747"/>
      <c r="N629" s="747"/>
      <c r="O629" s="747"/>
      <c r="P629" s="747"/>
      <c r="Q629" s="747"/>
      <c r="R629" s="747"/>
      <c r="S629" s="747"/>
      <c r="T629" s="747"/>
      <c r="U629" s="748"/>
      <c r="V629" s="730"/>
      <c r="W629" s="730"/>
      <c r="X629" s="730"/>
      <c r="Y629" s="730"/>
      <c r="Z629" s="730"/>
      <c r="AA629" s="733"/>
      <c r="AB629" s="734"/>
      <c r="AC629" s="734"/>
      <c r="AD629" s="734"/>
      <c r="AE629" s="734"/>
      <c r="AF629" s="734"/>
      <c r="AG629" s="734"/>
      <c r="AH629" s="734"/>
      <c r="AI629" s="734"/>
      <c r="AJ629" s="735"/>
      <c r="AK629" s="730"/>
      <c r="AL629" s="730"/>
      <c r="AM629" s="730"/>
      <c r="AN629" s="730"/>
      <c r="AO629" s="34"/>
      <c r="AT629" s="5"/>
      <c r="AU629" s="5"/>
    </row>
    <row r="630" spans="1:47" ht="15" customHeight="1" x14ac:dyDescent="0.4">
      <c r="B630" s="963" t="s">
        <v>445</v>
      </c>
      <c r="C630" s="964"/>
      <c r="D630" s="964"/>
      <c r="E630" s="964"/>
      <c r="F630" s="964"/>
      <c r="G630" s="964"/>
      <c r="H630" s="964"/>
      <c r="I630" s="964"/>
      <c r="J630" s="964"/>
      <c r="K630" s="964"/>
      <c r="L630" s="964"/>
      <c r="M630" s="964"/>
      <c r="N630" s="964"/>
      <c r="O630" s="964"/>
      <c r="P630" s="964"/>
      <c r="Q630" s="964"/>
      <c r="R630" s="964"/>
      <c r="S630" s="964"/>
      <c r="T630" s="964"/>
      <c r="U630" s="965"/>
      <c r="V630" s="730"/>
      <c r="W630" s="730"/>
      <c r="X630" s="730"/>
      <c r="Y630" s="730"/>
      <c r="Z630" s="730"/>
      <c r="AA630" s="733"/>
      <c r="AB630" s="734"/>
      <c r="AC630" s="734"/>
      <c r="AD630" s="734"/>
      <c r="AE630" s="734"/>
      <c r="AF630" s="734"/>
      <c r="AG630" s="734"/>
      <c r="AH630" s="734"/>
      <c r="AI630" s="734"/>
      <c r="AJ630" s="735"/>
      <c r="AK630" s="730"/>
      <c r="AL630" s="730"/>
      <c r="AM630" s="730"/>
      <c r="AN630" s="730"/>
      <c r="AO630" s="36"/>
      <c r="AT630" s="5"/>
      <c r="AU630" s="5"/>
    </row>
    <row r="631" spans="1:47" ht="15" customHeight="1" x14ac:dyDescent="0.4">
      <c r="B631" s="963"/>
      <c r="C631" s="964"/>
      <c r="D631" s="964"/>
      <c r="E631" s="964"/>
      <c r="F631" s="964"/>
      <c r="G631" s="964"/>
      <c r="H631" s="964"/>
      <c r="I631" s="964"/>
      <c r="J631" s="964"/>
      <c r="K631" s="964"/>
      <c r="L631" s="964"/>
      <c r="M631" s="964"/>
      <c r="N631" s="964"/>
      <c r="O631" s="964"/>
      <c r="P631" s="964"/>
      <c r="Q631" s="964"/>
      <c r="R631" s="964"/>
      <c r="S631" s="964"/>
      <c r="T631" s="964"/>
      <c r="U631" s="965"/>
      <c r="V631" s="730"/>
      <c r="W631" s="730"/>
      <c r="X631" s="730"/>
      <c r="Y631" s="730"/>
      <c r="Z631" s="730"/>
      <c r="AA631" s="733"/>
      <c r="AB631" s="734"/>
      <c r="AC631" s="734"/>
      <c r="AD631" s="734"/>
      <c r="AE631" s="734"/>
      <c r="AF631" s="734"/>
      <c r="AG631" s="734"/>
      <c r="AH631" s="734"/>
      <c r="AI631" s="734"/>
      <c r="AJ631" s="735"/>
      <c r="AK631" s="730"/>
      <c r="AL631" s="730"/>
      <c r="AM631" s="730"/>
      <c r="AN631" s="730"/>
      <c r="AO631" s="36"/>
      <c r="AT631" s="5"/>
      <c r="AU631" s="5"/>
    </row>
    <row r="632" spans="1:47" ht="15" customHeight="1" x14ac:dyDescent="0.4">
      <c r="B632" s="966"/>
      <c r="C632" s="967"/>
      <c r="D632" s="967"/>
      <c r="E632" s="967"/>
      <c r="F632" s="967"/>
      <c r="G632" s="967"/>
      <c r="H632" s="967"/>
      <c r="I632" s="967"/>
      <c r="J632" s="967"/>
      <c r="K632" s="967"/>
      <c r="L632" s="967"/>
      <c r="M632" s="967"/>
      <c r="N632" s="967"/>
      <c r="O632" s="967"/>
      <c r="P632" s="967"/>
      <c r="Q632" s="967"/>
      <c r="R632" s="967"/>
      <c r="S632" s="967"/>
      <c r="T632" s="967"/>
      <c r="U632" s="968"/>
      <c r="V632" s="730"/>
      <c r="W632" s="730"/>
      <c r="X632" s="730"/>
      <c r="Y632" s="730"/>
      <c r="Z632" s="730"/>
      <c r="AA632" s="736"/>
      <c r="AB632" s="737"/>
      <c r="AC632" s="737"/>
      <c r="AD632" s="737"/>
      <c r="AE632" s="737"/>
      <c r="AF632" s="737"/>
      <c r="AG632" s="737"/>
      <c r="AH632" s="737"/>
      <c r="AI632" s="737"/>
      <c r="AJ632" s="738"/>
      <c r="AK632" s="730"/>
      <c r="AL632" s="730"/>
      <c r="AM632" s="730"/>
      <c r="AN632" s="730"/>
      <c r="AO632" s="36"/>
      <c r="AT632" s="5"/>
      <c r="AU632" s="5"/>
    </row>
    <row r="633" spans="1:47" ht="15" customHeight="1" x14ac:dyDescent="0.4">
      <c r="B633" s="743" t="s">
        <v>369</v>
      </c>
      <c r="C633" s="744"/>
      <c r="D633" s="744"/>
      <c r="E633" s="744"/>
      <c r="F633" s="744"/>
      <c r="G633" s="744"/>
      <c r="H633" s="744"/>
      <c r="I633" s="744"/>
      <c r="J633" s="744"/>
      <c r="K633" s="744"/>
      <c r="L633" s="744"/>
      <c r="M633" s="744"/>
      <c r="N633" s="744"/>
      <c r="O633" s="744"/>
      <c r="P633" s="744"/>
      <c r="Q633" s="744"/>
      <c r="R633" s="744"/>
      <c r="S633" s="744"/>
      <c r="T633" s="744"/>
      <c r="U633" s="745"/>
      <c r="V633" s="976" t="s">
        <v>281</v>
      </c>
      <c r="W633" s="976"/>
      <c r="X633" s="976"/>
      <c r="Y633" s="976"/>
      <c r="Z633" s="976"/>
      <c r="AA633" s="718" t="s">
        <v>447</v>
      </c>
      <c r="AB633" s="719"/>
      <c r="AC633" s="719"/>
      <c r="AD633" s="719"/>
      <c r="AE633" s="719"/>
      <c r="AF633" s="719"/>
      <c r="AG633" s="719"/>
      <c r="AH633" s="719"/>
      <c r="AI633" s="719"/>
      <c r="AJ633" s="732"/>
      <c r="AK633" s="730" t="s">
        <v>379</v>
      </c>
      <c r="AL633" s="730"/>
      <c r="AM633" s="730"/>
      <c r="AN633" s="730"/>
      <c r="AO633" s="36"/>
    </row>
    <row r="634" spans="1:47" ht="15" customHeight="1" x14ac:dyDescent="0.4">
      <c r="B634" s="746"/>
      <c r="C634" s="747"/>
      <c r="D634" s="747"/>
      <c r="E634" s="747"/>
      <c r="F634" s="747"/>
      <c r="G634" s="747"/>
      <c r="H634" s="747"/>
      <c r="I634" s="747"/>
      <c r="J634" s="747"/>
      <c r="K634" s="747"/>
      <c r="L634" s="747"/>
      <c r="M634" s="747"/>
      <c r="N634" s="747"/>
      <c r="O634" s="747"/>
      <c r="P634" s="747"/>
      <c r="Q634" s="747"/>
      <c r="R634" s="747"/>
      <c r="S634" s="747"/>
      <c r="T634" s="747"/>
      <c r="U634" s="748"/>
      <c r="V634" s="976"/>
      <c r="W634" s="976"/>
      <c r="X634" s="976"/>
      <c r="Y634" s="976"/>
      <c r="Z634" s="976"/>
      <c r="AA634" s="733"/>
      <c r="AB634" s="734"/>
      <c r="AC634" s="734"/>
      <c r="AD634" s="734"/>
      <c r="AE634" s="734"/>
      <c r="AF634" s="734"/>
      <c r="AG634" s="734"/>
      <c r="AH634" s="734"/>
      <c r="AI634" s="734"/>
      <c r="AJ634" s="735"/>
      <c r="AK634" s="730"/>
      <c r="AL634" s="730"/>
      <c r="AM634" s="730"/>
      <c r="AN634" s="730"/>
      <c r="AO634" s="42"/>
    </row>
    <row r="635" spans="1:47" ht="15" customHeight="1" x14ac:dyDescent="0.4">
      <c r="B635" s="749"/>
      <c r="C635" s="750"/>
      <c r="D635" s="750"/>
      <c r="E635" s="750"/>
      <c r="F635" s="750"/>
      <c r="G635" s="750"/>
      <c r="H635" s="750"/>
      <c r="I635" s="750"/>
      <c r="J635" s="750"/>
      <c r="K635" s="750"/>
      <c r="L635" s="750"/>
      <c r="M635" s="750"/>
      <c r="N635" s="750"/>
      <c r="O635" s="750"/>
      <c r="P635" s="750"/>
      <c r="Q635" s="750"/>
      <c r="R635" s="750"/>
      <c r="S635" s="750"/>
      <c r="T635" s="750"/>
      <c r="U635" s="751"/>
      <c r="V635" s="976"/>
      <c r="W635" s="976"/>
      <c r="X635" s="976"/>
      <c r="Y635" s="976"/>
      <c r="Z635" s="976"/>
      <c r="AA635" s="736"/>
      <c r="AB635" s="737"/>
      <c r="AC635" s="737"/>
      <c r="AD635" s="737"/>
      <c r="AE635" s="737"/>
      <c r="AF635" s="737"/>
      <c r="AG635" s="737"/>
      <c r="AH635" s="737"/>
      <c r="AI635" s="737"/>
      <c r="AJ635" s="738"/>
      <c r="AK635" s="730"/>
      <c r="AL635" s="730"/>
      <c r="AM635" s="730"/>
      <c r="AN635" s="730"/>
      <c r="AO635" s="42"/>
    </row>
    <row r="636" spans="1:47" ht="15" customHeight="1" x14ac:dyDescent="0.4">
      <c r="B636" t="s">
        <v>151</v>
      </c>
      <c r="AJ636" s="78"/>
      <c r="AO636" s="42"/>
    </row>
    <row r="637" spans="1:47" ht="15" customHeight="1" x14ac:dyDescent="0.4">
      <c r="AO637" s="42"/>
    </row>
    <row r="638" spans="1:47" ht="15" customHeight="1" x14ac:dyDescent="0.4">
      <c r="B638" s="600" t="s">
        <v>375</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O638" s="42"/>
    </row>
    <row r="639" spans="1:47" ht="15" customHeight="1" thickBot="1" x14ac:dyDescent="0.45">
      <c r="A639" s="5"/>
      <c r="B639" s="794" t="s">
        <v>158</v>
      </c>
      <c r="C639" s="794"/>
      <c r="D639" s="794"/>
      <c r="E639" s="794"/>
      <c r="F639" s="794"/>
      <c r="G639" s="794"/>
      <c r="H639" s="688" t="e">
        <f>ROUND((I640+U640)/AF640*100,1)</f>
        <v>#DIV/0!</v>
      </c>
      <c r="I639" s="688"/>
      <c r="J639" s="688"/>
      <c r="K639" s="688"/>
      <c r="L639" s="5" t="s">
        <v>282</v>
      </c>
      <c r="M639" s="260" t="s">
        <v>413</v>
      </c>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42"/>
    </row>
    <row r="640" spans="1:47" ht="15" customHeight="1" thickTop="1" thickBot="1" x14ac:dyDescent="0.45">
      <c r="A640" s="5"/>
      <c r="B640" s="983" t="s">
        <v>550</v>
      </c>
      <c r="C640" s="640"/>
      <c r="D640" s="656" t="s">
        <v>549</v>
      </c>
      <c r="E640" s="657"/>
      <c r="F640" s="657"/>
      <c r="G640" s="657"/>
      <c r="H640" s="658"/>
      <c r="I640" s="727"/>
      <c r="J640" s="728"/>
      <c r="K640" s="728"/>
      <c r="L640" s="728"/>
      <c r="M640" s="729"/>
      <c r="N640" s="110" t="s">
        <v>544</v>
      </c>
      <c r="P640" s="656" t="s">
        <v>551</v>
      </c>
      <c r="Q640" s="657"/>
      <c r="R640" s="657"/>
      <c r="S640" s="657"/>
      <c r="T640" s="658"/>
      <c r="U640" s="727"/>
      <c r="V640" s="728"/>
      <c r="W640" s="728"/>
      <c r="X640" s="728"/>
      <c r="Y640" s="729"/>
      <c r="Z640" s="110" t="s">
        <v>545</v>
      </c>
      <c r="AA640" s="5"/>
      <c r="AB640" s="659" t="s">
        <v>546</v>
      </c>
      <c r="AC640" s="659"/>
      <c r="AD640" s="659"/>
      <c r="AE640" s="1002"/>
      <c r="AF640" s="727"/>
      <c r="AG640" s="728"/>
      <c r="AH640" s="728"/>
      <c r="AI640" s="728"/>
      <c r="AJ640" s="729"/>
      <c r="AK640" s="110" t="s">
        <v>412</v>
      </c>
      <c r="AO640" s="42"/>
      <c r="AQ640" s="384"/>
      <c r="AR640" s="384"/>
      <c r="AS640" s="384"/>
      <c r="AT640" s="384"/>
      <c r="AU640" s="384"/>
    </row>
    <row r="641" spans="1:47" ht="18.75" customHeight="1" thickTop="1" x14ac:dyDescent="0.4">
      <c r="A641" s="5"/>
      <c r="C641" t="s">
        <v>283</v>
      </c>
      <c r="AJ641" s="20"/>
      <c r="AO641" s="42"/>
    </row>
    <row r="642" spans="1:47" x14ac:dyDescent="0.4">
      <c r="C642" s="426" t="s">
        <v>748</v>
      </c>
      <c r="D642" s="426"/>
      <c r="E642" s="426"/>
      <c r="F642" s="426"/>
      <c r="G642" s="426"/>
      <c r="H642" s="426"/>
      <c r="I642" s="426"/>
      <c r="J642" s="426"/>
      <c r="K642" s="426"/>
      <c r="L642" s="426"/>
      <c r="M642" s="426"/>
      <c r="N642" s="426"/>
      <c r="O642" s="426"/>
      <c r="P642" s="426"/>
      <c r="Q642" s="426"/>
      <c r="R642" s="426"/>
      <c r="S642" s="426"/>
      <c r="T642" s="426"/>
      <c r="U642" s="426"/>
      <c r="V642" s="426"/>
      <c r="W642" s="426"/>
      <c r="X642" s="426"/>
      <c r="Y642" s="426"/>
      <c r="Z642" s="426"/>
      <c r="AA642" s="426"/>
      <c r="AB642" s="426"/>
      <c r="AC642" s="426"/>
      <c r="AD642" s="426"/>
      <c r="AE642" s="426"/>
      <c r="AF642" s="426"/>
      <c r="AG642" s="426"/>
      <c r="AH642" s="426"/>
      <c r="AI642" s="426"/>
      <c r="AJ642" s="426"/>
      <c r="AK642" s="426"/>
      <c r="AL642" s="426"/>
    </row>
    <row r="643" spans="1:47" s="384" customFormat="1" x14ac:dyDescent="0.4">
      <c r="C643" s="369"/>
      <c r="D643" s="369"/>
      <c r="E643" s="369"/>
      <c r="F643" s="369"/>
      <c r="G643" s="369" t="s">
        <v>710</v>
      </c>
      <c r="H643" s="369"/>
      <c r="I643" s="369"/>
      <c r="J643" s="369"/>
      <c r="K643" s="369"/>
      <c r="L643" s="369"/>
      <c r="M643" s="369"/>
      <c r="N643" s="369"/>
      <c r="O643" s="369"/>
      <c r="P643" s="369"/>
      <c r="Q643" s="369"/>
      <c r="R643" s="369"/>
      <c r="S643" s="369"/>
      <c r="T643" s="369"/>
      <c r="U643" s="369"/>
      <c r="V643" s="369"/>
      <c r="W643" s="369"/>
      <c r="X643" s="369"/>
      <c r="Y643" s="369"/>
      <c r="Z643" s="369"/>
      <c r="AA643" s="369"/>
      <c r="AB643" s="369"/>
      <c r="AC643" s="369"/>
      <c r="AD643" s="369"/>
      <c r="AE643" s="369"/>
      <c r="AF643" s="369"/>
      <c r="AG643" s="369"/>
      <c r="AH643" s="369"/>
      <c r="AI643" s="369"/>
      <c r="AJ643" s="369"/>
      <c r="AK643" s="369"/>
      <c r="AL643" s="369"/>
      <c r="AQ643"/>
      <c r="AR643"/>
      <c r="AS643"/>
      <c r="AT643"/>
      <c r="AU643"/>
    </row>
    <row r="644" spans="1:47" x14ac:dyDescent="0.4">
      <c r="C644" s="426"/>
      <c r="D644" s="426"/>
      <c r="E644" s="426"/>
      <c r="F644" s="426"/>
      <c r="G644" s="369" t="s">
        <v>749</v>
      </c>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row>
    <row r="645" spans="1:47" ht="19.5" thickBot="1" x14ac:dyDescent="0.45">
      <c r="B645" s="794" t="s">
        <v>160</v>
      </c>
      <c r="C645" s="794"/>
      <c r="D645" s="794"/>
      <c r="E645" s="794"/>
      <c r="F645" s="794"/>
      <c r="G645" s="794"/>
      <c r="H645" s="794"/>
      <c r="I645" s="794"/>
      <c r="J645" s="794"/>
      <c r="K645" s="794"/>
      <c r="L645" s="794"/>
      <c r="M645" s="794"/>
      <c r="N645" s="794"/>
      <c r="O645" s="794"/>
      <c r="P645" s="794"/>
      <c r="Q645" s="794"/>
      <c r="R645" s="794"/>
      <c r="S645" s="794"/>
      <c r="T645" s="794"/>
      <c r="U645" s="794"/>
      <c r="V645" s="794"/>
      <c r="W645" s="794"/>
      <c r="X645" s="794"/>
      <c r="Y645" s="794"/>
      <c r="Z645" s="794"/>
      <c r="AA645" s="794"/>
      <c r="AB645" s="794"/>
      <c r="AC645" s="794"/>
      <c r="AD645" s="794"/>
      <c r="AE645" s="794"/>
      <c r="AF645" s="794"/>
      <c r="AG645" s="794"/>
      <c r="AH645" s="794"/>
    </row>
    <row r="646" spans="1:47" ht="19.5" thickTop="1" x14ac:dyDescent="0.4">
      <c r="B646" s="801"/>
      <c r="C646" s="802"/>
      <c r="D646" s="802"/>
      <c r="E646" s="802"/>
      <c r="F646" s="802"/>
      <c r="G646" s="802"/>
      <c r="H646" s="802"/>
      <c r="I646" s="802"/>
      <c r="J646" s="802"/>
      <c r="K646" s="802"/>
      <c r="L646" s="802"/>
      <c r="M646" s="802"/>
      <c r="N646" s="802"/>
      <c r="O646" s="802"/>
      <c r="P646" s="802"/>
      <c r="Q646" s="802"/>
      <c r="R646" s="802"/>
      <c r="S646" s="802"/>
      <c r="T646" s="802"/>
      <c r="U646" s="802"/>
      <c r="V646" s="802"/>
      <c r="W646" s="802"/>
      <c r="X646" s="802"/>
      <c r="Y646" s="802"/>
      <c r="Z646" s="802"/>
      <c r="AA646" s="802"/>
      <c r="AB646" s="802"/>
      <c r="AC646" s="802"/>
      <c r="AD646" s="802"/>
      <c r="AE646" s="802"/>
      <c r="AF646" s="802"/>
      <c r="AG646" s="802"/>
      <c r="AH646" s="802"/>
      <c r="AI646" s="802"/>
      <c r="AJ646" s="802"/>
      <c r="AK646" s="802"/>
      <c r="AL646" s="802"/>
      <c r="AM646" s="802"/>
      <c r="AN646" s="803"/>
    </row>
    <row r="647" spans="1:47" ht="19.5" thickBot="1" x14ac:dyDescent="0.45">
      <c r="B647" s="804"/>
      <c r="C647" s="805"/>
      <c r="D647" s="805"/>
      <c r="E647" s="805"/>
      <c r="F647" s="805"/>
      <c r="G647" s="805"/>
      <c r="H647" s="805"/>
      <c r="I647" s="805"/>
      <c r="J647" s="805"/>
      <c r="K647" s="805"/>
      <c r="L647" s="805"/>
      <c r="M647" s="805"/>
      <c r="N647" s="805"/>
      <c r="O647" s="805"/>
      <c r="P647" s="805"/>
      <c r="Q647" s="805"/>
      <c r="R647" s="805"/>
      <c r="S647" s="805"/>
      <c r="T647" s="805"/>
      <c r="U647" s="805"/>
      <c r="V647" s="805"/>
      <c r="W647" s="805"/>
      <c r="X647" s="805"/>
      <c r="Y647" s="805"/>
      <c r="Z647" s="805"/>
      <c r="AA647" s="805"/>
      <c r="AB647" s="805"/>
      <c r="AC647" s="805"/>
      <c r="AD647" s="805"/>
      <c r="AE647" s="805"/>
      <c r="AF647" s="805"/>
      <c r="AG647" s="805"/>
      <c r="AH647" s="805"/>
      <c r="AI647" s="805"/>
      <c r="AJ647" s="805"/>
      <c r="AK647" s="805"/>
      <c r="AL647" s="805"/>
      <c r="AM647" s="805"/>
      <c r="AN647" s="806"/>
      <c r="AO647" s="37"/>
    </row>
    <row r="648" spans="1:47" ht="19.5" thickTop="1" x14ac:dyDescent="0.4">
      <c r="B648" s="14" t="s">
        <v>161</v>
      </c>
    </row>
    <row r="650" spans="1:47" x14ac:dyDescent="0.4">
      <c r="B650" s="600" t="s">
        <v>515</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row>
    <row r="651" spans="1:47" ht="19.5" thickBot="1" x14ac:dyDescent="0.45">
      <c r="B651" s="600" t="s">
        <v>162</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row>
    <row r="652" spans="1:47" ht="21" thickTop="1" thickBot="1" x14ac:dyDescent="0.45">
      <c r="B652" s="595" t="s">
        <v>163</v>
      </c>
      <c r="C652" s="595"/>
      <c r="D652" s="595"/>
      <c r="E652" s="595"/>
      <c r="F652" s="595"/>
      <c r="G652" s="595"/>
      <c r="H652" s="596"/>
      <c r="I652" s="727"/>
      <c r="J652" s="728"/>
      <c r="K652" s="728"/>
      <c r="L652" s="728"/>
      <c r="M652" s="729"/>
      <c r="N652" s="5" t="s">
        <v>548</v>
      </c>
      <c r="P652" s="18"/>
      <c r="Q652" s="595" t="s">
        <v>547</v>
      </c>
      <c r="R652" s="595"/>
      <c r="S652" s="595"/>
      <c r="T652" s="596"/>
      <c r="U652" s="727"/>
      <c r="V652" s="728"/>
      <c r="W652" s="728"/>
      <c r="X652" s="728"/>
      <c r="Y652" s="729"/>
      <c r="Z652" s="5" t="s">
        <v>411</v>
      </c>
      <c r="AA652" s="93"/>
      <c r="AB652" s="18" t="s">
        <v>414</v>
      </c>
      <c r="AC652" s="93"/>
      <c r="AD652" s="93"/>
      <c r="AG652" s="688" t="e">
        <f>ROUND(I652/U652*100,1)</f>
        <v>#DIV/0!</v>
      </c>
      <c r="AH652" s="688"/>
      <c r="AI652" s="688"/>
      <c r="AJ652" s="688"/>
      <c r="AK652" s="5" t="s">
        <v>282</v>
      </c>
      <c r="AL652" s="260" t="s">
        <v>413</v>
      </c>
    </row>
    <row r="653" spans="1:47" s="417" customFormat="1" ht="20.25" customHeight="1" thickTop="1" x14ac:dyDescent="0.4">
      <c r="B653" s="416"/>
      <c r="C653" s="982" t="s">
        <v>726</v>
      </c>
      <c r="D653" s="982"/>
      <c r="E653" s="982"/>
      <c r="F653" s="982"/>
      <c r="G653" s="982"/>
      <c r="H653" s="982"/>
      <c r="I653" s="982"/>
      <c r="J653" s="982"/>
      <c r="K653" s="982"/>
      <c r="L653" s="982"/>
      <c r="M653" s="982"/>
      <c r="N653" s="982"/>
      <c r="O653" s="982"/>
      <c r="P653" s="982"/>
      <c r="Q653" s="982"/>
      <c r="R653" s="982"/>
      <c r="S653" s="982"/>
      <c r="T653" s="982"/>
      <c r="U653" s="982"/>
      <c r="V653" s="982"/>
      <c r="W653" s="982"/>
      <c r="X653" s="982"/>
      <c r="Y653" s="982"/>
      <c r="Z653" s="982"/>
      <c r="AA653" s="982"/>
      <c r="AB653" s="982"/>
      <c r="AC653" s="982"/>
      <c r="AD653" s="982"/>
      <c r="AE653" s="982"/>
      <c r="AF653" s="982"/>
      <c r="AG653" s="982"/>
      <c r="AH653" s="982"/>
      <c r="AI653" s="982"/>
      <c r="AJ653" s="982"/>
      <c r="AK653" s="982"/>
      <c r="AL653" s="982"/>
      <c r="AM653" s="982"/>
    </row>
    <row r="654" spans="1:47" s="417" customFormat="1" ht="19.5" customHeight="1" x14ac:dyDescent="0.4">
      <c r="B654" s="416"/>
      <c r="C654" s="982"/>
      <c r="D654" s="982"/>
      <c r="E654" s="982"/>
      <c r="F654" s="982"/>
      <c r="G654" s="982"/>
      <c r="H654" s="982"/>
      <c r="I654" s="982"/>
      <c r="J654" s="982"/>
      <c r="K654" s="982"/>
      <c r="L654" s="982"/>
      <c r="M654" s="982"/>
      <c r="N654" s="982"/>
      <c r="O654" s="982"/>
      <c r="P654" s="982"/>
      <c r="Q654" s="982"/>
      <c r="R654" s="982"/>
      <c r="S654" s="982"/>
      <c r="T654" s="982"/>
      <c r="U654" s="982"/>
      <c r="V654" s="982"/>
      <c r="W654" s="982"/>
      <c r="X654" s="982"/>
      <c r="Y654" s="982"/>
      <c r="Z654" s="982"/>
      <c r="AA654" s="982"/>
      <c r="AB654" s="982"/>
      <c r="AC654" s="982"/>
      <c r="AD654" s="982"/>
      <c r="AE654" s="982"/>
      <c r="AF654" s="982"/>
      <c r="AG654" s="982"/>
      <c r="AH654" s="982"/>
      <c r="AI654" s="982"/>
      <c r="AJ654" s="982"/>
      <c r="AK654" s="982"/>
      <c r="AL654" s="982"/>
      <c r="AM654" s="982"/>
    </row>
    <row r="655" spans="1:47" s="417" customFormat="1" ht="19.5" customHeight="1" x14ac:dyDescent="0.4">
      <c r="B655" s="416"/>
      <c r="C655" s="982" t="s">
        <v>882</v>
      </c>
      <c r="D655" s="982"/>
      <c r="E655" s="982"/>
      <c r="F655" s="982"/>
      <c r="G655" s="982"/>
      <c r="H655" s="982"/>
      <c r="I655" s="982"/>
      <c r="J655" s="982"/>
      <c r="K655" s="982"/>
      <c r="L655" s="982"/>
      <c r="M655" s="982"/>
      <c r="N655" s="982"/>
      <c r="O655" s="982"/>
      <c r="P655" s="982"/>
      <c r="Q655" s="982"/>
      <c r="R655" s="982"/>
      <c r="S655" s="982"/>
      <c r="T655" s="982"/>
      <c r="U655" s="982"/>
      <c r="V655" s="982"/>
      <c r="W655" s="982"/>
      <c r="X655" s="982"/>
      <c r="Y655" s="982"/>
      <c r="Z655" s="982"/>
      <c r="AA655" s="982"/>
      <c r="AB655" s="982"/>
      <c r="AC655" s="982"/>
      <c r="AD655" s="982"/>
      <c r="AE655" s="982"/>
      <c r="AF655" s="982"/>
      <c r="AG655" s="982"/>
      <c r="AH655" s="982"/>
      <c r="AI655" s="982"/>
      <c r="AJ655" s="982"/>
      <c r="AK655" s="982"/>
      <c r="AL655" s="982"/>
      <c r="AM655" s="982"/>
    </row>
    <row r="656" spans="1:47" x14ac:dyDescent="0.4">
      <c r="B656" s="5"/>
      <c r="C656" s="982"/>
      <c r="D656" s="982"/>
      <c r="E656" s="982"/>
      <c r="F656" s="982"/>
      <c r="G656" s="982"/>
      <c r="H656" s="982"/>
      <c r="I656" s="982"/>
      <c r="J656" s="982"/>
      <c r="K656" s="982"/>
      <c r="L656" s="982"/>
      <c r="M656" s="982"/>
      <c r="N656" s="982"/>
      <c r="O656" s="982"/>
      <c r="P656" s="982"/>
      <c r="Q656" s="982"/>
      <c r="R656" s="982"/>
      <c r="S656" s="982"/>
      <c r="T656" s="982"/>
      <c r="U656" s="982"/>
      <c r="V656" s="982"/>
      <c r="W656" s="982"/>
      <c r="X656" s="982"/>
      <c r="Y656" s="982"/>
      <c r="Z656" s="982"/>
      <c r="AA656" s="982"/>
      <c r="AB656" s="982"/>
      <c r="AC656" s="982"/>
      <c r="AD656" s="982"/>
      <c r="AE656" s="982"/>
      <c r="AF656" s="982"/>
      <c r="AG656" s="982"/>
      <c r="AH656" s="982"/>
      <c r="AI656" s="982"/>
      <c r="AJ656" s="982"/>
      <c r="AK656" s="982"/>
      <c r="AL656" s="982"/>
      <c r="AM656" s="982"/>
    </row>
    <row r="657" spans="1:40" ht="19.5" thickBot="1" x14ac:dyDescent="0.45">
      <c r="A657" s="667" t="s">
        <v>286</v>
      </c>
      <c r="B657" s="667"/>
      <c r="C657" s="667"/>
      <c r="D657" s="667"/>
      <c r="E657" s="667"/>
      <c r="F657" s="667"/>
      <c r="G657" s="667"/>
      <c r="H657" s="667"/>
      <c r="I657" s="667"/>
      <c r="J657" s="667"/>
      <c r="K657" s="667"/>
      <c r="L657" s="667"/>
      <c r="M657" s="667"/>
      <c r="N657" s="667"/>
      <c r="O657" s="667"/>
      <c r="P657" s="667"/>
      <c r="Q657" s="667"/>
      <c r="R657" s="667"/>
      <c r="S657" s="667"/>
      <c r="T657" s="667"/>
      <c r="U657" s="667"/>
      <c r="V657" s="667"/>
      <c r="W657" s="667"/>
      <c r="X657" s="667"/>
      <c r="Y657" s="667"/>
      <c r="Z657" s="667"/>
      <c r="AA657" s="667"/>
      <c r="AB657" s="667"/>
      <c r="AC657" s="667"/>
      <c r="AD657" s="667"/>
      <c r="AE657" s="667"/>
      <c r="AF657" s="667"/>
      <c r="AG657" s="667"/>
      <c r="AH657" s="667"/>
      <c r="AJ657" s="94"/>
      <c r="AK657" s="94"/>
      <c r="AL657" s="94"/>
      <c r="AM657" s="94"/>
      <c r="AN657" s="94"/>
    </row>
    <row r="658" spans="1:40" ht="20.25" thickTop="1" thickBot="1" x14ac:dyDescent="0.45">
      <c r="B658" s="600" t="s">
        <v>165</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J658" s="573"/>
      <c r="AK658" s="574"/>
      <c r="AL658" s="574"/>
      <c r="AM658" s="574"/>
      <c r="AN658" s="575"/>
    </row>
    <row r="659" spans="1:40" ht="19.5" thickTop="1" x14ac:dyDescent="0.4">
      <c r="B659" s="769" t="s">
        <v>516</v>
      </c>
      <c r="C659" s="769"/>
      <c r="D659" s="769"/>
      <c r="E659" s="769"/>
      <c r="F659" s="769"/>
      <c r="G659" s="769"/>
      <c r="H659" s="769"/>
      <c r="I659" s="769"/>
      <c r="J659" s="769"/>
      <c r="K659" s="769"/>
      <c r="L659" s="769"/>
      <c r="M659" s="769"/>
      <c r="N659" s="769"/>
      <c r="O659" s="769"/>
      <c r="P659" s="769"/>
      <c r="Q659" s="769"/>
      <c r="R659" s="769"/>
      <c r="S659" s="769"/>
      <c r="T659" s="769"/>
      <c r="U659" s="769"/>
      <c r="V659" s="769"/>
      <c r="W659" s="769"/>
      <c r="X659" s="769"/>
      <c r="Y659" s="769"/>
      <c r="Z659" s="769"/>
      <c r="AA659" s="769"/>
      <c r="AB659" s="769"/>
      <c r="AC659" s="769"/>
      <c r="AD659" s="769"/>
      <c r="AE659" s="769"/>
      <c r="AF659" s="769"/>
      <c r="AG659" s="769"/>
      <c r="AH659" s="769"/>
    </row>
    <row r="660" spans="1:40" x14ac:dyDescent="0.4">
      <c r="B660" s="769"/>
      <c r="C660" s="769"/>
      <c r="D660" s="769"/>
      <c r="E660" s="769"/>
      <c r="F660" s="769"/>
      <c r="G660" s="769"/>
      <c r="H660" s="769"/>
      <c r="I660" s="769"/>
      <c r="J660" s="769"/>
      <c r="K660" s="769"/>
      <c r="L660" s="769"/>
      <c r="M660" s="769"/>
      <c r="N660" s="769"/>
      <c r="O660" s="769"/>
      <c r="P660" s="769"/>
      <c r="Q660" s="769"/>
      <c r="R660" s="769"/>
      <c r="S660" s="769"/>
      <c r="T660" s="769"/>
      <c r="U660" s="769"/>
      <c r="V660" s="769"/>
      <c r="W660" s="769"/>
      <c r="X660" s="769"/>
      <c r="Y660" s="769"/>
      <c r="Z660" s="769"/>
      <c r="AA660" s="769"/>
      <c r="AB660" s="769"/>
      <c r="AC660" s="769"/>
      <c r="AD660" s="769"/>
      <c r="AE660" s="769"/>
      <c r="AF660" s="769"/>
      <c r="AG660" s="769"/>
      <c r="AH660" s="769"/>
    </row>
    <row r="661" spans="1:40" x14ac:dyDescent="0.4">
      <c r="C661" s="5"/>
      <c r="D661" s="5"/>
      <c r="E661" s="5"/>
      <c r="F661" s="5"/>
      <c r="G661" s="5"/>
    </row>
    <row r="662" spans="1:40" x14ac:dyDescent="0.4">
      <c r="A662" s="769" t="s">
        <v>517</v>
      </c>
      <c r="B662" s="769"/>
      <c r="C662" s="769"/>
      <c r="D662" s="769"/>
      <c r="E662" s="769"/>
      <c r="F662" s="769"/>
      <c r="G662" s="769"/>
      <c r="H662" s="769"/>
      <c r="I662" s="769"/>
      <c r="J662" s="769"/>
      <c r="K662" s="769"/>
      <c r="L662" s="769"/>
      <c r="M662" s="769"/>
      <c r="N662" s="769"/>
      <c r="O662" s="769"/>
      <c r="P662" s="769"/>
      <c r="Q662" s="769"/>
      <c r="R662" s="769"/>
      <c r="S662" s="769"/>
      <c r="T662" s="769"/>
      <c r="U662" s="769"/>
      <c r="V662" s="769"/>
      <c r="W662" s="769"/>
      <c r="X662" s="769"/>
      <c r="Y662" s="769"/>
      <c r="Z662" s="769"/>
      <c r="AA662" s="769"/>
      <c r="AB662" s="769"/>
      <c r="AC662" s="769"/>
      <c r="AD662" s="769"/>
      <c r="AE662" s="769"/>
      <c r="AF662" s="769"/>
      <c r="AG662" s="769"/>
      <c r="AH662" s="769"/>
      <c r="AI662" s="769"/>
      <c r="AJ662" s="769"/>
      <c r="AK662" s="769"/>
      <c r="AL662" s="769"/>
      <c r="AM662" s="769"/>
    </row>
    <row r="663" spans="1:40" ht="19.5" thickBot="1" x14ac:dyDescent="0.45">
      <c r="A663" s="769"/>
      <c r="B663" s="769"/>
      <c r="C663" s="769"/>
      <c r="D663" s="769"/>
      <c r="E663" s="769"/>
      <c r="F663" s="769"/>
      <c r="G663" s="769"/>
      <c r="H663" s="769"/>
      <c r="I663" s="769"/>
      <c r="J663" s="769"/>
      <c r="K663" s="769"/>
      <c r="L663" s="769"/>
      <c r="M663" s="769"/>
      <c r="N663" s="769"/>
      <c r="O663" s="769"/>
      <c r="P663" s="769"/>
      <c r="Q663" s="769"/>
      <c r="R663" s="769"/>
      <c r="S663" s="769"/>
      <c r="T663" s="769"/>
      <c r="U663" s="769"/>
      <c r="V663" s="769"/>
      <c r="W663" s="769"/>
      <c r="X663" s="769"/>
      <c r="Y663" s="769"/>
      <c r="Z663" s="769"/>
      <c r="AA663" s="769"/>
      <c r="AB663" s="769"/>
      <c r="AC663" s="769"/>
      <c r="AD663" s="769"/>
      <c r="AE663" s="769"/>
      <c r="AF663" s="769"/>
      <c r="AG663" s="769"/>
      <c r="AH663" s="769"/>
      <c r="AI663" s="769"/>
      <c r="AJ663" s="769"/>
      <c r="AK663" s="769"/>
      <c r="AL663" s="769"/>
      <c r="AM663" s="769"/>
    </row>
    <row r="664" spans="1:40" ht="20.25" thickTop="1" thickBot="1" x14ac:dyDescent="0.45">
      <c r="B664" s="600" t="str">
        <f>"・"&amp;表紙!B2&amp;DBCS(表紙!C2-1)&amp;"年度の委託費のうち処遇改善等加算(基礎分)の額"</f>
        <v>・令和６年度の委託費のうち処遇改善等加算(基礎分)の額</v>
      </c>
      <c r="C664" s="600"/>
      <c r="D664" s="600"/>
      <c r="E664" s="600"/>
      <c r="F664" s="600"/>
      <c r="G664" s="600"/>
      <c r="H664" s="600"/>
      <c r="I664" s="600"/>
      <c r="J664" s="600"/>
      <c r="K664" s="600"/>
      <c r="L664" s="600"/>
      <c r="M664" s="600"/>
      <c r="N664" s="600"/>
      <c r="O664" s="600"/>
      <c r="P664" s="600"/>
      <c r="Q664" s="600"/>
      <c r="R664" s="600"/>
      <c r="S664" s="600"/>
      <c r="T664" s="600"/>
      <c r="U664" s="600"/>
      <c r="V664" s="700"/>
      <c r="W664" s="727"/>
      <c r="X664" s="728"/>
      <c r="Y664" s="728"/>
      <c r="Z664" s="728"/>
      <c r="AA664" s="728"/>
      <c r="AB664" s="728"/>
      <c r="AC664" s="728"/>
      <c r="AD664" s="728"/>
      <c r="AE664" s="729"/>
      <c r="AF664" s="18" t="s">
        <v>411</v>
      </c>
      <c r="AG664" s="18"/>
      <c r="AH664" s="18"/>
      <c r="AI664" s="18"/>
      <c r="AJ664" s="18"/>
      <c r="AK664" s="18"/>
      <c r="AL664" s="18"/>
      <c r="AM664" s="5"/>
    </row>
    <row r="665" spans="1:40" ht="19.5" thickTop="1" x14ac:dyDescent="0.4">
      <c r="C665" s="5"/>
      <c r="D665" s="5"/>
      <c r="E665" s="5"/>
      <c r="F665" s="5"/>
      <c r="G665" s="5"/>
      <c r="H665" s="5"/>
      <c r="I665" s="5"/>
      <c r="J665" s="5"/>
      <c r="AJ665" s="73"/>
      <c r="AK665" s="73"/>
    </row>
    <row r="666" spans="1:40" x14ac:dyDescent="0.4">
      <c r="B666" s="604" t="s">
        <v>419</v>
      </c>
      <c r="C666" s="629"/>
      <c r="D666" s="629"/>
      <c r="E666" s="629"/>
      <c r="F666" s="629"/>
      <c r="G666" s="629"/>
      <c r="H666" s="629"/>
      <c r="I666" s="629"/>
      <c r="J666" s="629"/>
      <c r="K666" s="629"/>
      <c r="L666" s="629"/>
      <c r="M666" s="629"/>
      <c r="N666" s="629"/>
      <c r="O666" s="630"/>
      <c r="P666" s="628" t="s">
        <v>287</v>
      </c>
      <c r="Q666" s="629"/>
      <c r="R666" s="629"/>
      <c r="S666" s="629"/>
      <c r="T666" s="629"/>
      <c r="U666" s="629"/>
      <c r="V666" s="629"/>
      <c r="W666" s="629"/>
      <c r="X666" s="630"/>
      <c r="Y666" s="628" t="s">
        <v>288</v>
      </c>
      <c r="Z666" s="629"/>
      <c r="AA666" s="629"/>
      <c r="AB666" s="629"/>
      <c r="AC666" s="629"/>
      <c r="AD666" s="629"/>
      <c r="AE666" s="629"/>
      <c r="AF666" s="629"/>
      <c r="AG666" s="629"/>
      <c r="AH666" s="629"/>
      <c r="AI666" s="629"/>
      <c r="AJ666" s="629"/>
      <c r="AK666" s="629"/>
      <c r="AL666" s="629"/>
      <c r="AM666" s="630"/>
    </row>
    <row r="667" spans="1:40" ht="19.5" thickBot="1" x14ac:dyDescent="0.45">
      <c r="B667" s="649"/>
      <c r="C667" s="650"/>
      <c r="D667" s="650"/>
      <c r="E667" s="650"/>
      <c r="F667" s="650"/>
      <c r="G667" s="650"/>
      <c r="H667" s="650"/>
      <c r="I667" s="650"/>
      <c r="J667" s="650"/>
      <c r="K667" s="650"/>
      <c r="L667" s="650"/>
      <c r="M667" s="650"/>
      <c r="N667" s="650"/>
      <c r="O667" s="715"/>
      <c r="P667" s="740"/>
      <c r="Q667" s="741"/>
      <c r="R667" s="741"/>
      <c r="S667" s="741"/>
      <c r="T667" s="741"/>
      <c r="U667" s="741"/>
      <c r="V667" s="741"/>
      <c r="W667" s="741"/>
      <c r="X667" s="742"/>
      <c r="Y667" s="740"/>
      <c r="Z667" s="741"/>
      <c r="AA667" s="741"/>
      <c r="AB667" s="741"/>
      <c r="AC667" s="741"/>
      <c r="AD667" s="741"/>
      <c r="AE667" s="741"/>
      <c r="AF667" s="741"/>
      <c r="AG667" s="741"/>
      <c r="AH667" s="741"/>
      <c r="AI667" s="741"/>
      <c r="AJ667" s="741"/>
      <c r="AK667" s="741"/>
      <c r="AL667" s="741"/>
      <c r="AM667" s="742"/>
    </row>
    <row r="668" spans="1:40" ht="19.5" thickTop="1" x14ac:dyDescent="0.4">
      <c r="B668" s="712" t="s">
        <v>431</v>
      </c>
      <c r="C668" s="713"/>
      <c r="D668" s="713"/>
      <c r="E668" s="713"/>
      <c r="F668" s="713"/>
      <c r="G668" s="713"/>
      <c r="H668" s="713"/>
      <c r="I668" s="713"/>
      <c r="J668" s="713"/>
      <c r="K668" s="713"/>
      <c r="L668" s="713"/>
      <c r="M668" s="713"/>
      <c r="N668" s="713"/>
      <c r="O668" s="714"/>
      <c r="P668" s="701"/>
      <c r="Q668" s="702"/>
      <c r="R668" s="702"/>
      <c r="S668" s="702"/>
      <c r="T668" s="702"/>
      <c r="U668" s="702"/>
      <c r="V668" s="702"/>
      <c r="W668" s="702"/>
      <c r="X668" s="702"/>
      <c r="Y668" s="936"/>
      <c r="Z668" s="936"/>
      <c r="AA668" s="936"/>
      <c r="AB668" s="936"/>
      <c r="AC668" s="936"/>
      <c r="AD668" s="936"/>
      <c r="AE668" s="936"/>
      <c r="AF668" s="936"/>
      <c r="AG668" s="936"/>
      <c r="AH668" s="936"/>
      <c r="AI668" s="936"/>
      <c r="AJ668" s="936"/>
      <c r="AK668" s="936"/>
      <c r="AL668" s="936"/>
      <c r="AM668" s="937"/>
    </row>
    <row r="669" spans="1:40" x14ac:dyDescent="0.4">
      <c r="B669" s="712"/>
      <c r="C669" s="713"/>
      <c r="D669" s="713"/>
      <c r="E669" s="713"/>
      <c r="F669" s="713"/>
      <c r="G669" s="713"/>
      <c r="H669" s="713"/>
      <c r="I669" s="713"/>
      <c r="J669" s="713"/>
      <c r="K669" s="713"/>
      <c r="L669" s="713"/>
      <c r="M669" s="713"/>
      <c r="N669" s="713"/>
      <c r="O669" s="714"/>
      <c r="P669" s="695"/>
      <c r="Q669" s="696"/>
      <c r="R669" s="696"/>
      <c r="S669" s="696"/>
      <c r="T669" s="696"/>
      <c r="U669" s="696"/>
      <c r="V669" s="696"/>
      <c r="W669" s="696"/>
      <c r="X669" s="696"/>
      <c r="Y669" s="692"/>
      <c r="Z669" s="692"/>
      <c r="AA669" s="692"/>
      <c r="AB669" s="692"/>
      <c r="AC669" s="692"/>
      <c r="AD669" s="692"/>
      <c r="AE669" s="692"/>
      <c r="AF669" s="692"/>
      <c r="AG669" s="692"/>
      <c r="AH669" s="692"/>
      <c r="AI669" s="692"/>
      <c r="AJ669" s="692"/>
      <c r="AK669" s="692"/>
      <c r="AL669" s="692"/>
      <c r="AM669" s="693"/>
    </row>
    <row r="670" spans="1:40" x14ac:dyDescent="0.4">
      <c r="B670" s="712"/>
      <c r="C670" s="713"/>
      <c r="D670" s="713"/>
      <c r="E670" s="713"/>
      <c r="F670" s="713"/>
      <c r="G670" s="713"/>
      <c r="H670" s="713"/>
      <c r="I670" s="713"/>
      <c r="J670" s="713"/>
      <c r="K670" s="713"/>
      <c r="L670" s="713"/>
      <c r="M670" s="713"/>
      <c r="N670" s="713"/>
      <c r="O670" s="714"/>
      <c r="P670" s="695"/>
      <c r="Q670" s="696"/>
      <c r="R670" s="696"/>
      <c r="S670" s="696"/>
      <c r="T670" s="696"/>
      <c r="U670" s="696"/>
      <c r="V670" s="696"/>
      <c r="W670" s="696"/>
      <c r="X670" s="696"/>
      <c r="Y670" s="692"/>
      <c r="Z670" s="692"/>
      <c r="AA670" s="692"/>
      <c r="AB670" s="692"/>
      <c r="AC670" s="692"/>
      <c r="AD670" s="692"/>
      <c r="AE670" s="692"/>
      <c r="AF670" s="692"/>
      <c r="AG670" s="692"/>
      <c r="AH670" s="692"/>
      <c r="AI670" s="692"/>
      <c r="AJ670" s="692"/>
      <c r="AK670" s="692"/>
      <c r="AL670" s="692"/>
      <c r="AM670" s="693"/>
      <c r="AN670" s="40"/>
    </row>
    <row r="671" spans="1:40" x14ac:dyDescent="0.4">
      <c r="B671" s="697" t="s">
        <v>290</v>
      </c>
      <c r="C671" s="698"/>
      <c r="D671" s="698"/>
      <c r="E671" s="698"/>
      <c r="F671" s="698"/>
      <c r="G671" s="698"/>
      <c r="H671" s="698"/>
      <c r="I671" s="698"/>
      <c r="J671" s="698"/>
      <c r="K671" s="698"/>
      <c r="L671" s="698"/>
      <c r="M671" s="698"/>
      <c r="N671" s="698"/>
      <c r="O671" s="699"/>
      <c r="P671" s="695"/>
      <c r="Q671" s="696"/>
      <c r="R671" s="696"/>
      <c r="S671" s="696"/>
      <c r="T671" s="696"/>
      <c r="U671" s="696"/>
      <c r="V671" s="696"/>
      <c r="W671" s="696"/>
      <c r="X671" s="696"/>
      <c r="Y671" s="692"/>
      <c r="Z671" s="692"/>
      <c r="AA671" s="692"/>
      <c r="AB671" s="692"/>
      <c r="AC671" s="692"/>
      <c r="AD671" s="692"/>
      <c r="AE671" s="692"/>
      <c r="AF671" s="692"/>
      <c r="AG671" s="692"/>
      <c r="AH671" s="692"/>
      <c r="AI671" s="692"/>
      <c r="AJ671" s="692"/>
      <c r="AK671" s="692"/>
      <c r="AL671" s="692"/>
      <c r="AM671" s="693"/>
      <c r="AN671" s="73"/>
    </row>
    <row r="672" spans="1:40" x14ac:dyDescent="0.4">
      <c r="B672" s="697"/>
      <c r="C672" s="698"/>
      <c r="D672" s="698"/>
      <c r="E672" s="698"/>
      <c r="F672" s="698"/>
      <c r="G672" s="698"/>
      <c r="H672" s="698"/>
      <c r="I672" s="698"/>
      <c r="J672" s="698"/>
      <c r="K672" s="698"/>
      <c r="L672" s="698"/>
      <c r="M672" s="698"/>
      <c r="N672" s="698"/>
      <c r="O672" s="699"/>
      <c r="P672" s="695"/>
      <c r="Q672" s="696"/>
      <c r="R672" s="696"/>
      <c r="S672" s="696"/>
      <c r="T672" s="696"/>
      <c r="U672" s="696"/>
      <c r="V672" s="696"/>
      <c r="W672" s="696"/>
      <c r="X672" s="696"/>
      <c r="Y672" s="692"/>
      <c r="Z672" s="692"/>
      <c r="AA672" s="692"/>
      <c r="AB672" s="692"/>
      <c r="AC672" s="692"/>
      <c r="AD672" s="692"/>
      <c r="AE672" s="692"/>
      <c r="AF672" s="692"/>
      <c r="AG672" s="692"/>
      <c r="AH672" s="692"/>
      <c r="AI672" s="692"/>
      <c r="AJ672" s="692"/>
      <c r="AK672" s="692"/>
      <c r="AL672" s="692"/>
      <c r="AM672" s="693"/>
      <c r="AN672" s="93"/>
    </row>
    <row r="673" spans="1:40" ht="17.45" customHeight="1" x14ac:dyDescent="0.4">
      <c r="B673" s="697"/>
      <c r="C673" s="698"/>
      <c r="D673" s="698"/>
      <c r="E673" s="698"/>
      <c r="F673" s="698"/>
      <c r="G673" s="698"/>
      <c r="H673" s="698"/>
      <c r="I673" s="698"/>
      <c r="J673" s="698"/>
      <c r="K673" s="698"/>
      <c r="L673" s="698"/>
      <c r="M673" s="698"/>
      <c r="N673" s="698"/>
      <c r="O673" s="699"/>
      <c r="P673" s="695"/>
      <c r="Q673" s="696"/>
      <c r="R673" s="696"/>
      <c r="S673" s="696"/>
      <c r="T673" s="696"/>
      <c r="U673" s="696"/>
      <c r="V673" s="696"/>
      <c r="W673" s="696"/>
      <c r="X673" s="696"/>
      <c r="Y673" s="692"/>
      <c r="Z673" s="692"/>
      <c r="AA673" s="692"/>
      <c r="AB673" s="692"/>
      <c r="AC673" s="692"/>
      <c r="AD673" s="692"/>
      <c r="AE673" s="692"/>
      <c r="AF673" s="692"/>
      <c r="AG673" s="692"/>
      <c r="AH673" s="692"/>
      <c r="AI673" s="692"/>
      <c r="AJ673" s="692"/>
      <c r="AK673" s="692"/>
      <c r="AL673" s="692"/>
      <c r="AM673" s="693"/>
    </row>
    <row r="674" spans="1:40" ht="17.45" customHeight="1" x14ac:dyDescent="0.4">
      <c r="B674" s="712" t="s">
        <v>415</v>
      </c>
      <c r="C674" s="713"/>
      <c r="D674" s="713"/>
      <c r="E674" s="713"/>
      <c r="F674" s="713"/>
      <c r="G674" s="713"/>
      <c r="H674" s="713"/>
      <c r="I674" s="713"/>
      <c r="J674" s="713"/>
      <c r="K674" s="713"/>
      <c r="L674" s="713"/>
      <c r="M674" s="713"/>
      <c r="N674" s="713"/>
      <c r="O674" s="714"/>
      <c r="P674" s="695"/>
      <c r="Q674" s="696"/>
      <c r="R674" s="696"/>
      <c r="S674" s="696"/>
      <c r="T674" s="696"/>
      <c r="U674" s="696"/>
      <c r="V674" s="696"/>
      <c r="W674" s="696"/>
      <c r="X674" s="696"/>
      <c r="Y674" s="692"/>
      <c r="Z674" s="692"/>
      <c r="AA674" s="692"/>
      <c r="AB674" s="692"/>
      <c r="AC674" s="692"/>
      <c r="AD674" s="692"/>
      <c r="AE674" s="692"/>
      <c r="AF674" s="692"/>
      <c r="AG674" s="692"/>
      <c r="AH674" s="692"/>
      <c r="AI674" s="692"/>
      <c r="AJ674" s="692"/>
      <c r="AK674" s="692"/>
      <c r="AL674" s="692"/>
      <c r="AM674" s="693"/>
    </row>
    <row r="675" spans="1:40" ht="17.45" customHeight="1" x14ac:dyDescent="0.4">
      <c r="B675" s="712"/>
      <c r="C675" s="713"/>
      <c r="D675" s="713"/>
      <c r="E675" s="713"/>
      <c r="F675" s="713"/>
      <c r="G675" s="713"/>
      <c r="H675" s="713"/>
      <c r="I675" s="713"/>
      <c r="J675" s="713"/>
      <c r="K675" s="713"/>
      <c r="L675" s="713"/>
      <c r="M675" s="713"/>
      <c r="N675" s="713"/>
      <c r="O675" s="714"/>
      <c r="P675" s="695"/>
      <c r="Q675" s="696"/>
      <c r="R675" s="696"/>
      <c r="S675" s="696"/>
      <c r="T675" s="696"/>
      <c r="U675" s="696"/>
      <c r="V675" s="696"/>
      <c r="W675" s="696"/>
      <c r="X675" s="696"/>
      <c r="Y675" s="692"/>
      <c r="Z675" s="692"/>
      <c r="AA675" s="692"/>
      <c r="AB675" s="692"/>
      <c r="AC675" s="692"/>
      <c r="AD675" s="692"/>
      <c r="AE675" s="692"/>
      <c r="AF675" s="692"/>
      <c r="AG675" s="692"/>
      <c r="AH675" s="692"/>
      <c r="AI675" s="692"/>
      <c r="AJ675" s="692"/>
      <c r="AK675" s="692"/>
      <c r="AL675" s="692"/>
      <c r="AM675" s="693"/>
    </row>
    <row r="676" spans="1:40" ht="17.45" customHeight="1" x14ac:dyDescent="0.4">
      <c r="B676" s="712"/>
      <c r="C676" s="713"/>
      <c r="D676" s="713"/>
      <c r="E676" s="713"/>
      <c r="F676" s="713"/>
      <c r="G676" s="713"/>
      <c r="H676" s="713"/>
      <c r="I676" s="713"/>
      <c r="J676" s="713"/>
      <c r="K676" s="713"/>
      <c r="L676" s="713"/>
      <c r="M676" s="713"/>
      <c r="N676" s="713"/>
      <c r="O676" s="714"/>
      <c r="P676" s="695"/>
      <c r="Q676" s="696"/>
      <c r="R676" s="696"/>
      <c r="S676" s="696"/>
      <c r="T676" s="696"/>
      <c r="U676" s="696"/>
      <c r="V676" s="696"/>
      <c r="W676" s="696"/>
      <c r="X676" s="696"/>
      <c r="Y676" s="692"/>
      <c r="Z676" s="692"/>
      <c r="AA676" s="692"/>
      <c r="AB676" s="692"/>
      <c r="AC676" s="692"/>
      <c r="AD676" s="692"/>
      <c r="AE676" s="692"/>
      <c r="AF676" s="692"/>
      <c r="AG676" s="692"/>
      <c r="AH676" s="692"/>
      <c r="AI676" s="692"/>
      <c r="AJ676" s="692"/>
      <c r="AK676" s="692"/>
      <c r="AL676" s="692"/>
      <c r="AM676" s="693"/>
    </row>
    <row r="677" spans="1:40" ht="17.45" customHeight="1" x14ac:dyDescent="0.4">
      <c r="B677" s="697" t="s">
        <v>291</v>
      </c>
      <c r="C677" s="698"/>
      <c r="D677" s="698"/>
      <c r="E677" s="698"/>
      <c r="F677" s="698"/>
      <c r="G677" s="698"/>
      <c r="H677" s="698"/>
      <c r="I677" s="698"/>
      <c r="J677" s="698"/>
      <c r="K677" s="698"/>
      <c r="L677" s="698"/>
      <c r="M677" s="698"/>
      <c r="N677" s="698"/>
      <c r="O677" s="699"/>
      <c r="P677" s="695"/>
      <c r="Q677" s="696"/>
      <c r="R677" s="696"/>
      <c r="S677" s="696"/>
      <c r="T677" s="696"/>
      <c r="U677" s="696"/>
      <c r="V677" s="696"/>
      <c r="W677" s="696"/>
      <c r="X677" s="696"/>
      <c r="Y677" s="692"/>
      <c r="Z677" s="692"/>
      <c r="AA677" s="692"/>
      <c r="AB677" s="692"/>
      <c r="AC677" s="692"/>
      <c r="AD677" s="692"/>
      <c r="AE677" s="692"/>
      <c r="AF677" s="692"/>
      <c r="AG677" s="692"/>
      <c r="AH677" s="692"/>
      <c r="AI677" s="692"/>
      <c r="AJ677" s="692"/>
      <c r="AK677" s="692"/>
      <c r="AL677" s="692"/>
      <c r="AM677" s="693"/>
    </row>
    <row r="678" spans="1:40" ht="17.45" customHeight="1" x14ac:dyDescent="0.4">
      <c r="B678" s="697"/>
      <c r="C678" s="698"/>
      <c r="D678" s="698"/>
      <c r="E678" s="698"/>
      <c r="F678" s="698"/>
      <c r="G678" s="698"/>
      <c r="H678" s="698"/>
      <c r="I678" s="698"/>
      <c r="J678" s="698"/>
      <c r="K678" s="698"/>
      <c r="L678" s="698"/>
      <c r="M678" s="698"/>
      <c r="N678" s="698"/>
      <c r="O678" s="699"/>
      <c r="P678" s="695"/>
      <c r="Q678" s="696"/>
      <c r="R678" s="696"/>
      <c r="S678" s="696"/>
      <c r="T678" s="696"/>
      <c r="U678" s="696"/>
      <c r="V678" s="696"/>
      <c r="W678" s="696"/>
      <c r="X678" s="696"/>
      <c r="Y678" s="692"/>
      <c r="Z678" s="692"/>
      <c r="AA678" s="692"/>
      <c r="AB678" s="692"/>
      <c r="AC678" s="692"/>
      <c r="AD678" s="692"/>
      <c r="AE678" s="692"/>
      <c r="AF678" s="692"/>
      <c r="AG678" s="692"/>
      <c r="AH678" s="692"/>
      <c r="AI678" s="692"/>
      <c r="AJ678" s="692"/>
      <c r="AK678" s="692"/>
      <c r="AL678" s="692"/>
      <c r="AM678" s="693"/>
    </row>
    <row r="679" spans="1:40" ht="17.45" customHeight="1" thickBot="1" x14ac:dyDescent="0.45">
      <c r="B679" s="697"/>
      <c r="C679" s="698"/>
      <c r="D679" s="698"/>
      <c r="E679" s="698"/>
      <c r="F679" s="698"/>
      <c r="G679" s="698"/>
      <c r="H679" s="698"/>
      <c r="I679" s="698"/>
      <c r="J679" s="698"/>
      <c r="K679" s="698"/>
      <c r="L679" s="698"/>
      <c r="M679" s="698"/>
      <c r="N679" s="698"/>
      <c r="O679" s="699"/>
      <c r="P679" s="754"/>
      <c r="Q679" s="755"/>
      <c r="R679" s="755"/>
      <c r="S679" s="755"/>
      <c r="T679" s="755"/>
      <c r="U679" s="755"/>
      <c r="V679" s="755"/>
      <c r="W679" s="755"/>
      <c r="X679" s="755"/>
      <c r="Y679" s="998"/>
      <c r="Z679" s="998"/>
      <c r="AA679" s="998"/>
      <c r="AB679" s="998"/>
      <c r="AC679" s="998"/>
      <c r="AD679" s="998"/>
      <c r="AE679" s="998"/>
      <c r="AF679" s="998"/>
      <c r="AG679" s="998"/>
      <c r="AH679" s="998"/>
      <c r="AI679" s="998"/>
      <c r="AJ679" s="998"/>
      <c r="AK679" s="998"/>
      <c r="AL679" s="998"/>
      <c r="AM679" s="999"/>
    </row>
    <row r="680" spans="1:40" ht="17.45" customHeight="1" thickTop="1" x14ac:dyDescent="0.4">
      <c r="B680" s="878" t="s">
        <v>289</v>
      </c>
      <c r="C680" s="878"/>
      <c r="D680" s="878"/>
      <c r="E680" s="878"/>
      <c r="F680" s="878"/>
      <c r="G680" s="878"/>
      <c r="H680" s="878"/>
      <c r="I680" s="878"/>
      <c r="J680" s="878"/>
      <c r="K680" s="878"/>
      <c r="L680" s="878"/>
      <c r="M680" s="878"/>
      <c r="N680" s="878"/>
      <c r="O680" s="878"/>
      <c r="P680" s="997">
        <f>SUM(P667:X679)</f>
        <v>0</v>
      </c>
      <c r="Q680" s="997"/>
      <c r="R680" s="997"/>
      <c r="S680" s="997"/>
      <c r="T680" s="997"/>
      <c r="U680" s="997"/>
      <c r="V680" s="997"/>
      <c r="W680" s="997"/>
      <c r="X680" s="997"/>
      <c r="Y680" s="649"/>
      <c r="Z680" s="650"/>
      <c r="AA680" s="650"/>
      <c r="AB680" s="650"/>
      <c r="AC680" s="650"/>
      <c r="AD680" s="650"/>
      <c r="AE680" s="650"/>
      <c r="AF680" s="650"/>
      <c r="AG680" s="650"/>
      <c r="AH680" s="650"/>
      <c r="AI680" s="650"/>
      <c r="AJ680" s="650"/>
      <c r="AK680" s="650"/>
      <c r="AL680" s="650"/>
      <c r="AM680" s="715"/>
    </row>
    <row r="681" spans="1:40" ht="17.45" customHeight="1" x14ac:dyDescent="0.4">
      <c r="B681" s="14" t="s">
        <v>166</v>
      </c>
      <c r="D681" s="5"/>
      <c r="E681" s="5"/>
      <c r="F681" s="5"/>
      <c r="AM681" s="75"/>
      <c r="AN681" s="5"/>
    </row>
    <row r="682" spans="1:40" ht="17.45" customHeight="1" x14ac:dyDescent="0.4">
      <c r="C682" s="5"/>
      <c r="D682" s="5"/>
      <c r="E682" s="5"/>
      <c r="F682" s="5"/>
      <c r="G682" s="5"/>
      <c r="AM682" s="75"/>
      <c r="AN682" s="5"/>
    </row>
    <row r="683" spans="1:40" ht="17.45" customHeight="1" x14ac:dyDescent="0.4">
      <c r="A683" s="769" t="s">
        <v>518</v>
      </c>
      <c r="B683" s="769"/>
      <c r="C683" s="769"/>
      <c r="D683" s="769"/>
      <c r="E683" s="769"/>
      <c r="F683" s="769"/>
      <c r="G683" s="769"/>
      <c r="H683" s="769"/>
      <c r="I683" s="769"/>
      <c r="J683" s="769"/>
      <c r="K683" s="769"/>
      <c r="L683" s="769"/>
      <c r="M683" s="769"/>
      <c r="N683" s="769"/>
      <c r="O683" s="769"/>
      <c r="P683" s="769"/>
      <c r="Q683" s="769"/>
      <c r="R683" s="769"/>
      <c r="S683" s="769"/>
      <c r="T683" s="769"/>
      <c r="U683" s="769"/>
      <c r="V683" s="769"/>
      <c r="W683" s="769"/>
      <c r="X683" s="769"/>
      <c r="Y683" s="769"/>
      <c r="Z683" s="769"/>
      <c r="AA683" s="769"/>
      <c r="AB683" s="769"/>
      <c r="AC683" s="769"/>
      <c r="AD683" s="769"/>
      <c r="AE683" s="769"/>
      <c r="AF683" s="769"/>
      <c r="AG683" s="769"/>
      <c r="AH683" s="769"/>
      <c r="AI683" s="769"/>
      <c r="AJ683" s="769"/>
      <c r="AK683" s="769"/>
      <c r="AL683" s="769"/>
      <c r="AM683" s="75"/>
      <c r="AN683" s="5"/>
    </row>
    <row r="684" spans="1:40" ht="17.45" customHeight="1" thickBot="1" x14ac:dyDescent="0.45">
      <c r="A684" s="769"/>
      <c r="B684" s="769"/>
      <c r="C684" s="769"/>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769"/>
      <c r="AD684" s="769"/>
      <c r="AE684" s="769"/>
      <c r="AF684" s="769"/>
      <c r="AG684" s="769"/>
      <c r="AH684" s="769"/>
      <c r="AI684" s="769"/>
      <c r="AJ684" s="769"/>
      <c r="AK684" s="769"/>
      <c r="AL684" s="769"/>
      <c r="AM684" s="75"/>
      <c r="AN684" s="5"/>
    </row>
    <row r="685" spans="1:40" ht="20.25" thickTop="1" thickBot="1" x14ac:dyDescent="0.45">
      <c r="B685" s="600" t="str">
        <f>"・"&amp;表紙!B2&amp;DBCS(表紙!C2-1)&amp;"年度の委託費のうち処遇改善等加算(基礎分)の額"</f>
        <v>・令和６年度の委託費のうち処遇改善等加算(基礎分)の額</v>
      </c>
      <c r="C685" s="600"/>
      <c r="D685" s="600"/>
      <c r="E685" s="600"/>
      <c r="F685" s="600"/>
      <c r="G685" s="600"/>
      <c r="H685" s="600"/>
      <c r="I685" s="600"/>
      <c r="J685" s="600"/>
      <c r="K685" s="600"/>
      <c r="L685" s="600"/>
      <c r="M685" s="600"/>
      <c r="N685" s="600"/>
      <c r="O685" s="600"/>
      <c r="P685" s="600"/>
      <c r="Q685" s="600"/>
      <c r="R685" s="600"/>
      <c r="S685" s="600"/>
      <c r="T685" s="600"/>
      <c r="U685" s="600"/>
      <c r="V685" s="700"/>
      <c r="W685" s="727"/>
      <c r="X685" s="728"/>
      <c r="Y685" s="728"/>
      <c r="Z685" s="728"/>
      <c r="AA685" s="728"/>
      <c r="AB685" s="728"/>
      <c r="AC685" s="728"/>
      <c r="AD685" s="728"/>
      <c r="AE685" s="729"/>
      <c r="AF685" s="18" t="s">
        <v>411</v>
      </c>
      <c r="AG685" s="18"/>
      <c r="AH685" s="18"/>
      <c r="AI685" s="18"/>
      <c r="AJ685" s="18"/>
      <c r="AK685" s="18"/>
      <c r="AL685" s="18"/>
      <c r="AM685" s="5"/>
    </row>
    <row r="686" spans="1:40" ht="19.5" thickTop="1" x14ac:dyDescent="0.4">
      <c r="C686" s="5"/>
      <c r="D686" s="5"/>
      <c r="E686" s="5"/>
      <c r="F686" s="5"/>
      <c r="G686" s="5"/>
      <c r="H686" s="5"/>
      <c r="I686" s="5"/>
      <c r="J686" s="5"/>
      <c r="AJ686" s="73"/>
      <c r="AK686" s="73"/>
      <c r="AM686" s="75"/>
      <c r="AN686" s="5"/>
    </row>
    <row r="687" spans="1:40" x14ac:dyDescent="0.4">
      <c r="B687" s="604" t="s">
        <v>430</v>
      </c>
      <c r="C687" s="605"/>
      <c r="D687" s="605"/>
      <c r="E687" s="605"/>
      <c r="F687" s="605"/>
      <c r="G687" s="605"/>
      <c r="H687" s="605"/>
      <c r="I687" s="605"/>
      <c r="J687" s="605"/>
      <c r="K687" s="605"/>
      <c r="L687" s="605"/>
      <c r="M687" s="605"/>
      <c r="N687" s="605"/>
      <c r="O687" s="646"/>
      <c r="P687" s="628" t="s">
        <v>287</v>
      </c>
      <c r="Q687" s="629"/>
      <c r="R687" s="629"/>
      <c r="S687" s="629"/>
      <c r="T687" s="629"/>
      <c r="U687" s="629"/>
      <c r="V687" s="629"/>
      <c r="W687" s="629"/>
      <c r="X687" s="630"/>
      <c r="Y687" s="628" t="s">
        <v>288</v>
      </c>
      <c r="Z687" s="629"/>
      <c r="AA687" s="629"/>
      <c r="AB687" s="629"/>
      <c r="AC687" s="629"/>
      <c r="AD687" s="629"/>
      <c r="AE687" s="629"/>
      <c r="AF687" s="629"/>
      <c r="AG687" s="629"/>
      <c r="AH687" s="629"/>
      <c r="AI687" s="629"/>
      <c r="AJ687" s="629"/>
      <c r="AK687" s="629"/>
      <c r="AL687" s="629"/>
      <c r="AM687" s="630"/>
    </row>
    <row r="688" spans="1:40" x14ac:dyDescent="0.4">
      <c r="B688" s="606"/>
      <c r="C688" s="607"/>
      <c r="D688" s="607"/>
      <c r="E688" s="607"/>
      <c r="F688" s="607"/>
      <c r="G688" s="607"/>
      <c r="H688" s="607"/>
      <c r="I688" s="607"/>
      <c r="J688" s="607"/>
      <c r="K688" s="607"/>
      <c r="L688" s="607"/>
      <c r="M688" s="607"/>
      <c r="N688" s="607"/>
      <c r="O688" s="647"/>
      <c r="P688" s="740"/>
      <c r="Q688" s="741"/>
      <c r="R688" s="741"/>
      <c r="S688" s="741"/>
      <c r="T688" s="741"/>
      <c r="U688" s="741"/>
      <c r="V688" s="741"/>
      <c r="W688" s="741"/>
      <c r="X688" s="742"/>
      <c r="Y688" s="740"/>
      <c r="Z688" s="741"/>
      <c r="AA688" s="741"/>
      <c r="AB688" s="741"/>
      <c r="AC688" s="741"/>
      <c r="AD688" s="741"/>
      <c r="AE688" s="741"/>
      <c r="AF688" s="741"/>
      <c r="AG688" s="741"/>
      <c r="AH688" s="741"/>
      <c r="AI688" s="741"/>
      <c r="AJ688" s="741"/>
      <c r="AK688" s="741"/>
      <c r="AL688" s="741"/>
      <c r="AM688" s="742"/>
    </row>
    <row r="689" spans="2:39" ht="19.5" thickBot="1" x14ac:dyDescent="0.45">
      <c r="B689" s="606"/>
      <c r="C689" s="607"/>
      <c r="D689" s="607"/>
      <c r="E689" s="607"/>
      <c r="F689" s="607"/>
      <c r="G689" s="607"/>
      <c r="H689" s="607"/>
      <c r="I689" s="607"/>
      <c r="J689" s="607"/>
      <c r="K689" s="607"/>
      <c r="L689" s="607"/>
      <c r="M689" s="607"/>
      <c r="N689" s="607"/>
      <c r="O689" s="647"/>
      <c r="P689" s="740"/>
      <c r="Q689" s="741"/>
      <c r="R689" s="741"/>
      <c r="S689" s="741"/>
      <c r="T689" s="741"/>
      <c r="U689" s="741"/>
      <c r="V689" s="741"/>
      <c r="W689" s="741"/>
      <c r="X689" s="742"/>
      <c r="Y689" s="740"/>
      <c r="Z689" s="741"/>
      <c r="AA689" s="741"/>
      <c r="AB689" s="741"/>
      <c r="AC689" s="741"/>
      <c r="AD689" s="741"/>
      <c r="AE689" s="741"/>
      <c r="AF689" s="741"/>
      <c r="AG689" s="741"/>
      <c r="AH689" s="741"/>
      <c r="AI689" s="741"/>
      <c r="AJ689" s="741"/>
      <c r="AK689" s="741"/>
      <c r="AL689" s="741"/>
      <c r="AM689" s="742"/>
    </row>
    <row r="690" spans="2:39" ht="18.75" customHeight="1" thickTop="1" x14ac:dyDescent="0.4">
      <c r="B690" s="927" t="s">
        <v>416</v>
      </c>
      <c r="C690" s="928"/>
      <c r="D690" s="928"/>
      <c r="E690" s="928"/>
      <c r="F690" s="928"/>
      <c r="G690" s="928"/>
      <c r="H690" s="928"/>
      <c r="I690" s="928"/>
      <c r="J690" s="928"/>
      <c r="K690" s="928"/>
      <c r="L690" s="928"/>
      <c r="M690" s="928"/>
      <c r="N690" s="928"/>
      <c r="O690" s="928"/>
      <c r="P690" s="701"/>
      <c r="Q690" s="702"/>
      <c r="R690" s="702"/>
      <c r="S690" s="702"/>
      <c r="T690" s="702"/>
      <c r="U690" s="702"/>
      <c r="V690" s="702"/>
      <c r="W690" s="702"/>
      <c r="X690" s="702"/>
      <c r="Y690" s="936"/>
      <c r="Z690" s="936"/>
      <c r="AA690" s="936"/>
      <c r="AB690" s="936"/>
      <c r="AC690" s="936"/>
      <c r="AD690" s="936"/>
      <c r="AE690" s="936"/>
      <c r="AF690" s="936"/>
      <c r="AG690" s="936"/>
      <c r="AH690" s="936"/>
      <c r="AI690" s="936"/>
      <c r="AJ690" s="936"/>
      <c r="AK690" s="936"/>
      <c r="AL690" s="936"/>
      <c r="AM690" s="937"/>
    </row>
    <row r="691" spans="2:39" ht="18.75" customHeight="1" x14ac:dyDescent="0.4">
      <c r="B691" s="929"/>
      <c r="C691" s="930"/>
      <c r="D691" s="930"/>
      <c r="E691" s="930"/>
      <c r="F691" s="930"/>
      <c r="G691" s="930"/>
      <c r="H691" s="930"/>
      <c r="I691" s="930"/>
      <c r="J691" s="930"/>
      <c r="K691" s="930"/>
      <c r="L691" s="930"/>
      <c r="M691" s="930"/>
      <c r="N691" s="930"/>
      <c r="O691" s="930"/>
      <c r="P691" s="695"/>
      <c r="Q691" s="696"/>
      <c r="R691" s="696"/>
      <c r="S691" s="696"/>
      <c r="T691" s="696"/>
      <c r="U691" s="696"/>
      <c r="V691" s="696"/>
      <c r="W691" s="696"/>
      <c r="X691" s="696"/>
      <c r="Y691" s="692"/>
      <c r="Z691" s="692"/>
      <c r="AA691" s="692"/>
      <c r="AB691" s="692"/>
      <c r="AC691" s="692"/>
      <c r="AD691" s="692"/>
      <c r="AE691" s="692"/>
      <c r="AF691" s="692"/>
      <c r="AG691" s="692"/>
      <c r="AH691" s="692"/>
      <c r="AI691" s="692"/>
      <c r="AJ691" s="692"/>
      <c r="AK691" s="692"/>
      <c r="AL691" s="692"/>
      <c r="AM691" s="693"/>
    </row>
    <row r="692" spans="2:39" ht="18.75" customHeight="1" x14ac:dyDescent="0.4">
      <c r="B692" s="931"/>
      <c r="C692" s="932"/>
      <c r="D692" s="932"/>
      <c r="E692" s="932"/>
      <c r="F692" s="932"/>
      <c r="G692" s="932"/>
      <c r="H692" s="932"/>
      <c r="I692" s="932"/>
      <c r="J692" s="932"/>
      <c r="K692" s="932"/>
      <c r="L692" s="932"/>
      <c r="M692" s="932"/>
      <c r="N692" s="932"/>
      <c r="O692" s="932"/>
      <c r="P692" s="695"/>
      <c r="Q692" s="696"/>
      <c r="R692" s="696"/>
      <c r="S692" s="696"/>
      <c r="T692" s="696"/>
      <c r="U692" s="696"/>
      <c r="V692" s="696"/>
      <c r="W692" s="696"/>
      <c r="X692" s="696"/>
      <c r="Y692" s="692"/>
      <c r="Z692" s="692"/>
      <c r="AA692" s="692"/>
      <c r="AB692" s="692"/>
      <c r="AC692" s="692"/>
      <c r="AD692" s="692"/>
      <c r="AE692" s="692"/>
      <c r="AF692" s="692"/>
      <c r="AG692" s="692"/>
      <c r="AH692" s="692"/>
      <c r="AI692" s="692"/>
      <c r="AJ692" s="692"/>
      <c r="AK692" s="692"/>
      <c r="AL692" s="692"/>
      <c r="AM692" s="693"/>
    </row>
    <row r="693" spans="2:39" ht="18.75" customHeight="1" x14ac:dyDescent="0.4">
      <c r="B693" s="927" t="s">
        <v>417</v>
      </c>
      <c r="C693" s="928"/>
      <c r="D693" s="928"/>
      <c r="E693" s="928"/>
      <c r="F693" s="928"/>
      <c r="G693" s="928"/>
      <c r="H693" s="928"/>
      <c r="I693" s="928"/>
      <c r="J693" s="928"/>
      <c r="K693" s="928"/>
      <c r="L693" s="928"/>
      <c r="M693" s="928"/>
      <c r="N693" s="928"/>
      <c r="O693" s="928"/>
      <c r="P693" s="695"/>
      <c r="Q693" s="696"/>
      <c r="R693" s="696"/>
      <c r="S693" s="696"/>
      <c r="T693" s="696"/>
      <c r="U693" s="696"/>
      <c r="V693" s="696"/>
      <c r="W693" s="696"/>
      <c r="X693" s="696"/>
      <c r="Y693" s="692"/>
      <c r="Z693" s="692"/>
      <c r="AA693" s="692"/>
      <c r="AB693" s="692"/>
      <c r="AC693" s="692"/>
      <c r="AD693" s="692"/>
      <c r="AE693" s="692"/>
      <c r="AF693" s="692"/>
      <c r="AG693" s="692"/>
      <c r="AH693" s="692"/>
      <c r="AI693" s="692"/>
      <c r="AJ693" s="692"/>
      <c r="AK693" s="692"/>
      <c r="AL693" s="692"/>
      <c r="AM693" s="693"/>
    </row>
    <row r="694" spans="2:39" ht="18.75" customHeight="1" x14ac:dyDescent="0.4">
      <c r="B694" s="929"/>
      <c r="C694" s="930"/>
      <c r="D694" s="930"/>
      <c r="E694" s="930"/>
      <c r="F694" s="930"/>
      <c r="G694" s="930"/>
      <c r="H694" s="930"/>
      <c r="I694" s="930"/>
      <c r="J694" s="930"/>
      <c r="K694" s="930"/>
      <c r="L694" s="930"/>
      <c r="M694" s="930"/>
      <c r="N694" s="930"/>
      <c r="O694" s="930"/>
      <c r="P694" s="695"/>
      <c r="Q694" s="696"/>
      <c r="R694" s="696"/>
      <c r="S694" s="696"/>
      <c r="T694" s="696"/>
      <c r="U694" s="696"/>
      <c r="V694" s="696"/>
      <c r="W694" s="696"/>
      <c r="X694" s="696"/>
      <c r="Y694" s="692"/>
      <c r="Z694" s="692"/>
      <c r="AA694" s="692"/>
      <c r="AB694" s="692"/>
      <c r="AC694" s="692"/>
      <c r="AD694" s="692"/>
      <c r="AE694" s="692"/>
      <c r="AF694" s="692"/>
      <c r="AG694" s="692"/>
      <c r="AH694" s="692"/>
      <c r="AI694" s="692"/>
      <c r="AJ694" s="692"/>
      <c r="AK694" s="692"/>
      <c r="AL694" s="692"/>
      <c r="AM694" s="693"/>
    </row>
    <row r="695" spans="2:39" ht="17.45" customHeight="1" thickBot="1" x14ac:dyDescent="0.45">
      <c r="B695" s="931"/>
      <c r="C695" s="932"/>
      <c r="D695" s="932"/>
      <c r="E695" s="932"/>
      <c r="F695" s="932"/>
      <c r="G695" s="932"/>
      <c r="H695" s="932"/>
      <c r="I695" s="932"/>
      <c r="J695" s="932"/>
      <c r="K695" s="932"/>
      <c r="L695" s="932"/>
      <c r="M695" s="932"/>
      <c r="N695" s="932"/>
      <c r="O695" s="932"/>
      <c r="P695" s="754"/>
      <c r="Q695" s="755"/>
      <c r="R695" s="755"/>
      <c r="S695" s="755"/>
      <c r="T695" s="755"/>
      <c r="U695" s="755"/>
      <c r="V695" s="755"/>
      <c r="W695" s="755"/>
      <c r="X695" s="755"/>
      <c r="Y695" s="998"/>
      <c r="Z695" s="998"/>
      <c r="AA695" s="998"/>
      <c r="AB695" s="998"/>
      <c r="AC695" s="998"/>
      <c r="AD695" s="998"/>
      <c r="AE695" s="998"/>
      <c r="AF695" s="998"/>
      <c r="AG695" s="998"/>
      <c r="AH695" s="998"/>
      <c r="AI695" s="998"/>
      <c r="AJ695" s="998"/>
      <c r="AK695" s="998"/>
      <c r="AL695" s="998"/>
      <c r="AM695" s="999"/>
    </row>
    <row r="696" spans="2:39" ht="17.45" customHeight="1" thickTop="1" thickBot="1" x14ac:dyDescent="0.45">
      <c r="B696" s="933" t="s">
        <v>293</v>
      </c>
      <c r="C696" s="934"/>
      <c r="D696" s="934"/>
      <c r="E696" s="934"/>
      <c r="F696" s="934"/>
      <c r="G696" s="934"/>
      <c r="H696" s="934"/>
      <c r="I696" s="934"/>
      <c r="J696" s="934"/>
      <c r="K696" s="934"/>
      <c r="L696" s="934"/>
      <c r="M696" s="934"/>
      <c r="N696" s="934"/>
      <c r="O696" s="935"/>
      <c r="P696" s="740" t="s">
        <v>287</v>
      </c>
      <c r="Q696" s="741"/>
      <c r="R696" s="741"/>
      <c r="S696" s="741"/>
      <c r="T696" s="741"/>
      <c r="U696" s="741"/>
      <c r="V696" s="741"/>
      <c r="W696" s="741"/>
      <c r="X696" s="742"/>
      <c r="Y696" s="740" t="s">
        <v>267</v>
      </c>
      <c r="Z696" s="741"/>
      <c r="AA696" s="741"/>
      <c r="AB696" s="741"/>
      <c r="AC696" s="741"/>
      <c r="AD696" s="741"/>
      <c r="AE696" s="741"/>
      <c r="AF696" s="741"/>
      <c r="AG696" s="741"/>
      <c r="AH696" s="741"/>
      <c r="AI696" s="741"/>
      <c r="AJ696" s="741"/>
      <c r="AK696" s="741"/>
      <c r="AL696" s="741"/>
      <c r="AM696" s="742"/>
    </row>
    <row r="697" spans="2:39" ht="17.45" customHeight="1" thickTop="1" x14ac:dyDescent="0.4">
      <c r="B697" s="927" t="s">
        <v>416</v>
      </c>
      <c r="C697" s="928"/>
      <c r="D697" s="928"/>
      <c r="E697" s="928"/>
      <c r="F697" s="928"/>
      <c r="G697" s="928"/>
      <c r="H697" s="928"/>
      <c r="I697" s="928"/>
      <c r="J697" s="928"/>
      <c r="K697" s="928"/>
      <c r="L697" s="928"/>
      <c r="M697" s="928"/>
      <c r="N697" s="928"/>
      <c r="O697" s="928"/>
      <c r="P697" s="941"/>
      <c r="Q697" s="942"/>
      <c r="R697" s="942"/>
      <c r="S697" s="942"/>
      <c r="T697" s="942"/>
      <c r="U697" s="942"/>
      <c r="V697" s="942"/>
      <c r="W697" s="942"/>
      <c r="X697" s="942"/>
      <c r="Y697" s="977"/>
      <c r="Z697" s="977"/>
      <c r="AA697" s="977"/>
      <c r="AB697" s="977"/>
      <c r="AC697" s="977"/>
      <c r="AD697" s="977"/>
      <c r="AE697" s="977"/>
      <c r="AF697" s="977"/>
      <c r="AG697" s="977"/>
      <c r="AH697" s="977"/>
      <c r="AI697" s="977"/>
      <c r="AJ697" s="977"/>
      <c r="AK697" s="977"/>
      <c r="AL697" s="977"/>
      <c r="AM697" s="978"/>
    </row>
    <row r="698" spans="2:39" ht="17.45" customHeight="1" x14ac:dyDescent="0.4">
      <c r="B698" s="929"/>
      <c r="C698" s="930"/>
      <c r="D698" s="930"/>
      <c r="E698" s="930"/>
      <c r="F698" s="930"/>
      <c r="G698" s="930"/>
      <c r="H698" s="930"/>
      <c r="I698" s="930"/>
      <c r="J698" s="930"/>
      <c r="K698" s="930"/>
      <c r="L698" s="930"/>
      <c r="M698" s="930"/>
      <c r="N698" s="930"/>
      <c r="O698" s="930"/>
      <c r="P698" s="939"/>
      <c r="Q698" s="940"/>
      <c r="R698" s="940"/>
      <c r="S698" s="940"/>
      <c r="T698" s="940"/>
      <c r="U698" s="940"/>
      <c r="V698" s="940"/>
      <c r="W698" s="940"/>
      <c r="X698" s="940"/>
      <c r="Y698" s="995"/>
      <c r="Z698" s="995"/>
      <c r="AA698" s="995"/>
      <c r="AB698" s="995"/>
      <c r="AC698" s="995"/>
      <c r="AD698" s="995"/>
      <c r="AE698" s="995"/>
      <c r="AF698" s="995"/>
      <c r="AG698" s="995"/>
      <c r="AH698" s="995"/>
      <c r="AI698" s="995"/>
      <c r="AJ698" s="995"/>
      <c r="AK698" s="995"/>
      <c r="AL698" s="995"/>
      <c r="AM698" s="996"/>
    </row>
    <row r="699" spans="2:39" ht="17.45" customHeight="1" x14ac:dyDescent="0.4">
      <c r="B699" s="931"/>
      <c r="C699" s="932"/>
      <c r="D699" s="932"/>
      <c r="E699" s="932"/>
      <c r="F699" s="932"/>
      <c r="G699" s="932"/>
      <c r="H699" s="932"/>
      <c r="I699" s="932"/>
      <c r="J699" s="932"/>
      <c r="K699" s="932"/>
      <c r="L699" s="932"/>
      <c r="M699" s="932"/>
      <c r="N699" s="932"/>
      <c r="O699" s="932"/>
      <c r="P699" s="939"/>
      <c r="Q699" s="940"/>
      <c r="R699" s="940"/>
      <c r="S699" s="940"/>
      <c r="T699" s="940"/>
      <c r="U699" s="940"/>
      <c r="V699" s="940"/>
      <c r="W699" s="940"/>
      <c r="X699" s="940"/>
      <c r="Y699" s="995"/>
      <c r="Z699" s="995"/>
      <c r="AA699" s="995"/>
      <c r="AB699" s="995"/>
      <c r="AC699" s="995"/>
      <c r="AD699" s="995"/>
      <c r="AE699" s="995"/>
      <c r="AF699" s="995"/>
      <c r="AG699" s="995"/>
      <c r="AH699" s="995"/>
      <c r="AI699" s="995"/>
      <c r="AJ699" s="995"/>
      <c r="AK699" s="995"/>
      <c r="AL699" s="995"/>
      <c r="AM699" s="996"/>
    </row>
    <row r="700" spans="2:39" ht="17.45" customHeight="1" x14ac:dyDescent="0.4">
      <c r="B700" s="924" t="s">
        <v>294</v>
      </c>
      <c r="C700" s="845"/>
      <c r="D700" s="845"/>
      <c r="E700" s="845"/>
      <c r="F700" s="845"/>
      <c r="G700" s="845"/>
      <c r="H700" s="845"/>
      <c r="I700" s="845"/>
      <c r="J700" s="845"/>
      <c r="K700" s="845"/>
      <c r="L700" s="845"/>
      <c r="M700" s="845"/>
      <c r="N700" s="845"/>
      <c r="O700" s="845"/>
      <c r="P700" s="939"/>
      <c r="Q700" s="940"/>
      <c r="R700" s="940"/>
      <c r="S700" s="940"/>
      <c r="T700" s="940"/>
      <c r="U700" s="940"/>
      <c r="V700" s="940"/>
      <c r="W700" s="940"/>
      <c r="X700" s="940"/>
      <c r="Y700" s="995"/>
      <c r="Z700" s="995"/>
      <c r="AA700" s="995"/>
      <c r="AB700" s="995"/>
      <c r="AC700" s="995"/>
      <c r="AD700" s="995"/>
      <c r="AE700" s="995"/>
      <c r="AF700" s="995"/>
      <c r="AG700" s="995"/>
      <c r="AH700" s="995"/>
      <c r="AI700" s="995"/>
      <c r="AJ700" s="995"/>
      <c r="AK700" s="995"/>
      <c r="AL700" s="995"/>
      <c r="AM700" s="996"/>
    </row>
    <row r="701" spans="2:39" x14ac:dyDescent="0.4">
      <c r="B701" s="925"/>
      <c r="C701" s="825"/>
      <c r="D701" s="825"/>
      <c r="E701" s="825"/>
      <c r="F701" s="825"/>
      <c r="G701" s="825"/>
      <c r="H701" s="825"/>
      <c r="I701" s="825"/>
      <c r="J701" s="825"/>
      <c r="K701" s="825"/>
      <c r="L701" s="825"/>
      <c r="M701" s="825"/>
      <c r="N701" s="825"/>
      <c r="O701" s="825"/>
      <c r="P701" s="939"/>
      <c r="Q701" s="940"/>
      <c r="R701" s="940"/>
      <c r="S701" s="940"/>
      <c r="T701" s="940"/>
      <c r="U701" s="940"/>
      <c r="V701" s="940"/>
      <c r="W701" s="940"/>
      <c r="X701" s="940"/>
      <c r="Y701" s="995"/>
      <c r="Z701" s="995"/>
      <c r="AA701" s="995"/>
      <c r="AB701" s="995"/>
      <c r="AC701" s="995"/>
      <c r="AD701" s="995"/>
      <c r="AE701" s="995"/>
      <c r="AF701" s="995"/>
      <c r="AG701" s="995"/>
      <c r="AH701" s="995"/>
      <c r="AI701" s="995"/>
      <c r="AJ701" s="995"/>
      <c r="AK701" s="995"/>
      <c r="AL701" s="995"/>
      <c r="AM701" s="996"/>
    </row>
    <row r="702" spans="2:39" ht="17.45" customHeight="1" x14ac:dyDescent="0.4">
      <c r="B702" s="926"/>
      <c r="C702" s="819"/>
      <c r="D702" s="819"/>
      <c r="E702" s="819"/>
      <c r="F702" s="819"/>
      <c r="G702" s="819"/>
      <c r="H702" s="819"/>
      <c r="I702" s="819"/>
      <c r="J702" s="819"/>
      <c r="K702" s="819"/>
      <c r="L702" s="819"/>
      <c r="M702" s="819"/>
      <c r="N702" s="819"/>
      <c r="O702" s="819"/>
      <c r="P702" s="939"/>
      <c r="Q702" s="940"/>
      <c r="R702" s="940"/>
      <c r="S702" s="940"/>
      <c r="T702" s="940"/>
      <c r="U702" s="940"/>
      <c r="V702" s="940"/>
      <c r="W702" s="940"/>
      <c r="X702" s="940"/>
      <c r="Y702" s="995"/>
      <c r="Z702" s="995"/>
      <c r="AA702" s="995"/>
      <c r="AB702" s="995"/>
      <c r="AC702" s="995"/>
      <c r="AD702" s="995"/>
      <c r="AE702" s="995"/>
      <c r="AF702" s="995"/>
      <c r="AG702" s="995"/>
      <c r="AH702" s="995"/>
      <c r="AI702" s="995"/>
      <c r="AJ702" s="995"/>
      <c r="AK702" s="995"/>
      <c r="AL702" s="995"/>
      <c r="AM702" s="996"/>
    </row>
    <row r="703" spans="2:39" ht="17.45" customHeight="1" x14ac:dyDescent="0.4">
      <c r="B703" s="927" t="s">
        <v>418</v>
      </c>
      <c r="C703" s="928"/>
      <c r="D703" s="928"/>
      <c r="E703" s="928"/>
      <c r="F703" s="928"/>
      <c r="G703" s="928"/>
      <c r="H703" s="928"/>
      <c r="I703" s="928"/>
      <c r="J703" s="928"/>
      <c r="K703" s="928"/>
      <c r="L703" s="928"/>
      <c r="M703" s="928"/>
      <c r="N703" s="928"/>
      <c r="O703" s="928"/>
      <c r="P703" s="939"/>
      <c r="Q703" s="940"/>
      <c r="R703" s="940"/>
      <c r="S703" s="940"/>
      <c r="T703" s="940"/>
      <c r="U703" s="940"/>
      <c r="V703" s="940"/>
      <c r="W703" s="940"/>
      <c r="X703" s="940"/>
      <c r="Y703" s="995"/>
      <c r="Z703" s="995"/>
      <c r="AA703" s="995"/>
      <c r="AB703" s="995"/>
      <c r="AC703" s="995"/>
      <c r="AD703" s="995"/>
      <c r="AE703" s="995"/>
      <c r="AF703" s="995"/>
      <c r="AG703" s="995"/>
      <c r="AH703" s="995"/>
      <c r="AI703" s="995"/>
      <c r="AJ703" s="995"/>
      <c r="AK703" s="995"/>
      <c r="AL703" s="995"/>
      <c r="AM703" s="996"/>
    </row>
    <row r="704" spans="2:39" ht="17.45" customHeight="1" x14ac:dyDescent="0.4">
      <c r="B704" s="929"/>
      <c r="C704" s="930"/>
      <c r="D704" s="930"/>
      <c r="E704" s="930"/>
      <c r="F704" s="930"/>
      <c r="G704" s="930"/>
      <c r="H704" s="930"/>
      <c r="I704" s="930"/>
      <c r="J704" s="930"/>
      <c r="K704" s="930"/>
      <c r="L704" s="930"/>
      <c r="M704" s="930"/>
      <c r="N704" s="930"/>
      <c r="O704" s="930"/>
      <c r="P704" s="939"/>
      <c r="Q704" s="940"/>
      <c r="R704" s="940"/>
      <c r="S704" s="940"/>
      <c r="T704" s="940"/>
      <c r="U704" s="940"/>
      <c r="V704" s="940"/>
      <c r="W704" s="940"/>
      <c r="X704" s="940"/>
      <c r="Y704" s="995"/>
      <c r="Z704" s="995"/>
      <c r="AA704" s="995"/>
      <c r="AB704" s="995"/>
      <c r="AC704" s="995"/>
      <c r="AD704" s="995"/>
      <c r="AE704" s="995"/>
      <c r="AF704" s="995"/>
      <c r="AG704" s="995"/>
      <c r="AH704" s="995"/>
      <c r="AI704" s="995"/>
      <c r="AJ704" s="995"/>
      <c r="AK704" s="995"/>
      <c r="AL704" s="995"/>
      <c r="AM704" s="996"/>
    </row>
    <row r="705" spans="1:40" ht="17.45" customHeight="1" x14ac:dyDescent="0.4">
      <c r="B705" s="931"/>
      <c r="C705" s="932"/>
      <c r="D705" s="932"/>
      <c r="E705" s="932"/>
      <c r="F705" s="932"/>
      <c r="G705" s="932"/>
      <c r="H705" s="932"/>
      <c r="I705" s="932"/>
      <c r="J705" s="932"/>
      <c r="K705" s="932"/>
      <c r="L705" s="932"/>
      <c r="M705" s="932"/>
      <c r="N705" s="932"/>
      <c r="O705" s="932"/>
      <c r="P705" s="939"/>
      <c r="Q705" s="940"/>
      <c r="R705" s="940"/>
      <c r="S705" s="940"/>
      <c r="T705" s="940"/>
      <c r="U705" s="940"/>
      <c r="V705" s="940"/>
      <c r="W705" s="940"/>
      <c r="X705" s="940"/>
      <c r="Y705" s="995"/>
      <c r="Z705" s="995"/>
      <c r="AA705" s="995"/>
      <c r="AB705" s="995"/>
      <c r="AC705" s="995"/>
      <c r="AD705" s="995"/>
      <c r="AE705" s="995"/>
      <c r="AF705" s="995"/>
      <c r="AG705" s="995"/>
      <c r="AH705" s="995"/>
      <c r="AI705" s="995"/>
      <c r="AJ705" s="995"/>
      <c r="AK705" s="995"/>
      <c r="AL705" s="995"/>
      <c r="AM705" s="996"/>
    </row>
    <row r="706" spans="1:40" ht="17.45" customHeight="1" x14ac:dyDescent="0.4">
      <c r="B706" s="924" t="s">
        <v>292</v>
      </c>
      <c r="C706" s="845"/>
      <c r="D706" s="845"/>
      <c r="E706" s="845"/>
      <c r="F706" s="845"/>
      <c r="G706" s="845"/>
      <c r="H706" s="845"/>
      <c r="I706" s="845"/>
      <c r="J706" s="845"/>
      <c r="K706" s="845"/>
      <c r="L706" s="845"/>
      <c r="M706" s="845"/>
      <c r="N706" s="845"/>
      <c r="O706" s="845"/>
      <c r="P706" s="939"/>
      <c r="Q706" s="940"/>
      <c r="R706" s="940"/>
      <c r="S706" s="940"/>
      <c r="T706" s="940"/>
      <c r="U706" s="940"/>
      <c r="V706" s="940"/>
      <c r="W706" s="940"/>
      <c r="X706" s="940"/>
      <c r="Y706" s="995"/>
      <c r="Z706" s="995"/>
      <c r="AA706" s="995"/>
      <c r="AB706" s="995"/>
      <c r="AC706" s="995"/>
      <c r="AD706" s="995"/>
      <c r="AE706" s="995"/>
      <c r="AF706" s="995"/>
      <c r="AG706" s="995"/>
      <c r="AH706" s="995"/>
      <c r="AI706" s="995"/>
      <c r="AJ706" s="995"/>
      <c r="AK706" s="995"/>
      <c r="AL706" s="995"/>
      <c r="AM706" s="996"/>
    </row>
    <row r="707" spans="1:40" ht="17.45" customHeight="1" x14ac:dyDescent="0.4">
      <c r="B707" s="925"/>
      <c r="C707" s="825"/>
      <c r="D707" s="825"/>
      <c r="E707" s="825"/>
      <c r="F707" s="825"/>
      <c r="G707" s="825"/>
      <c r="H707" s="825"/>
      <c r="I707" s="825"/>
      <c r="J707" s="825"/>
      <c r="K707" s="825"/>
      <c r="L707" s="825"/>
      <c r="M707" s="825"/>
      <c r="N707" s="825"/>
      <c r="O707" s="825"/>
      <c r="P707" s="939"/>
      <c r="Q707" s="940"/>
      <c r="R707" s="940"/>
      <c r="S707" s="940"/>
      <c r="T707" s="940"/>
      <c r="U707" s="940"/>
      <c r="V707" s="940"/>
      <c r="W707" s="940"/>
      <c r="X707" s="940"/>
      <c r="Y707" s="995"/>
      <c r="Z707" s="995"/>
      <c r="AA707" s="995"/>
      <c r="AB707" s="995"/>
      <c r="AC707" s="995"/>
      <c r="AD707" s="995"/>
      <c r="AE707" s="995"/>
      <c r="AF707" s="995"/>
      <c r="AG707" s="995"/>
      <c r="AH707" s="995"/>
      <c r="AI707" s="995"/>
      <c r="AJ707" s="995"/>
      <c r="AK707" s="995"/>
      <c r="AL707" s="995"/>
      <c r="AM707" s="996"/>
    </row>
    <row r="708" spans="1:40" ht="17.45" customHeight="1" thickBot="1" x14ac:dyDescent="0.45">
      <c r="B708" s="926"/>
      <c r="C708" s="819"/>
      <c r="D708" s="819"/>
      <c r="E708" s="819"/>
      <c r="F708" s="819"/>
      <c r="G708" s="819"/>
      <c r="H708" s="819"/>
      <c r="I708" s="819"/>
      <c r="J708" s="819"/>
      <c r="K708" s="819"/>
      <c r="L708" s="819"/>
      <c r="M708" s="819"/>
      <c r="N708" s="819"/>
      <c r="O708" s="819"/>
      <c r="P708" s="1000"/>
      <c r="Q708" s="1001"/>
      <c r="R708" s="1001"/>
      <c r="S708" s="1001"/>
      <c r="T708" s="1001"/>
      <c r="U708" s="1001"/>
      <c r="V708" s="1001"/>
      <c r="W708" s="1001"/>
      <c r="X708" s="1001"/>
      <c r="Y708" s="716"/>
      <c r="Z708" s="716"/>
      <c r="AA708" s="716"/>
      <c r="AB708" s="716"/>
      <c r="AC708" s="716"/>
      <c r="AD708" s="716"/>
      <c r="AE708" s="716"/>
      <c r="AF708" s="716"/>
      <c r="AG708" s="716"/>
      <c r="AH708" s="716"/>
      <c r="AI708" s="716"/>
      <c r="AJ708" s="716"/>
      <c r="AK708" s="716"/>
      <c r="AL708" s="716"/>
      <c r="AM708" s="717"/>
    </row>
    <row r="709" spans="1:40" ht="17.45" customHeight="1" thickTop="1" x14ac:dyDescent="0.4">
      <c r="B709" s="649" t="s">
        <v>289</v>
      </c>
      <c r="C709" s="650"/>
      <c r="D709" s="650"/>
      <c r="E709" s="650"/>
      <c r="F709" s="650"/>
      <c r="G709" s="650"/>
      <c r="H709" s="650"/>
      <c r="I709" s="650"/>
      <c r="J709" s="650"/>
      <c r="K709" s="650"/>
      <c r="L709" s="650"/>
      <c r="M709" s="650"/>
      <c r="N709" s="650"/>
      <c r="O709" s="715"/>
      <c r="P709" s="997">
        <f>SUM(P688:X695,P697:X708)</f>
        <v>0</v>
      </c>
      <c r="Q709" s="997"/>
      <c r="R709" s="997"/>
      <c r="S709" s="997"/>
      <c r="T709" s="997"/>
      <c r="U709" s="997"/>
      <c r="V709" s="997"/>
      <c r="W709" s="997"/>
      <c r="X709" s="997"/>
      <c r="Y709" s="649"/>
      <c r="Z709" s="650"/>
      <c r="AA709" s="650"/>
      <c r="AB709" s="650"/>
      <c r="AC709" s="650"/>
      <c r="AD709" s="650"/>
      <c r="AE709" s="650"/>
      <c r="AF709" s="650"/>
      <c r="AG709" s="650"/>
      <c r="AH709" s="650"/>
      <c r="AI709" s="650"/>
      <c r="AJ709" s="650"/>
      <c r="AK709" s="650"/>
      <c r="AL709" s="650"/>
      <c r="AM709" s="715"/>
    </row>
    <row r="710" spans="1:40" ht="17.45" customHeight="1" x14ac:dyDescent="0.4">
      <c r="B710" s="14" t="s">
        <v>167</v>
      </c>
      <c r="D710" s="5"/>
      <c r="E710" s="5"/>
      <c r="F710" s="5"/>
      <c r="AM710" s="73"/>
      <c r="AN710" s="5"/>
    </row>
    <row r="711" spans="1:40" ht="17.45" customHeight="1" x14ac:dyDescent="0.4">
      <c r="C711" s="5"/>
      <c r="D711" s="5"/>
      <c r="E711" s="5"/>
      <c r="F711" s="5"/>
      <c r="G711" s="5"/>
      <c r="AM711" s="73"/>
      <c r="AN711" s="5"/>
    </row>
    <row r="712" spans="1:40" ht="17.45" customHeight="1" x14ac:dyDescent="0.4">
      <c r="A712" s="769" t="s">
        <v>519</v>
      </c>
      <c r="B712" s="769"/>
      <c r="C712" s="769"/>
      <c r="D712" s="769"/>
      <c r="E712" s="769"/>
      <c r="F712" s="769"/>
      <c r="G712" s="769"/>
      <c r="H712" s="769"/>
      <c r="I712" s="769"/>
      <c r="J712" s="769"/>
      <c r="K712" s="769"/>
      <c r="L712" s="769"/>
      <c r="M712" s="769"/>
      <c r="N712" s="769"/>
      <c r="O712" s="769"/>
      <c r="P712" s="769"/>
      <c r="Q712" s="769"/>
      <c r="R712" s="769"/>
      <c r="S712" s="769"/>
      <c r="T712" s="769"/>
      <c r="U712" s="769"/>
      <c r="V712" s="769"/>
      <c r="W712" s="769"/>
      <c r="X712" s="769"/>
      <c r="Y712" s="769"/>
      <c r="Z712" s="769"/>
      <c r="AA712" s="769"/>
      <c r="AB712" s="769"/>
      <c r="AC712" s="769"/>
      <c r="AD712" s="769"/>
      <c r="AE712" s="769"/>
      <c r="AF712" s="769"/>
      <c r="AG712" s="769"/>
      <c r="AH712" s="769"/>
      <c r="AI712" s="769"/>
      <c r="AJ712" s="769"/>
      <c r="AK712" s="769"/>
      <c r="AL712" s="769"/>
      <c r="AM712" s="73"/>
      <c r="AN712" s="5"/>
    </row>
    <row r="713" spans="1:40" ht="17.45" customHeight="1" thickBot="1" x14ac:dyDescent="0.45">
      <c r="A713" s="769"/>
      <c r="B713" s="769"/>
      <c r="C713" s="769"/>
      <c r="D713" s="769"/>
      <c r="E713" s="769"/>
      <c r="F713" s="769"/>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3"/>
      <c r="AN713" s="5"/>
    </row>
    <row r="714" spans="1:40" ht="20.25" thickTop="1" thickBot="1" x14ac:dyDescent="0.45">
      <c r="B714" s="600" t="str">
        <f>"・"&amp;表紙!B2&amp;DBCS(表紙!C2-1)&amp;"年度の委託費の３ヶ月分相当額"</f>
        <v>・令和６年度の委託費の３ヶ月分相当額</v>
      </c>
      <c r="C714" s="600"/>
      <c r="D714" s="600"/>
      <c r="E714" s="600"/>
      <c r="F714" s="600"/>
      <c r="G714" s="600"/>
      <c r="H714" s="600"/>
      <c r="I714" s="600"/>
      <c r="J714" s="600"/>
      <c r="K714" s="600"/>
      <c r="L714" s="600"/>
      <c r="M714" s="600"/>
      <c r="N714" s="600"/>
      <c r="O714" s="600"/>
      <c r="P714" s="600"/>
      <c r="Q714" s="600"/>
      <c r="R714" s="600"/>
      <c r="S714" s="600"/>
      <c r="T714" s="600"/>
      <c r="U714" s="600"/>
      <c r="V714" s="700"/>
      <c r="W714" s="727"/>
      <c r="X714" s="728"/>
      <c r="Y714" s="728"/>
      <c r="Z714" s="728"/>
      <c r="AA714" s="728"/>
      <c r="AB714" s="728"/>
      <c r="AC714" s="728"/>
      <c r="AD714" s="728"/>
      <c r="AE714" s="729"/>
      <c r="AF714" s="18" t="s">
        <v>411</v>
      </c>
      <c r="AG714" s="18"/>
      <c r="AH714" s="18"/>
      <c r="AI714" s="18"/>
      <c r="AJ714" s="18"/>
      <c r="AK714" s="18"/>
      <c r="AL714" s="18"/>
      <c r="AM714" s="5"/>
    </row>
    <row r="715" spans="1:40" ht="18.75" customHeight="1" thickTop="1" x14ac:dyDescent="0.4">
      <c r="C715" s="5"/>
      <c r="D715" s="5"/>
      <c r="E715" s="5"/>
      <c r="F715" s="5"/>
      <c r="G715" s="5"/>
      <c r="H715" s="5"/>
      <c r="I715" s="5"/>
      <c r="J715" s="5"/>
      <c r="AJ715" s="73"/>
      <c r="AM715" s="73"/>
      <c r="AN715" s="5"/>
    </row>
    <row r="716" spans="1:40" x14ac:dyDescent="0.4">
      <c r="B716" s="604" t="s">
        <v>424</v>
      </c>
      <c r="C716" s="605"/>
      <c r="D716" s="605"/>
      <c r="E716" s="605"/>
      <c r="F716" s="605"/>
      <c r="G716" s="605"/>
      <c r="H716" s="605"/>
      <c r="I716" s="605"/>
      <c r="J716" s="605"/>
      <c r="K716" s="605"/>
      <c r="L716" s="605"/>
      <c r="M716" s="605"/>
      <c r="N716" s="605"/>
      <c r="O716" s="646"/>
      <c r="P716" s="628" t="s">
        <v>287</v>
      </c>
      <c r="Q716" s="629"/>
      <c r="R716" s="629"/>
      <c r="S716" s="629"/>
      <c r="T716" s="629"/>
      <c r="U716" s="629"/>
      <c r="V716" s="629"/>
      <c r="W716" s="629"/>
      <c r="X716" s="630"/>
      <c r="Y716" s="628" t="s">
        <v>267</v>
      </c>
      <c r="Z716" s="629"/>
      <c r="AA716" s="629"/>
      <c r="AB716" s="629"/>
      <c r="AC716" s="629"/>
      <c r="AD716" s="629"/>
      <c r="AE716" s="629"/>
      <c r="AF716" s="629"/>
      <c r="AG716" s="629"/>
      <c r="AH716" s="629"/>
      <c r="AI716" s="629"/>
      <c r="AJ716" s="629"/>
      <c r="AK716" s="629"/>
      <c r="AL716" s="629"/>
      <c r="AM716" s="630"/>
    </row>
    <row r="717" spans="1:40" ht="19.5" thickBot="1" x14ac:dyDescent="0.45">
      <c r="B717" s="608"/>
      <c r="C717" s="609"/>
      <c r="D717" s="609"/>
      <c r="E717" s="609"/>
      <c r="F717" s="609"/>
      <c r="G717" s="609"/>
      <c r="H717" s="609"/>
      <c r="I717" s="609"/>
      <c r="J717" s="609"/>
      <c r="K717" s="609"/>
      <c r="L717" s="609"/>
      <c r="M717" s="609"/>
      <c r="N717" s="609"/>
      <c r="O717" s="648"/>
      <c r="P717" s="740"/>
      <c r="Q717" s="741"/>
      <c r="R717" s="741"/>
      <c r="S717" s="741"/>
      <c r="T717" s="741"/>
      <c r="U717" s="741"/>
      <c r="V717" s="741"/>
      <c r="W717" s="741"/>
      <c r="X717" s="742"/>
      <c r="Y717" s="740"/>
      <c r="Z717" s="741"/>
      <c r="AA717" s="741"/>
      <c r="AB717" s="741"/>
      <c r="AC717" s="741"/>
      <c r="AD717" s="741"/>
      <c r="AE717" s="741"/>
      <c r="AF717" s="741"/>
      <c r="AG717" s="741"/>
      <c r="AH717" s="741"/>
      <c r="AI717" s="741"/>
      <c r="AJ717" s="741"/>
      <c r="AK717" s="741"/>
      <c r="AL717" s="741"/>
      <c r="AM717" s="742"/>
    </row>
    <row r="718" spans="1:40" ht="19.5" thickTop="1" x14ac:dyDescent="0.4">
      <c r="B718" s="927" t="s">
        <v>420</v>
      </c>
      <c r="C718" s="928"/>
      <c r="D718" s="928"/>
      <c r="E718" s="928"/>
      <c r="F718" s="928"/>
      <c r="G718" s="928"/>
      <c r="H718" s="928"/>
      <c r="I718" s="928"/>
      <c r="J718" s="928"/>
      <c r="K718" s="928"/>
      <c r="L718" s="928"/>
      <c r="M718" s="928"/>
      <c r="N718" s="928"/>
      <c r="O718" s="928"/>
      <c r="P718" s="701"/>
      <c r="Q718" s="702"/>
      <c r="R718" s="702"/>
      <c r="S718" s="702"/>
      <c r="T718" s="702"/>
      <c r="U718" s="702"/>
      <c r="V718" s="702"/>
      <c r="W718" s="702"/>
      <c r="X718" s="702"/>
      <c r="Y718" s="936"/>
      <c r="Z718" s="936"/>
      <c r="AA718" s="936"/>
      <c r="AB718" s="936"/>
      <c r="AC718" s="936"/>
      <c r="AD718" s="936"/>
      <c r="AE718" s="936"/>
      <c r="AF718" s="936"/>
      <c r="AG718" s="936"/>
      <c r="AH718" s="936"/>
      <c r="AI718" s="936"/>
      <c r="AJ718" s="936"/>
      <c r="AK718" s="936"/>
      <c r="AL718" s="936"/>
      <c r="AM718" s="937"/>
    </row>
    <row r="719" spans="1:40" x14ac:dyDescent="0.4">
      <c r="B719" s="929"/>
      <c r="C719" s="930"/>
      <c r="D719" s="930"/>
      <c r="E719" s="930"/>
      <c r="F719" s="930"/>
      <c r="G719" s="930"/>
      <c r="H719" s="930"/>
      <c r="I719" s="930"/>
      <c r="J719" s="930"/>
      <c r="K719" s="930"/>
      <c r="L719" s="930"/>
      <c r="M719" s="930"/>
      <c r="N719" s="930"/>
      <c r="O719" s="930"/>
      <c r="P719" s="695"/>
      <c r="Q719" s="696"/>
      <c r="R719" s="696"/>
      <c r="S719" s="696"/>
      <c r="T719" s="696"/>
      <c r="U719" s="696"/>
      <c r="V719" s="696"/>
      <c r="W719" s="696"/>
      <c r="X719" s="696"/>
      <c r="Y719" s="692"/>
      <c r="Z719" s="692"/>
      <c r="AA719" s="692"/>
      <c r="AB719" s="692"/>
      <c r="AC719" s="692"/>
      <c r="AD719" s="692"/>
      <c r="AE719" s="692"/>
      <c r="AF719" s="692"/>
      <c r="AG719" s="692"/>
      <c r="AH719" s="692"/>
      <c r="AI719" s="692"/>
      <c r="AJ719" s="692"/>
      <c r="AK719" s="692"/>
      <c r="AL719" s="692"/>
      <c r="AM719" s="693"/>
    </row>
    <row r="720" spans="1:40" ht="18.75" customHeight="1" x14ac:dyDescent="0.4">
      <c r="B720" s="931"/>
      <c r="C720" s="932"/>
      <c r="D720" s="932"/>
      <c r="E720" s="932"/>
      <c r="F720" s="932"/>
      <c r="G720" s="932"/>
      <c r="H720" s="932"/>
      <c r="I720" s="932"/>
      <c r="J720" s="932"/>
      <c r="K720" s="932"/>
      <c r="L720" s="932"/>
      <c r="M720" s="932"/>
      <c r="N720" s="932"/>
      <c r="O720" s="932"/>
      <c r="P720" s="695"/>
      <c r="Q720" s="696"/>
      <c r="R720" s="696"/>
      <c r="S720" s="696"/>
      <c r="T720" s="696"/>
      <c r="U720" s="696"/>
      <c r="V720" s="696"/>
      <c r="W720" s="696"/>
      <c r="X720" s="696"/>
      <c r="Y720" s="692"/>
      <c r="Z720" s="692"/>
      <c r="AA720" s="692"/>
      <c r="AB720" s="692"/>
      <c r="AC720" s="692"/>
      <c r="AD720" s="692"/>
      <c r="AE720" s="692"/>
      <c r="AF720" s="692"/>
      <c r="AG720" s="692"/>
      <c r="AH720" s="692"/>
      <c r="AI720" s="692"/>
      <c r="AJ720" s="692"/>
      <c r="AK720" s="692"/>
      <c r="AL720" s="692"/>
      <c r="AM720" s="693"/>
    </row>
    <row r="721" spans="2:39" ht="18.75" customHeight="1" x14ac:dyDescent="0.4">
      <c r="B721" s="924" t="s">
        <v>295</v>
      </c>
      <c r="C721" s="845"/>
      <c r="D721" s="845"/>
      <c r="E721" s="845"/>
      <c r="F721" s="845"/>
      <c r="G721" s="845"/>
      <c r="H721" s="845"/>
      <c r="I721" s="845"/>
      <c r="J721" s="845"/>
      <c r="K721" s="845"/>
      <c r="L721" s="845"/>
      <c r="M721" s="845"/>
      <c r="N721" s="845"/>
      <c r="O721" s="845"/>
      <c r="P721" s="695"/>
      <c r="Q721" s="696"/>
      <c r="R721" s="696"/>
      <c r="S721" s="696"/>
      <c r="T721" s="696"/>
      <c r="U721" s="696"/>
      <c r="V721" s="696"/>
      <c r="W721" s="696"/>
      <c r="X721" s="696"/>
      <c r="Y721" s="692"/>
      <c r="Z721" s="692"/>
      <c r="AA721" s="692"/>
      <c r="AB721" s="692"/>
      <c r="AC721" s="692"/>
      <c r="AD721" s="692"/>
      <c r="AE721" s="692"/>
      <c r="AF721" s="692"/>
      <c r="AG721" s="692"/>
      <c r="AH721" s="692"/>
      <c r="AI721" s="692"/>
      <c r="AJ721" s="692"/>
      <c r="AK721" s="692"/>
      <c r="AL721" s="692"/>
      <c r="AM721" s="693"/>
    </row>
    <row r="722" spans="2:39" x14ac:dyDescent="0.4">
      <c r="B722" s="925"/>
      <c r="C722" s="825"/>
      <c r="D722" s="825"/>
      <c r="E722" s="825"/>
      <c r="F722" s="825"/>
      <c r="G722" s="825"/>
      <c r="H722" s="825"/>
      <c r="I722" s="825"/>
      <c r="J722" s="825"/>
      <c r="K722" s="825"/>
      <c r="L722" s="825"/>
      <c r="M722" s="825"/>
      <c r="N722" s="825"/>
      <c r="O722" s="825"/>
      <c r="P722" s="695"/>
      <c r="Q722" s="696"/>
      <c r="R722" s="696"/>
      <c r="S722" s="696"/>
      <c r="T722" s="696"/>
      <c r="U722" s="696"/>
      <c r="V722" s="696"/>
      <c r="W722" s="696"/>
      <c r="X722" s="696"/>
      <c r="Y722" s="692"/>
      <c r="Z722" s="692"/>
      <c r="AA722" s="692"/>
      <c r="AB722" s="692"/>
      <c r="AC722" s="692"/>
      <c r="AD722" s="692"/>
      <c r="AE722" s="692"/>
      <c r="AF722" s="692"/>
      <c r="AG722" s="692"/>
      <c r="AH722" s="692"/>
      <c r="AI722" s="692"/>
      <c r="AJ722" s="692"/>
      <c r="AK722" s="692"/>
      <c r="AL722" s="692"/>
      <c r="AM722" s="693"/>
    </row>
    <row r="723" spans="2:39" ht="17.45" customHeight="1" x14ac:dyDescent="0.4">
      <c r="B723" s="926"/>
      <c r="C723" s="819"/>
      <c r="D723" s="819"/>
      <c r="E723" s="819"/>
      <c r="F723" s="819"/>
      <c r="G723" s="819"/>
      <c r="H723" s="819"/>
      <c r="I723" s="819"/>
      <c r="J723" s="819"/>
      <c r="K723" s="819"/>
      <c r="L723" s="819"/>
      <c r="M723" s="819"/>
      <c r="N723" s="819"/>
      <c r="O723" s="819"/>
      <c r="P723" s="695"/>
      <c r="Q723" s="696"/>
      <c r="R723" s="696"/>
      <c r="S723" s="696"/>
      <c r="T723" s="696"/>
      <c r="U723" s="696"/>
      <c r="V723" s="696"/>
      <c r="W723" s="696"/>
      <c r="X723" s="696"/>
      <c r="Y723" s="692"/>
      <c r="Z723" s="692"/>
      <c r="AA723" s="692"/>
      <c r="AB723" s="692"/>
      <c r="AC723" s="692"/>
      <c r="AD723" s="692"/>
      <c r="AE723" s="692"/>
      <c r="AF723" s="692"/>
      <c r="AG723" s="692"/>
      <c r="AH723" s="692"/>
      <c r="AI723" s="692"/>
      <c r="AJ723" s="692"/>
      <c r="AK723" s="692"/>
      <c r="AL723" s="692"/>
      <c r="AM723" s="693"/>
    </row>
    <row r="724" spans="2:39" ht="17.45" customHeight="1" x14ac:dyDescent="0.4">
      <c r="B724" s="927" t="s">
        <v>421</v>
      </c>
      <c r="C724" s="928"/>
      <c r="D724" s="928"/>
      <c r="E724" s="928"/>
      <c r="F724" s="928"/>
      <c r="G724" s="928"/>
      <c r="H724" s="928"/>
      <c r="I724" s="928"/>
      <c r="J724" s="928"/>
      <c r="K724" s="928"/>
      <c r="L724" s="928"/>
      <c r="M724" s="928"/>
      <c r="N724" s="928"/>
      <c r="O724" s="928"/>
      <c r="P724" s="695"/>
      <c r="Q724" s="696"/>
      <c r="R724" s="696"/>
      <c r="S724" s="696"/>
      <c r="T724" s="696"/>
      <c r="U724" s="696"/>
      <c r="V724" s="696"/>
      <c r="W724" s="696"/>
      <c r="X724" s="696"/>
      <c r="Y724" s="692"/>
      <c r="Z724" s="692"/>
      <c r="AA724" s="692"/>
      <c r="AB724" s="692"/>
      <c r="AC724" s="692"/>
      <c r="AD724" s="692"/>
      <c r="AE724" s="692"/>
      <c r="AF724" s="692"/>
      <c r="AG724" s="692"/>
      <c r="AH724" s="692"/>
      <c r="AI724" s="692"/>
      <c r="AJ724" s="692"/>
      <c r="AK724" s="692"/>
      <c r="AL724" s="692"/>
      <c r="AM724" s="693"/>
    </row>
    <row r="725" spans="2:39" ht="17.45" customHeight="1" x14ac:dyDescent="0.4">
      <c r="B725" s="929"/>
      <c r="C725" s="930"/>
      <c r="D725" s="930"/>
      <c r="E725" s="930"/>
      <c r="F725" s="930"/>
      <c r="G725" s="930"/>
      <c r="H725" s="930"/>
      <c r="I725" s="930"/>
      <c r="J725" s="930"/>
      <c r="K725" s="930"/>
      <c r="L725" s="930"/>
      <c r="M725" s="930"/>
      <c r="N725" s="930"/>
      <c r="O725" s="930"/>
      <c r="P725" s="695"/>
      <c r="Q725" s="696"/>
      <c r="R725" s="696"/>
      <c r="S725" s="696"/>
      <c r="T725" s="696"/>
      <c r="U725" s="696"/>
      <c r="V725" s="696"/>
      <c r="W725" s="696"/>
      <c r="X725" s="696"/>
      <c r="Y725" s="692"/>
      <c r="Z725" s="692"/>
      <c r="AA725" s="692"/>
      <c r="AB725" s="692"/>
      <c r="AC725" s="692"/>
      <c r="AD725" s="692"/>
      <c r="AE725" s="692"/>
      <c r="AF725" s="692"/>
      <c r="AG725" s="692"/>
      <c r="AH725" s="692"/>
      <c r="AI725" s="692"/>
      <c r="AJ725" s="692"/>
      <c r="AK725" s="692"/>
      <c r="AL725" s="692"/>
      <c r="AM725" s="693"/>
    </row>
    <row r="726" spans="2:39" ht="17.45" customHeight="1" x14ac:dyDescent="0.4">
      <c r="B726" s="931"/>
      <c r="C726" s="932"/>
      <c r="D726" s="932"/>
      <c r="E726" s="932"/>
      <c r="F726" s="932"/>
      <c r="G726" s="932"/>
      <c r="H726" s="932"/>
      <c r="I726" s="932"/>
      <c r="J726" s="932"/>
      <c r="K726" s="932"/>
      <c r="L726" s="932"/>
      <c r="M726" s="932"/>
      <c r="N726" s="932"/>
      <c r="O726" s="932"/>
      <c r="P726" s="695"/>
      <c r="Q726" s="696"/>
      <c r="R726" s="696"/>
      <c r="S726" s="696"/>
      <c r="T726" s="696"/>
      <c r="U726" s="696"/>
      <c r="V726" s="696"/>
      <c r="W726" s="696"/>
      <c r="X726" s="696"/>
      <c r="Y726" s="692"/>
      <c r="Z726" s="692"/>
      <c r="AA726" s="692"/>
      <c r="AB726" s="692"/>
      <c r="AC726" s="692"/>
      <c r="AD726" s="692"/>
      <c r="AE726" s="692"/>
      <c r="AF726" s="692"/>
      <c r="AG726" s="692"/>
      <c r="AH726" s="692"/>
      <c r="AI726" s="692"/>
      <c r="AJ726" s="692"/>
      <c r="AK726" s="692"/>
      <c r="AL726" s="692"/>
      <c r="AM726" s="693"/>
    </row>
    <row r="727" spans="2:39" ht="17.45" customHeight="1" x14ac:dyDescent="0.4">
      <c r="B727" s="924" t="s">
        <v>296</v>
      </c>
      <c r="C727" s="845"/>
      <c r="D727" s="845"/>
      <c r="E727" s="845"/>
      <c r="F727" s="845"/>
      <c r="G727" s="845"/>
      <c r="H727" s="845"/>
      <c r="I727" s="845"/>
      <c r="J727" s="845"/>
      <c r="K727" s="845"/>
      <c r="L727" s="845"/>
      <c r="M727" s="845"/>
      <c r="N727" s="845"/>
      <c r="O727" s="845"/>
      <c r="P727" s="695"/>
      <c r="Q727" s="696"/>
      <c r="R727" s="696"/>
      <c r="S727" s="696"/>
      <c r="T727" s="696"/>
      <c r="U727" s="696"/>
      <c r="V727" s="696"/>
      <c r="W727" s="696"/>
      <c r="X727" s="696"/>
      <c r="Y727" s="692"/>
      <c r="Z727" s="692"/>
      <c r="AA727" s="692"/>
      <c r="AB727" s="692"/>
      <c r="AC727" s="692"/>
      <c r="AD727" s="692"/>
      <c r="AE727" s="692"/>
      <c r="AF727" s="692"/>
      <c r="AG727" s="692"/>
      <c r="AH727" s="692"/>
      <c r="AI727" s="692"/>
      <c r="AJ727" s="692"/>
      <c r="AK727" s="692"/>
      <c r="AL727" s="692"/>
      <c r="AM727" s="693"/>
    </row>
    <row r="728" spans="2:39" ht="17.45" customHeight="1" x14ac:dyDescent="0.4">
      <c r="B728" s="925"/>
      <c r="C728" s="825"/>
      <c r="D728" s="825"/>
      <c r="E728" s="825"/>
      <c r="F728" s="825"/>
      <c r="G728" s="825"/>
      <c r="H728" s="825"/>
      <c r="I728" s="825"/>
      <c r="J728" s="825"/>
      <c r="K728" s="825"/>
      <c r="L728" s="825"/>
      <c r="M728" s="825"/>
      <c r="N728" s="825"/>
      <c r="O728" s="825"/>
      <c r="P728" s="695"/>
      <c r="Q728" s="696"/>
      <c r="R728" s="696"/>
      <c r="S728" s="696"/>
      <c r="T728" s="696"/>
      <c r="U728" s="696"/>
      <c r="V728" s="696"/>
      <c r="W728" s="696"/>
      <c r="X728" s="696"/>
      <c r="Y728" s="692"/>
      <c r="Z728" s="692"/>
      <c r="AA728" s="692"/>
      <c r="AB728" s="692"/>
      <c r="AC728" s="692"/>
      <c r="AD728" s="692"/>
      <c r="AE728" s="692"/>
      <c r="AF728" s="692"/>
      <c r="AG728" s="692"/>
      <c r="AH728" s="692"/>
      <c r="AI728" s="692"/>
      <c r="AJ728" s="692"/>
      <c r="AK728" s="692"/>
      <c r="AL728" s="692"/>
      <c r="AM728" s="693"/>
    </row>
    <row r="729" spans="2:39" ht="17.45" customHeight="1" thickBot="1" x14ac:dyDescent="0.45">
      <c r="B729" s="926"/>
      <c r="C729" s="819"/>
      <c r="D729" s="819"/>
      <c r="E729" s="819"/>
      <c r="F729" s="819"/>
      <c r="G729" s="819"/>
      <c r="H729" s="819"/>
      <c r="I729" s="819"/>
      <c r="J729" s="819"/>
      <c r="K729" s="819"/>
      <c r="L729" s="819"/>
      <c r="M729" s="819"/>
      <c r="N729" s="819"/>
      <c r="O729" s="819"/>
      <c r="P729" s="754"/>
      <c r="Q729" s="755"/>
      <c r="R729" s="755"/>
      <c r="S729" s="755"/>
      <c r="T729" s="755"/>
      <c r="U729" s="755"/>
      <c r="V729" s="755"/>
      <c r="W729" s="755"/>
      <c r="X729" s="755"/>
      <c r="Y729" s="998"/>
      <c r="Z729" s="998"/>
      <c r="AA729" s="998"/>
      <c r="AB729" s="998"/>
      <c r="AC729" s="998"/>
      <c r="AD729" s="998"/>
      <c r="AE729" s="998"/>
      <c r="AF729" s="998"/>
      <c r="AG729" s="998"/>
      <c r="AH729" s="998"/>
      <c r="AI729" s="998"/>
      <c r="AJ729" s="998"/>
      <c r="AK729" s="998"/>
      <c r="AL729" s="998"/>
      <c r="AM729" s="999"/>
    </row>
    <row r="730" spans="2:39" ht="17.45" customHeight="1" thickTop="1" x14ac:dyDescent="0.4">
      <c r="B730" s="743" t="s">
        <v>432</v>
      </c>
      <c r="C730" s="744"/>
      <c r="D730" s="744"/>
      <c r="E730" s="744"/>
      <c r="F730" s="744"/>
      <c r="G730" s="744"/>
      <c r="H730" s="744"/>
      <c r="I730" s="744"/>
      <c r="J730" s="744"/>
      <c r="K730" s="744"/>
      <c r="L730" s="744"/>
      <c r="M730" s="744"/>
      <c r="N730" s="744"/>
      <c r="O730" s="745"/>
      <c r="P730" s="740" t="s">
        <v>287</v>
      </c>
      <c r="Q730" s="741"/>
      <c r="R730" s="741"/>
      <c r="S730" s="741"/>
      <c r="T730" s="741"/>
      <c r="U730" s="741"/>
      <c r="V730" s="741"/>
      <c r="W730" s="741"/>
      <c r="X730" s="742"/>
      <c r="Y730" s="740" t="s">
        <v>267</v>
      </c>
      <c r="Z730" s="741"/>
      <c r="AA730" s="741"/>
      <c r="AB730" s="741"/>
      <c r="AC730" s="741"/>
      <c r="AD730" s="741"/>
      <c r="AE730" s="741"/>
      <c r="AF730" s="741"/>
      <c r="AG730" s="741"/>
      <c r="AH730" s="741"/>
      <c r="AI730" s="741"/>
      <c r="AJ730" s="741"/>
      <c r="AK730" s="741"/>
      <c r="AL730" s="741"/>
      <c r="AM730" s="742"/>
    </row>
    <row r="731" spans="2:39" ht="17.45" customHeight="1" thickBot="1" x14ac:dyDescent="0.45">
      <c r="B731" s="749"/>
      <c r="C731" s="750"/>
      <c r="D731" s="750"/>
      <c r="E731" s="750"/>
      <c r="F731" s="750"/>
      <c r="G731" s="750"/>
      <c r="H731" s="750"/>
      <c r="I731" s="750"/>
      <c r="J731" s="750"/>
      <c r="K731" s="750"/>
      <c r="L731" s="750"/>
      <c r="M731" s="750"/>
      <c r="N731" s="750"/>
      <c r="O731" s="751"/>
      <c r="P731" s="740"/>
      <c r="Q731" s="741"/>
      <c r="R731" s="741"/>
      <c r="S731" s="741"/>
      <c r="T731" s="741"/>
      <c r="U731" s="741"/>
      <c r="V731" s="741"/>
      <c r="W731" s="741"/>
      <c r="X731" s="742"/>
      <c r="Y731" s="740"/>
      <c r="Z731" s="741"/>
      <c r="AA731" s="741"/>
      <c r="AB731" s="741"/>
      <c r="AC731" s="741"/>
      <c r="AD731" s="741"/>
      <c r="AE731" s="741"/>
      <c r="AF731" s="741"/>
      <c r="AG731" s="741"/>
      <c r="AH731" s="741"/>
      <c r="AI731" s="741"/>
      <c r="AJ731" s="741"/>
      <c r="AK731" s="741"/>
      <c r="AL731" s="741"/>
      <c r="AM731" s="742"/>
    </row>
    <row r="732" spans="2:39" ht="17.45" customHeight="1" thickTop="1" x14ac:dyDescent="0.4">
      <c r="B732" s="927" t="s">
        <v>422</v>
      </c>
      <c r="C732" s="928"/>
      <c r="D732" s="928"/>
      <c r="E732" s="928"/>
      <c r="F732" s="928"/>
      <c r="G732" s="928"/>
      <c r="H732" s="928"/>
      <c r="I732" s="928"/>
      <c r="J732" s="928"/>
      <c r="K732" s="928"/>
      <c r="L732" s="928"/>
      <c r="M732" s="928"/>
      <c r="N732" s="928"/>
      <c r="O732" s="928"/>
      <c r="P732" s="701"/>
      <c r="Q732" s="702"/>
      <c r="R732" s="702"/>
      <c r="S732" s="702"/>
      <c r="T732" s="702"/>
      <c r="U732" s="702"/>
      <c r="V732" s="702"/>
      <c r="W732" s="702"/>
      <c r="X732" s="702"/>
      <c r="Y732" s="977"/>
      <c r="Z732" s="977"/>
      <c r="AA732" s="977"/>
      <c r="AB732" s="977"/>
      <c r="AC732" s="977"/>
      <c r="AD732" s="977"/>
      <c r="AE732" s="977"/>
      <c r="AF732" s="977"/>
      <c r="AG732" s="977"/>
      <c r="AH732" s="977"/>
      <c r="AI732" s="977"/>
      <c r="AJ732" s="977"/>
      <c r="AK732" s="977"/>
      <c r="AL732" s="977"/>
      <c r="AM732" s="978"/>
    </row>
    <row r="733" spans="2:39" ht="17.45" customHeight="1" x14ac:dyDescent="0.4">
      <c r="B733" s="929"/>
      <c r="C733" s="930"/>
      <c r="D733" s="930"/>
      <c r="E733" s="930"/>
      <c r="F733" s="930"/>
      <c r="G733" s="930"/>
      <c r="H733" s="930"/>
      <c r="I733" s="930"/>
      <c r="J733" s="930"/>
      <c r="K733" s="930"/>
      <c r="L733" s="930"/>
      <c r="M733" s="930"/>
      <c r="N733" s="930"/>
      <c r="O733" s="930"/>
      <c r="P733" s="695"/>
      <c r="Q733" s="696"/>
      <c r="R733" s="696"/>
      <c r="S733" s="696"/>
      <c r="T733" s="696"/>
      <c r="U733" s="696"/>
      <c r="V733" s="696"/>
      <c r="W733" s="696"/>
      <c r="X733" s="696"/>
      <c r="Y733" s="995"/>
      <c r="Z733" s="995"/>
      <c r="AA733" s="995"/>
      <c r="AB733" s="995"/>
      <c r="AC733" s="995"/>
      <c r="AD733" s="995"/>
      <c r="AE733" s="995"/>
      <c r="AF733" s="995"/>
      <c r="AG733" s="995"/>
      <c r="AH733" s="995"/>
      <c r="AI733" s="995"/>
      <c r="AJ733" s="995"/>
      <c r="AK733" s="995"/>
      <c r="AL733" s="995"/>
      <c r="AM733" s="996"/>
    </row>
    <row r="734" spans="2:39" ht="17.45" customHeight="1" x14ac:dyDescent="0.4">
      <c r="B734" s="931"/>
      <c r="C734" s="932"/>
      <c r="D734" s="932"/>
      <c r="E734" s="932"/>
      <c r="F734" s="932"/>
      <c r="G734" s="932"/>
      <c r="H734" s="932"/>
      <c r="I734" s="932"/>
      <c r="J734" s="932"/>
      <c r="K734" s="932"/>
      <c r="L734" s="932"/>
      <c r="M734" s="932"/>
      <c r="N734" s="932"/>
      <c r="O734" s="932"/>
      <c r="P734" s="695"/>
      <c r="Q734" s="696"/>
      <c r="R734" s="696"/>
      <c r="S734" s="696"/>
      <c r="T734" s="696"/>
      <c r="U734" s="696"/>
      <c r="V734" s="696"/>
      <c r="W734" s="696"/>
      <c r="X734" s="696"/>
      <c r="Y734" s="995"/>
      <c r="Z734" s="995"/>
      <c r="AA734" s="995"/>
      <c r="AB734" s="995"/>
      <c r="AC734" s="995"/>
      <c r="AD734" s="995"/>
      <c r="AE734" s="995"/>
      <c r="AF734" s="995"/>
      <c r="AG734" s="995"/>
      <c r="AH734" s="995"/>
      <c r="AI734" s="995"/>
      <c r="AJ734" s="995"/>
      <c r="AK734" s="995"/>
      <c r="AL734" s="995"/>
      <c r="AM734" s="996"/>
    </row>
    <row r="735" spans="2:39" ht="18.75" customHeight="1" x14ac:dyDescent="0.4">
      <c r="B735" s="927" t="s">
        <v>423</v>
      </c>
      <c r="C735" s="928"/>
      <c r="D735" s="928"/>
      <c r="E735" s="928"/>
      <c r="F735" s="928"/>
      <c r="G735" s="928"/>
      <c r="H735" s="928"/>
      <c r="I735" s="928"/>
      <c r="J735" s="928"/>
      <c r="K735" s="928"/>
      <c r="L735" s="928"/>
      <c r="M735" s="928"/>
      <c r="N735" s="928"/>
      <c r="O735" s="928"/>
      <c r="P735" s="695"/>
      <c r="Q735" s="696"/>
      <c r="R735" s="696"/>
      <c r="S735" s="696"/>
      <c r="T735" s="696"/>
      <c r="U735" s="696"/>
      <c r="V735" s="696"/>
      <c r="W735" s="696"/>
      <c r="X735" s="696"/>
      <c r="Y735" s="995"/>
      <c r="Z735" s="995"/>
      <c r="AA735" s="995"/>
      <c r="AB735" s="995"/>
      <c r="AC735" s="995"/>
      <c r="AD735" s="995"/>
      <c r="AE735" s="995"/>
      <c r="AF735" s="995"/>
      <c r="AG735" s="995"/>
      <c r="AH735" s="995"/>
      <c r="AI735" s="995"/>
      <c r="AJ735" s="995"/>
      <c r="AK735" s="995"/>
      <c r="AL735" s="995"/>
      <c r="AM735" s="996"/>
    </row>
    <row r="736" spans="2:39" x14ac:dyDescent="0.4">
      <c r="B736" s="929"/>
      <c r="C736" s="930"/>
      <c r="D736" s="930"/>
      <c r="E736" s="930"/>
      <c r="F736" s="930"/>
      <c r="G736" s="930"/>
      <c r="H736" s="930"/>
      <c r="I736" s="930"/>
      <c r="J736" s="930"/>
      <c r="K736" s="930"/>
      <c r="L736" s="930"/>
      <c r="M736" s="930"/>
      <c r="N736" s="930"/>
      <c r="O736" s="930"/>
      <c r="P736" s="695"/>
      <c r="Q736" s="696"/>
      <c r="R736" s="696"/>
      <c r="S736" s="696"/>
      <c r="T736" s="696"/>
      <c r="U736" s="696"/>
      <c r="V736" s="696"/>
      <c r="W736" s="696"/>
      <c r="X736" s="696"/>
      <c r="Y736" s="995"/>
      <c r="Z736" s="995"/>
      <c r="AA736" s="995"/>
      <c r="AB736" s="995"/>
      <c r="AC736" s="995"/>
      <c r="AD736" s="995"/>
      <c r="AE736" s="995"/>
      <c r="AF736" s="995"/>
      <c r="AG736" s="995"/>
      <c r="AH736" s="995"/>
      <c r="AI736" s="995"/>
      <c r="AJ736" s="995"/>
      <c r="AK736" s="995"/>
      <c r="AL736" s="995"/>
      <c r="AM736" s="996"/>
    </row>
    <row r="737" spans="1:40" ht="18.75" customHeight="1" thickBot="1" x14ac:dyDescent="0.45">
      <c r="B737" s="931"/>
      <c r="C737" s="932"/>
      <c r="D737" s="932"/>
      <c r="E737" s="932"/>
      <c r="F737" s="932"/>
      <c r="G737" s="932"/>
      <c r="H737" s="932"/>
      <c r="I737" s="932"/>
      <c r="J737" s="932"/>
      <c r="K737" s="932"/>
      <c r="L737" s="932"/>
      <c r="M737" s="932"/>
      <c r="N737" s="932"/>
      <c r="O737" s="932"/>
      <c r="P737" s="754"/>
      <c r="Q737" s="755"/>
      <c r="R737" s="755"/>
      <c r="S737" s="755"/>
      <c r="T737" s="755"/>
      <c r="U737" s="755"/>
      <c r="V737" s="755"/>
      <c r="W737" s="755"/>
      <c r="X737" s="755"/>
      <c r="Y737" s="716"/>
      <c r="Z737" s="716"/>
      <c r="AA737" s="716"/>
      <c r="AB737" s="716"/>
      <c r="AC737" s="716"/>
      <c r="AD737" s="716"/>
      <c r="AE737" s="716"/>
      <c r="AF737" s="716"/>
      <c r="AG737" s="716"/>
      <c r="AH737" s="716"/>
      <c r="AI737" s="716"/>
      <c r="AJ737" s="716"/>
      <c r="AK737" s="716"/>
      <c r="AL737" s="716"/>
      <c r="AM737" s="717"/>
    </row>
    <row r="738" spans="1:40" ht="18.75" customHeight="1" thickTop="1" x14ac:dyDescent="0.4">
      <c r="B738" s="649" t="s">
        <v>289</v>
      </c>
      <c r="C738" s="650"/>
      <c r="D738" s="650"/>
      <c r="E738" s="650"/>
      <c r="F738" s="650"/>
      <c r="G738" s="650"/>
      <c r="H738" s="650"/>
      <c r="I738" s="650"/>
      <c r="J738" s="650"/>
      <c r="K738" s="650"/>
      <c r="L738" s="650"/>
      <c r="M738" s="650"/>
      <c r="N738" s="650"/>
      <c r="O738" s="715"/>
      <c r="P738" s="997">
        <f>SUM(P717:X729,P732:X737)</f>
        <v>0</v>
      </c>
      <c r="Q738" s="997"/>
      <c r="R738" s="997"/>
      <c r="S738" s="997"/>
      <c r="T738" s="997"/>
      <c r="U738" s="997"/>
      <c r="V738" s="997"/>
      <c r="W738" s="997"/>
      <c r="X738" s="997"/>
      <c r="Y738" s="649"/>
      <c r="Z738" s="650"/>
      <c r="AA738" s="650"/>
      <c r="AB738" s="650"/>
      <c r="AC738" s="650"/>
      <c r="AD738" s="650"/>
      <c r="AE738" s="650"/>
      <c r="AF738" s="650"/>
      <c r="AG738" s="650"/>
      <c r="AH738" s="650"/>
      <c r="AI738" s="650"/>
      <c r="AJ738" s="650"/>
      <c r="AK738" s="650"/>
      <c r="AL738" s="650"/>
      <c r="AM738" s="715"/>
    </row>
    <row r="739" spans="1:40" x14ac:dyDescent="0.4">
      <c r="B739" s="14" t="s">
        <v>168</v>
      </c>
      <c r="AM739" s="75"/>
      <c r="AN739" s="5"/>
    </row>
    <row r="740" spans="1:40" ht="18.75" customHeight="1" thickBot="1" x14ac:dyDescent="0.45">
      <c r="AJ740" s="94"/>
      <c r="AK740" s="94"/>
      <c r="AL740" s="94"/>
      <c r="AM740" s="94"/>
      <c r="AN740" s="94"/>
    </row>
    <row r="741" spans="1:40" ht="20.25" thickTop="1" thickBot="1" x14ac:dyDescent="0.45">
      <c r="B741" s="769" t="s">
        <v>520</v>
      </c>
      <c r="C741" s="769"/>
      <c r="D741" s="769"/>
      <c r="E741" s="769"/>
      <c r="F741" s="769"/>
      <c r="G741" s="769"/>
      <c r="H741" s="769"/>
      <c r="I741" s="769"/>
      <c r="J741" s="769"/>
      <c r="K741" s="769"/>
      <c r="L741" s="769"/>
      <c r="M741" s="769"/>
      <c r="N741" s="769"/>
      <c r="O741" s="769"/>
      <c r="P741" s="769"/>
      <c r="Q741" s="769"/>
      <c r="R741" s="769"/>
      <c r="S741" s="769"/>
      <c r="T741" s="769"/>
      <c r="U741" s="769"/>
      <c r="V741" s="769"/>
      <c r="W741" s="769"/>
      <c r="X741" s="769"/>
      <c r="Y741" s="769"/>
      <c r="Z741" s="769"/>
      <c r="AA741" s="769"/>
      <c r="AB741" s="769"/>
      <c r="AC741" s="769"/>
      <c r="AD741" s="769"/>
      <c r="AE741" s="769"/>
      <c r="AF741" s="769"/>
      <c r="AG741" s="769"/>
      <c r="AH741" s="769"/>
      <c r="AJ741" s="573"/>
      <c r="AK741" s="574"/>
      <c r="AL741" s="574"/>
      <c r="AM741" s="574"/>
      <c r="AN741" s="575"/>
    </row>
    <row r="742" spans="1:40" ht="20.25" thickTop="1" thickBot="1" x14ac:dyDescent="0.45">
      <c r="B742" s="769"/>
      <c r="C742" s="769"/>
      <c r="D742" s="769"/>
      <c r="E742" s="769"/>
      <c r="F742" s="769"/>
      <c r="G742" s="769"/>
      <c r="H742" s="769"/>
      <c r="I742" s="769"/>
      <c r="J742" s="769"/>
      <c r="K742" s="769"/>
      <c r="L742" s="769"/>
      <c r="M742" s="769"/>
      <c r="N742" s="769"/>
      <c r="O742" s="769"/>
      <c r="P742" s="769"/>
      <c r="Q742" s="769"/>
      <c r="R742" s="769"/>
      <c r="S742" s="769"/>
      <c r="T742" s="769"/>
      <c r="U742" s="769"/>
      <c r="V742" s="769"/>
      <c r="W742" s="769"/>
      <c r="X742" s="769"/>
      <c r="Y742" s="769"/>
      <c r="Z742" s="769"/>
      <c r="AA742" s="769"/>
      <c r="AB742" s="769"/>
      <c r="AC742" s="769"/>
      <c r="AD742" s="769"/>
      <c r="AE742" s="769"/>
      <c r="AF742" s="769"/>
      <c r="AG742" s="769"/>
      <c r="AH742" s="769"/>
      <c r="AJ742" s="94"/>
      <c r="AK742" s="94"/>
      <c r="AL742" s="94"/>
      <c r="AM742" s="94"/>
      <c r="AN742" s="94"/>
    </row>
    <row r="743" spans="1:40" ht="20.25" thickTop="1" thickBot="1" x14ac:dyDescent="0.45">
      <c r="B743" s="769" t="s">
        <v>521</v>
      </c>
      <c r="C743" s="769"/>
      <c r="D743" s="769"/>
      <c r="E743" s="769"/>
      <c r="F743" s="769"/>
      <c r="G743" s="769"/>
      <c r="H743" s="769"/>
      <c r="I743" s="769"/>
      <c r="J743" s="769"/>
      <c r="K743" s="769"/>
      <c r="L743" s="769"/>
      <c r="M743" s="769"/>
      <c r="N743" s="769"/>
      <c r="O743" s="769"/>
      <c r="P743" s="769"/>
      <c r="Q743" s="769"/>
      <c r="R743" s="769"/>
      <c r="S743" s="769"/>
      <c r="T743" s="769"/>
      <c r="U743" s="769"/>
      <c r="V743" s="769"/>
      <c r="W743" s="769"/>
      <c r="X743" s="769"/>
      <c r="Y743" s="769"/>
      <c r="Z743" s="769"/>
      <c r="AA743" s="769"/>
      <c r="AB743" s="769"/>
      <c r="AC743" s="769"/>
      <c r="AD743" s="769"/>
      <c r="AE743" s="769"/>
      <c r="AF743" s="769"/>
      <c r="AG743" s="769"/>
      <c r="AH743" s="769"/>
      <c r="AJ743" s="573"/>
      <c r="AK743" s="574"/>
      <c r="AL743" s="574"/>
      <c r="AM743" s="574"/>
      <c r="AN743" s="575"/>
    </row>
    <row r="744" spans="1:40" ht="19.5" thickTop="1" x14ac:dyDescent="0.4">
      <c r="B744" s="769"/>
      <c r="C744" s="769"/>
      <c r="D744" s="769"/>
      <c r="E744" s="769"/>
      <c r="F744" s="769"/>
      <c r="G744" s="769"/>
      <c r="H744" s="769"/>
      <c r="I744" s="769"/>
      <c r="J744" s="769"/>
      <c r="K744" s="769"/>
      <c r="L744" s="769"/>
      <c r="M744" s="769"/>
      <c r="N744" s="769"/>
      <c r="O744" s="769"/>
      <c r="P744" s="769"/>
      <c r="Q744" s="769"/>
      <c r="R744" s="769"/>
      <c r="S744" s="769"/>
      <c r="T744" s="769"/>
      <c r="U744" s="769"/>
      <c r="V744" s="769"/>
      <c r="W744" s="769"/>
      <c r="X744" s="769"/>
      <c r="Y744" s="769"/>
      <c r="Z744" s="769"/>
      <c r="AA744" s="769"/>
      <c r="AB744" s="769"/>
      <c r="AC744" s="769"/>
      <c r="AD744" s="769"/>
      <c r="AE744" s="769"/>
      <c r="AF744" s="769"/>
      <c r="AG744" s="769"/>
      <c r="AH744" s="769"/>
      <c r="AM744" s="73"/>
      <c r="AN744" s="9"/>
    </row>
    <row r="745" spans="1:40" x14ac:dyDescent="0.4">
      <c r="B745" t="s">
        <v>800</v>
      </c>
      <c r="AM745" s="73"/>
      <c r="AN745" s="5"/>
    </row>
    <row r="746" spans="1:40" x14ac:dyDescent="0.4">
      <c r="AM746" s="73"/>
      <c r="AN746" s="5"/>
    </row>
    <row r="747" spans="1:40" x14ac:dyDescent="0.4">
      <c r="AM747" s="80"/>
      <c r="AN747" s="5"/>
    </row>
    <row r="748" spans="1:40" x14ac:dyDescent="0.4">
      <c r="A748" s="667" t="s">
        <v>793</v>
      </c>
      <c r="B748" s="667"/>
      <c r="C748" s="667"/>
      <c r="D748" s="667"/>
      <c r="E748" s="667"/>
      <c r="F748" s="667"/>
      <c r="G748" s="667"/>
      <c r="H748" s="667"/>
      <c r="I748" s="667"/>
      <c r="J748" s="667"/>
      <c r="K748" s="667"/>
      <c r="L748" s="667"/>
      <c r="M748" s="667"/>
      <c r="N748" s="667"/>
      <c r="O748" s="667"/>
      <c r="P748" s="667"/>
      <c r="Q748" s="667"/>
      <c r="R748" s="667"/>
      <c r="S748" s="667"/>
      <c r="T748" s="667"/>
      <c r="U748" s="667"/>
      <c r="V748" s="667"/>
      <c r="W748" s="667"/>
      <c r="X748" s="667"/>
      <c r="Y748" s="667"/>
      <c r="Z748" s="667"/>
      <c r="AA748" s="667"/>
      <c r="AB748" s="667"/>
      <c r="AC748" s="667"/>
      <c r="AD748" s="667"/>
      <c r="AE748" s="667"/>
      <c r="AF748" s="667"/>
      <c r="AG748" s="667"/>
      <c r="AH748" s="667"/>
      <c r="AM748" s="73"/>
      <c r="AN748" s="5"/>
    </row>
    <row r="749" spans="1:40" ht="19.5" thickBot="1" x14ac:dyDescent="0.45">
      <c r="A749" s="667" t="s">
        <v>297</v>
      </c>
      <c r="B749" s="667"/>
      <c r="C749" s="667"/>
      <c r="D749" s="667"/>
      <c r="E749" s="667"/>
      <c r="F749" s="667"/>
      <c r="G749" s="667"/>
      <c r="H749" s="667"/>
      <c r="I749" s="667"/>
      <c r="J749" s="667"/>
      <c r="K749" s="667"/>
      <c r="L749" s="667"/>
      <c r="M749" s="667"/>
      <c r="N749" s="667"/>
      <c r="O749" s="667"/>
      <c r="P749" s="667"/>
      <c r="Q749" s="667"/>
      <c r="R749" s="667"/>
      <c r="S749" s="667"/>
      <c r="T749" s="667"/>
      <c r="U749" s="667"/>
      <c r="V749" s="667"/>
      <c r="W749" s="667"/>
      <c r="X749" s="667"/>
      <c r="Y749" s="667"/>
      <c r="Z749" s="667"/>
      <c r="AA749" s="667"/>
      <c r="AB749" s="667"/>
      <c r="AC749" s="667"/>
      <c r="AD749" s="667"/>
      <c r="AE749" s="667"/>
      <c r="AF749" s="667"/>
      <c r="AG749" s="667"/>
      <c r="AH749" s="667"/>
    </row>
    <row r="750" spans="1:40" ht="18.75" customHeight="1" thickTop="1" thickBot="1" x14ac:dyDescent="0.45">
      <c r="B750" s="600" t="s">
        <v>134</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J750" s="573"/>
      <c r="AK750" s="574"/>
      <c r="AL750" s="574"/>
      <c r="AM750" s="574"/>
      <c r="AN750" s="575"/>
    </row>
    <row r="751" spans="1:40" ht="19.5" thickTop="1" x14ac:dyDescent="0.4">
      <c r="B751" s="666" t="s">
        <v>135</v>
      </c>
      <c r="C751" s="666"/>
      <c r="D751" s="666"/>
      <c r="E751" s="666"/>
      <c r="F751" s="666"/>
      <c r="G751" s="666"/>
      <c r="H751" s="666"/>
      <c r="I751" s="666"/>
      <c r="J751" s="666"/>
      <c r="K751" s="666"/>
      <c r="L751" s="666"/>
      <c r="M751" s="666"/>
      <c r="N751" s="666"/>
      <c r="O751" s="666"/>
      <c r="P751" s="666"/>
      <c r="Q751" s="666"/>
      <c r="R751" s="666"/>
      <c r="S751" s="666"/>
      <c r="T751" s="666"/>
      <c r="U751" s="666"/>
      <c r="V751" s="666"/>
      <c r="W751" s="666"/>
      <c r="X751" s="666"/>
      <c r="Y751" s="666"/>
      <c r="Z751" s="666"/>
      <c r="AA751" s="666"/>
      <c r="AB751" s="666"/>
      <c r="AC751" s="666"/>
      <c r="AD751" s="666"/>
      <c r="AE751" s="666"/>
      <c r="AF751" s="666"/>
      <c r="AG751" s="666"/>
      <c r="AH751" s="666"/>
      <c r="AI751" s="666"/>
      <c r="AJ751" s="666"/>
      <c r="AK751" s="666"/>
      <c r="AL751" s="666"/>
      <c r="AM751" s="666"/>
      <c r="AN751" s="666"/>
    </row>
    <row r="752" spans="1:40" ht="19.5" thickBot="1" x14ac:dyDescent="0.45">
      <c r="B752" s="628" t="s">
        <v>136</v>
      </c>
      <c r="C752" s="629"/>
      <c r="D752" s="629"/>
      <c r="E752" s="629"/>
      <c r="F752" s="629"/>
      <c r="G752" s="629"/>
      <c r="H752" s="629"/>
      <c r="I752" s="629"/>
      <c r="J752" s="629"/>
      <c r="K752" s="630"/>
      <c r="L752" s="628" t="s">
        <v>426</v>
      </c>
      <c r="M752" s="629"/>
      <c r="N752" s="629"/>
      <c r="O752" s="629"/>
      <c r="P752" s="629"/>
      <c r="Q752" s="629"/>
      <c r="R752" s="629"/>
      <c r="S752" s="629"/>
      <c r="T752" s="630"/>
      <c r="U752" s="628" t="s">
        <v>298</v>
      </c>
      <c r="V752" s="629"/>
      <c r="W752" s="629"/>
      <c r="X752" s="629"/>
      <c r="Y752" s="629"/>
      <c r="Z752" s="629"/>
      <c r="AA752" s="629"/>
      <c r="AB752" s="629"/>
      <c r="AC752" s="629"/>
      <c r="AD752" s="629"/>
      <c r="AE752" s="629"/>
      <c r="AF752" s="629"/>
      <c r="AG752" s="629"/>
      <c r="AH752" s="629"/>
      <c r="AI752" s="629"/>
      <c r="AJ752" s="629"/>
      <c r="AK752" s="629"/>
      <c r="AL752" s="629"/>
      <c r="AM752" s="629"/>
      <c r="AN752" s="630"/>
    </row>
    <row r="753" spans="1:41" ht="20.25" thickTop="1" thickBot="1" x14ac:dyDescent="0.45">
      <c r="B753" s="690"/>
      <c r="C753" s="691"/>
      <c r="D753" s="691"/>
      <c r="E753" s="691"/>
      <c r="F753" s="691"/>
      <c r="G753" s="691"/>
      <c r="H753" s="691"/>
      <c r="I753" s="691"/>
      <c r="J753" s="691"/>
      <c r="K753" s="691"/>
      <c r="L753" s="944"/>
      <c r="M753" s="944"/>
      <c r="N753" s="944"/>
      <c r="O753" s="944"/>
      <c r="P753" s="944"/>
      <c r="Q753" s="944"/>
      <c r="R753" s="944"/>
      <c r="S753" s="944"/>
      <c r="T753" s="944"/>
      <c r="U753" s="943"/>
      <c r="V753" s="778"/>
      <c r="W753" s="778"/>
      <c r="X753" s="778"/>
      <c r="Y753" s="778"/>
      <c r="Z753" s="778"/>
      <c r="AA753" s="778"/>
      <c r="AB753" s="778"/>
      <c r="AC753" s="778"/>
      <c r="AD753" s="778"/>
      <c r="AE753" s="778"/>
      <c r="AF753" s="778"/>
      <c r="AG753" s="778"/>
      <c r="AH753" s="778"/>
      <c r="AI753" s="778"/>
      <c r="AJ753" s="778"/>
      <c r="AK753" s="778"/>
      <c r="AL753" s="778"/>
      <c r="AM753" s="778"/>
      <c r="AN753" s="877"/>
    </row>
    <row r="754" spans="1:41" ht="20.25" thickTop="1" thickBot="1" x14ac:dyDescent="0.45">
      <c r="B754" s="43"/>
      <c r="C754" s="43"/>
      <c r="D754" s="93"/>
      <c r="E754" s="93"/>
      <c r="F754" s="93"/>
      <c r="G754" s="43"/>
      <c r="H754" s="9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93"/>
      <c r="AK754" s="93"/>
      <c r="AL754" s="93"/>
      <c r="AM754" s="95"/>
      <c r="AN754" s="95"/>
    </row>
    <row r="755" spans="1:41" ht="18.75" customHeight="1" thickTop="1" thickBot="1" x14ac:dyDescent="0.45">
      <c r="B755" s="794" t="s">
        <v>169</v>
      </c>
      <c r="C755" s="794"/>
      <c r="D755" s="794"/>
      <c r="E755" s="794"/>
      <c r="F755" s="794"/>
      <c r="G755" s="794"/>
      <c r="H755" s="794"/>
      <c r="I755" s="794"/>
      <c r="J755" s="794"/>
      <c r="K755" s="794"/>
      <c r="L755" s="794"/>
      <c r="M755" s="794"/>
      <c r="N755" s="794"/>
      <c r="O755" s="794"/>
      <c r="P755" s="794"/>
      <c r="Q755" s="794"/>
      <c r="R755" s="794"/>
      <c r="S755" s="794"/>
      <c r="T755" s="794"/>
      <c r="U755" s="794"/>
      <c r="V755" s="794"/>
      <c r="W755" s="794"/>
      <c r="X755" s="794"/>
      <c r="Y755" s="794"/>
      <c r="Z755" s="794"/>
      <c r="AA755" s="794"/>
      <c r="AB755" s="794"/>
      <c r="AC755" s="794"/>
      <c r="AD755" s="794"/>
      <c r="AE755" s="794"/>
      <c r="AF755" s="794"/>
      <c r="AG755" s="794"/>
      <c r="AH755" s="794"/>
      <c r="AJ755" s="573"/>
      <c r="AK755" s="574"/>
      <c r="AL755" s="574"/>
      <c r="AM755" s="574"/>
      <c r="AN755" s="575"/>
    </row>
    <row r="756" spans="1:41" ht="19.5" thickTop="1" x14ac:dyDescent="0.4">
      <c r="B756" s="666" t="s">
        <v>135</v>
      </c>
      <c r="C756" s="666"/>
      <c r="D756" s="666"/>
      <c r="E756" s="666"/>
      <c r="F756" s="666"/>
      <c r="G756" s="666"/>
      <c r="H756" s="666"/>
      <c r="I756" s="666"/>
      <c r="J756" s="666"/>
      <c r="K756" s="666"/>
      <c r="L756" s="666"/>
      <c r="M756" s="666"/>
      <c r="N756" s="666"/>
      <c r="O756" s="666"/>
      <c r="P756" s="666"/>
      <c r="Q756" s="666"/>
      <c r="R756" s="666"/>
      <c r="S756" s="666"/>
      <c r="T756" s="666"/>
      <c r="U756" s="666"/>
      <c r="V756" s="666"/>
      <c r="W756" s="666"/>
      <c r="X756" s="666"/>
      <c r="Y756" s="666"/>
      <c r="Z756" s="666"/>
      <c r="AA756" s="666"/>
      <c r="AB756" s="666"/>
      <c r="AC756" s="666"/>
      <c r="AD756" s="666"/>
      <c r="AE756" s="666"/>
      <c r="AF756" s="666"/>
      <c r="AG756" s="666"/>
      <c r="AH756" s="666"/>
      <c r="AI756" s="666"/>
      <c r="AJ756" s="666"/>
      <c r="AK756" s="666"/>
      <c r="AL756" s="666"/>
      <c r="AM756" s="666"/>
      <c r="AN756" s="666"/>
    </row>
    <row r="757" spans="1:41" ht="19.5" thickBot="1" x14ac:dyDescent="0.45">
      <c r="B757" s="628" t="s">
        <v>136</v>
      </c>
      <c r="C757" s="629"/>
      <c r="D757" s="629"/>
      <c r="E757" s="629"/>
      <c r="F757" s="629"/>
      <c r="G757" s="629"/>
      <c r="H757" s="629"/>
      <c r="I757" s="629"/>
      <c r="J757" s="629"/>
      <c r="K757" s="630"/>
      <c r="L757" s="628" t="s">
        <v>426</v>
      </c>
      <c r="M757" s="629"/>
      <c r="N757" s="629"/>
      <c r="O757" s="629"/>
      <c r="P757" s="629"/>
      <c r="Q757" s="629"/>
      <c r="R757" s="629"/>
      <c r="S757" s="629"/>
      <c r="T757" s="630"/>
      <c r="U757" s="628" t="s">
        <v>298</v>
      </c>
      <c r="V757" s="629"/>
      <c r="W757" s="629"/>
      <c r="X757" s="629"/>
      <c r="Y757" s="629"/>
      <c r="Z757" s="629"/>
      <c r="AA757" s="629"/>
      <c r="AB757" s="629"/>
      <c r="AC757" s="629"/>
      <c r="AD757" s="629"/>
      <c r="AE757" s="629"/>
      <c r="AF757" s="629"/>
      <c r="AG757" s="629"/>
      <c r="AH757" s="629"/>
      <c r="AI757" s="629"/>
      <c r="AJ757" s="629"/>
      <c r="AK757" s="629"/>
      <c r="AL757" s="629"/>
      <c r="AM757" s="629"/>
      <c r="AN757" s="630"/>
    </row>
    <row r="758" spans="1:41" ht="39.950000000000003" customHeight="1" thickTop="1" thickBot="1" x14ac:dyDescent="0.45">
      <c r="B758" s="690"/>
      <c r="C758" s="691"/>
      <c r="D758" s="691"/>
      <c r="E758" s="691"/>
      <c r="F758" s="691"/>
      <c r="G758" s="691"/>
      <c r="H758" s="691"/>
      <c r="I758" s="691"/>
      <c r="J758" s="691"/>
      <c r="K758" s="691"/>
      <c r="L758" s="944"/>
      <c r="M758" s="944"/>
      <c r="N758" s="944"/>
      <c r="O758" s="944"/>
      <c r="P758" s="944"/>
      <c r="Q758" s="944"/>
      <c r="R758" s="944"/>
      <c r="S758" s="944"/>
      <c r="T758" s="944"/>
      <c r="U758" s="943"/>
      <c r="V758" s="778"/>
      <c r="W758" s="778"/>
      <c r="X758" s="778"/>
      <c r="Y758" s="778"/>
      <c r="Z758" s="778"/>
      <c r="AA758" s="778"/>
      <c r="AB758" s="778"/>
      <c r="AC758" s="778"/>
      <c r="AD758" s="778"/>
      <c r="AE758" s="778"/>
      <c r="AF758" s="778"/>
      <c r="AG758" s="778"/>
      <c r="AH758" s="778"/>
      <c r="AI758" s="778"/>
      <c r="AJ758" s="778"/>
      <c r="AK758" s="778"/>
      <c r="AL758" s="778"/>
      <c r="AM758" s="778"/>
      <c r="AN758" s="877"/>
    </row>
    <row r="759" spans="1:41" ht="19.5" thickTop="1" x14ac:dyDescent="0.4">
      <c r="AJ759" s="73"/>
    </row>
    <row r="760" spans="1:41" ht="19.5" thickBot="1" x14ac:dyDescent="0.45">
      <c r="A760" s="667" t="s">
        <v>300</v>
      </c>
      <c r="B760" s="667"/>
      <c r="C760" s="667"/>
      <c r="D760" s="667"/>
      <c r="E760" s="667"/>
      <c r="F760" s="667"/>
      <c r="G760" s="667"/>
      <c r="H760" s="667"/>
      <c r="I760" s="667"/>
      <c r="J760" s="667"/>
      <c r="K760" s="667"/>
      <c r="L760" s="667"/>
      <c r="M760" s="667"/>
      <c r="N760" s="667"/>
      <c r="O760" s="667"/>
      <c r="P760" s="667"/>
      <c r="Q760" s="667"/>
      <c r="R760" s="667"/>
      <c r="S760" s="667"/>
      <c r="T760" s="667"/>
      <c r="U760" s="667"/>
      <c r="V760" s="667"/>
      <c r="W760" s="667"/>
      <c r="X760" s="667"/>
      <c r="Y760" s="667"/>
      <c r="Z760" s="667"/>
      <c r="AA760" s="667"/>
      <c r="AB760" s="667"/>
      <c r="AC760" s="667"/>
      <c r="AD760" s="667"/>
      <c r="AE760" s="667"/>
      <c r="AF760" s="667"/>
      <c r="AG760" s="667"/>
      <c r="AH760" s="667"/>
      <c r="AI760" s="93"/>
      <c r="AJ760" s="93"/>
      <c r="AK760" s="93"/>
      <c r="AL760" s="93"/>
      <c r="AM760" s="93"/>
      <c r="AN760" s="93"/>
    </row>
    <row r="761" spans="1:41" ht="19.5" thickTop="1" x14ac:dyDescent="0.4">
      <c r="B761" s="600" t="s">
        <v>138</v>
      </c>
      <c r="C761" s="600"/>
      <c r="D761" s="600"/>
      <c r="E761" s="600"/>
      <c r="F761" s="600"/>
      <c r="G761" s="600"/>
      <c r="H761" s="600"/>
      <c r="I761" s="600"/>
      <c r="J761" s="600"/>
      <c r="K761" s="600"/>
      <c r="L761" s="600"/>
      <c r="M761" s="600"/>
      <c r="N761" s="600"/>
      <c r="O761" s="600"/>
      <c r="P761" s="600"/>
      <c r="Q761" s="600"/>
      <c r="R761" s="600"/>
      <c r="S761" s="600"/>
      <c r="T761" s="700"/>
      <c r="U761" s="591"/>
      <c r="V761" s="592"/>
      <c r="W761" s="592"/>
      <c r="X761" s="593"/>
      <c r="Y761" s="594" t="s">
        <v>409</v>
      </c>
      <c r="Z761" s="595"/>
      <c r="AA761" s="595"/>
      <c r="AB761" s="595"/>
      <c r="AC761" s="595"/>
      <c r="AD761" s="595"/>
      <c r="AE761" s="595"/>
      <c r="AF761" s="596"/>
      <c r="AG761" s="989"/>
      <c r="AH761" s="990"/>
      <c r="AI761" s="990"/>
      <c r="AJ761" s="990"/>
      <c r="AK761" s="990"/>
      <c r="AL761" s="990"/>
      <c r="AM761" s="991"/>
      <c r="AN761" s="111" t="s">
        <v>170</v>
      </c>
    </row>
    <row r="762" spans="1:41" x14ac:dyDescent="0.4">
      <c r="B762" s="600" t="s">
        <v>139</v>
      </c>
      <c r="C762" s="600"/>
      <c r="D762" s="600"/>
      <c r="E762" s="600"/>
      <c r="F762" s="600"/>
      <c r="G762" s="600"/>
      <c r="H762" s="600"/>
      <c r="I762" s="600"/>
      <c r="J762" s="600"/>
      <c r="K762" s="600"/>
      <c r="L762" s="600"/>
      <c r="M762" s="600"/>
      <c r="N762" s="600"/>
      <c r="O762" s="600"/>
      <c r="P762" s="600"/>
      <c r="Q762" s="600"/>
      <c r="R762" s="600"/>
      <c r="S762" s="600"/>
      <c r="T762" s="700"/>
      <c r="U762" s="807"/>
      <c r="V762" s="808"/>
      <c r="W762" s="808"/>
      <c r="X762" s="809"/>
      <c r="Y762" s="594" t="s">
        <v>409</v>
      </c>
      <c r="Z762" s="595"/>
      <c r="AA762" s="595"/>
      <c r="AB762" s="595"/>
      <c r="AC762" s="595"/>
      <c r="AD762" s="595"/>
      <c r="AE762" s="595"/>
      <c r="AF762" s="596"/>
      <c r="AG762" s="992"/>
      <c r="AH762" s="993"/>
      <c r="AI762" s="993"/>
      <c r="AJ762" s="993"/>
      <c r="AK762" s="993"/>
      <c r="AL762" s="993"/>
      <c r="AM762" s="994"/>
      <c r="AN762" s="111" t="s">
        <v>170</v>
      </c>
    </row>
    <row r="763" spans="1:41" ht="18.75" customHeight="1" x14ac:dyDescent="0.4">
      <c r="B763" s="600" t="s">
        <v>140</v>
      </c>
      <c r="C763" s="600"/>
      <c r="D763" s="600"/>
      <c r="E763" s="600"/>
      <c r="F763" s="600"/>
      <c r="G763" s="600"/>
      <c r="H763" s="600"/>
      <c r="I763" s="600"/>
      <c r="J763" s="600"/>
      <c r="K763" s="600"/>
      <c r="L763" s="600"/>
      <c r="M763" s="600"/>
      <c r="N763" s="600"/>
      <c r="O763" s="600"/>
      <c r="P763" s="600"/>
      <c r="Q763" s="600"/>
      <c r="R763" s="600"/>
      <c r="S763" s="600"/>
      <c r="T763" s="700"/>
      <c r="U763" s="807"/>
      <c r="V763" s="808"/>
      <c r="W763" s="808"/>
      <c r="X763" s="809"/>
      <c r="Y763" s="594" t="s">
        <v>409</v>
      </c>
      <c r="Z763" s="595"/>
      <c r="AA763" s="595"/>
      <c r="AB763" s="595"/>
      <c r="AC763" s="595"/>
      <c r="AD763" s="595"/>
      <c r="AE763" s="595"/>
      <c r="AF763" s="596"/>
      <c r="AG763" s="992"/>
      <c r="AH763" s="993"/>
      <c r="AI763" s="993"/>
      <c r="AJ763" s="993"/>
      <c r="AK763" s="993"/>
      <c r="AL763" s="993"/>
      <c r="AM763" s="994"/>
      <c r="AN763" s="111" t="s">
        <v>170</v>
      </c>
    </row>
    <row r="764" spans="1:41" ht="19.5" thickBot="1" x14ac:dyDescent="0.45">
      <c r="B764" s="600" t="s">
        <v>141</v>
      </c>
      <c r="C764" s="600"/>
      <c r="D764" s="600"/>
      <c r="E764" s="600"/>
      <c r="F764" s="600"/>
      <c r="G764" s="600"/>
      <c r="H764" s="600"/>
      <c r="I764" s="600"/>
      <c r="J764" s="600"/>
      <c r="K764" s="600"/>
      <c r="L764" s="600"/>
      <c r="M764" s="600"/>
      <c r="N764" s="600"/>
      <c r="O764" s="600"/>
      <c r="P764" s="600"/>
      <c r="Q764" s="600"/>
      <c r="R764" s="600"/>
      <c r="S764" s="600"/>
      <c r="T764" s="700"/>
      <c r="U764" s="601"/>
      <c r="V764" s="602"/>
      <c r="W764" s="602"/>
      <c r="X764" s="603"/>
      <c r="Y764" s="594" t="s">
        <v>409</v>
      </c>
      <c r="Z764" s="595"/>
      <c r="AA764" s="595"/>
      <c r="AB764" s="595"/>
      <c r="AC764" s="595"/>
      <c r="AD764" s="595"/>
      <c r="AE764" s="595"/>
      <c r="AF764" s="596"/>
      <c r="AG764" s="945"/>
      <c r="AH764" s="946"/>
      <c r="AI764" s="946"/>
      <c r="AJ764" s="946"/>
      <c r="AK764" s="946"/>
      <c r="AL764" s="946"/>
      <c r="AM764" s="947"/>
      <c r="AN764" s="111" t="s">
        <v>170</v>
      </c>
    </row>
    <row r="765" spans="1:41" ht="19.5" thickTop="1" x14ac:dyDescent="0.4">
      <c r="AJ765" s="5"/>
      <c r="AK765" s="5"/>
      <c r="AL765" s="5"/>
      <c r="AM765" s="111"/>
      <c r="AN765" s="5"/>
    </row>
    <row r="766" spans="1:41" x14ac:dyDescent="0.4">
      <c r="A766" s="667" t="s">
        <v>299</v>
      </c>
      <c r="B766" s="667"/>
      <c r="C766" s="667"/>
      <c r="D766" s="667"/>
      <c r="E766" s="667"/>
      <c r="F766" s="667"/>
      <c r="G766" s="667"/>
      <c r="H766" s="667"/>
      <c r="I766" s="667"/>
      <c r="J766" s="667"/>
      <c r="K766" s="667"/>
      <c r="L766" s="667"/>
      <c r="M766" s="667"/>
      <c r="N766" s="667"/>
      <c r="O766" s="667"/>
      <c r="P766" s="667"/>
      <c r="Q766" s="667"/>
      <c r="R766" s="667"/>
      <c r="S766" s="667"/>
      <c r="T766" s="667"/>
      <c r="U766" s="667"/>
      <c r="V766" s="667"/>
      <c r="W766" s="667"/>
      <c r="X766" s="667"/>
      <c r="Y766" s="667"/>
      <c r="Z766" s="667"/>
      <c r="AA766" s="667"/>
      <c r="AB766" s="667"/>
      <c r="AC766" s="667"/>
      <c r="AD766" s="667"/>
      <c r="AE766" s="667"/>
      <c r="AF766" s="667"/>
      <c r="AG766" s="667"/>
      <c r="AH766" s="667"/>
      <c r="AJ766" s="5"/>
      <c r="AK766" s="5"/>
      <c r="AL766" s="5"/>
      <c r="AM766" s="73"/>
      <c r="AN766" s="5"/>
      <c r="AO766" s="111"/>
    </row>
    <row r="767" spans="1:41" ht="19.5" thickBot="1" x14ac:dyDescent="0.45">
      <c r="A767" s="14"/>
      <c r="B767" s="600" t="s">
        <v>522</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J767" s="5"/>
      <c r="AK767" s="40"/>
      <c r="AL767" s="40"/>
      <c r="AM767" s="73"/>
      <c r="AN767" s="5"/>
      <c r="AO767" s="111"/>
    </row>
    <row r="768" spans="1:41" ht="20.25" thickTop="1" thickBot="1" x14ac:dyDescent="0.45">
      <c r="B768" s="600" t="s">
        <v>301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94" t="s">
        <v>410</v>
      </c>
      <c r="AG768" s="694"/>
      <c r="AH768" s="694"/>
      <c r="AI768" s="596"/>
      <c r="AJ768" s="573"/>
      <c r="AK768" s="574"/>
      <c r="AL768" s="574"/>
      <c r="AM768" s="574"/>
      <c r="AN768" s="575"/>
      <c r="AO768" s="111"/>
    </row>
    <row r="769" spans="1:41" ht="19.5" thickTop="1" x14ac:dyDescent="0.4">
      <c r="B769" s="666" t="s">
        <v>135</v>
      </c>
      <c r="C769" s="666"/>
      <c r="D769" s="666"/>
      <c r="E769" s="666"/>
      <c r="F769" s="666"/>
      <c r="G769" s="666"/>
      <c r="H769" s="666"/>
      <c r="I769" s="666"/>
      <c r="J769" s="666"/>
      <c r="K769" s="666"/>
      <c r="L769" s="666"/>
      <c r="M769" s="666"/>
      <c r="N769" s="666"/>
      <c r="O769" s="666"/>
      <c r="P769" s="666"/>
      <c r="Q769" s="666"/>
      <c r="R769" s="666"/>
      <c r="S769" s="666"/>
      <c r="T769" s="666"/>
      <c r="U769" s="666"/>
      <c r="V769" s="666"/>
      <c r="W769" s="666"/>
      <c r="X769" s="666"/>
      <c r="Y769" s="666"/>
      <c r="Z769" s="666"/>
      <c r="AA769" s="666"/>
      <c r="AB769" s="666"/>
      <c r="AC769" s="666"/>
      <c r="AD769" s="666"/>
      <c r="AE769" s="666"/>
      <c r="AF769" s="666"/>
      <c r="AG769" s="666"/>
      <c r="AH769" s="666"/>
      <c r="AI769" s="666"/>
      <c r="AJ769" s="666"/>
      <c r="AK769" s="666"/>
      <c r="AL769" s="666"/>
      <c r="AM769" s="666"/>
      <c r="AN769" s="666"/>
      <c r="AO769" s="111"/>
    </row>
    <row r="770" spans="1:41" ht="19.5" thickBot="1" x14ac:dyDescent="0.45">
      <c r="B770" s="579" t="s">
        <v>302</v>
      </c>
      <c r="C770" s="581"/>
      <c r="D770" s="581"/>
      <c r="E770" s="581"/>
      <c r="F770" s="581"/>
      <c r="G770" s="581"/>
      <c r="H770" s="581"/>
      <c r="I770" s="581"/>
      <c r="J770" s="581"/>
      <c r="K770" s="580"/>
      <c r="L770" s="579" t="s">
        <v>428</v>
      </c>
      <c r="M770" s="581"/>
      <c r="N770" s="581"/>
      <c r="O770" s="581"/>
      <c r="P770" s="581"/>
      <c r="Q770" s="581"/>
      <c r="R770" s="581"/>
      <c r="S770" s="581"/>
      <c r="T770" s="580"/>
      <c r="U770" s="579" t="s">
        <v>298</v>
      </c>
      <c r="V770" s="581"/>
      <c r="W770" s="581"/>
      <c r="X770" s="581"/>
      <c r="Y770" s="581"/>
      <c r="Z770" s="581"/>
      <c r="AA770" s="581"/>
      <c r="AB770" s="581"/>
      <c r="AC770" s="581"/>
      <c r="AD770" s="581"/>
      <c r="AE770" s="581"/>
      <c r="AF770" s="581"/>
      <c r="AG770" s="581"/>
      <c r="AH770" s="581"/>
      <c r="AI770" s="581"/>
      <c r="AJ770" s="581"/>
      <c r="AK770" s="581"/>
      <c r="AL770" s="581"/>
      <c r="AM770" s="581"/>
      <c r="AN770" s="580"/>
    </row>
    <row r="771" spans="1:41" ht="20.25" thickTop="1" thickBot="1" x14ac:dyDescent="0.45">
      <c r="B771" s="690"/>
      <c r="C771" s="691"/>
      <c r="D771" s="691"/>
      <c r="E771" s="691"/>
      <c r="F771" s="691"/>
      <c r="G771" s="691"/>
      <c r="H771" s="691"/>
      <c r="I771" s="691"/>
      <c r="J771" s="691"/>
      <c r="K771" s="691"/>
      <c r="L771" s="938"/>
      <c r="M771" s="938"/>
      <c r="N771" s="938"/>
      <c r="O771" s="938"/>
      <c r="P771" s="938"/>
      <c r="Q771" s="938"/>
      <c r="R771" s="938"/>
      <c r="S771" s="938"/>
      <c r="T771" s="938"/>
      <c r="U771" s="668"/>
      <c r="V771" s="668"/>
      <c r="W771" s="668"/>
      <c r="X771" s="668"/>
      <c r="Y771" s="668"/>
      <c r="Z771" s="668"/>
      <c r="AA771" s="668"/>
      <c r="AB771" s="668"/>
      <c r="AC771" s="668"/>
      <c r="AD771" s="668"/>
      <c r="AE771" s="668"/>
      <c r="AF771" s="668"/>
      <c r="AG771" s="668"/>
      <c r="AH771" s="668"/>
      <c r="AI771" s="668"/>
      <c r="AJ771" s="668"/>
      <c r="AK771" s="668"/>
      <c r="AL771" s="668"/>
      <c r="AM771" s="668"/>
      <c r="AN771" s="669"/>
    </row>
    <row r="772" spans="1:41" ht="19.5" thickTop="1" x14ac:dyDescent="0.4">
      <c r="AJ772" s="93"/>
      <c r="AK772" s="5"/>
      <c r="AL772" s="5"/>
      <c r="AM772" s="93"/>
      <c r="AN772" s="93"/>
    </row>
    <row r="773" spans="1:41" ht="19.5" thickBot="1" x14ac:dyDescent="0.45">
      <c r="B773" s="600" t="s">
        <v>143</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J773" s="5"/>
      <c r="AK773" s="95"/>
      <c r="AL773" s="95"/>
      <c r="AM773" s="93"/>
      <c r="AN773" s="93"/>
    </row>
    <row r="774" spans="1:41" ht="20.25" thickTop="1" thickBot="1" x14ac:dyDescent="0.45">
      <c r="B774" s="600" t="s">
        <v>303</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94" t="s">
        <v>410</v>
      </c>
      <c r="AG774" s="694"/>
      <c r="AH774" s="694"/>
      <c r="AI774" s="596"/>
      <c r="AJ774" s="573"/>
      <c r="AK774" s="574"/>
      <c r="AL774" s="574"/>
      <c r="AM774" s="574"/>
      <c r="AN774" s="575"/>
    </row>
    <row r="775" spans="1:41" ht="19.5" thickTop="1" x14ac:dyDescent="0.4">
      <c r="B775" s="666" t="s">
        <v>135</v>
      </c>
      <c r="C775" s="666"/>
      <c r="D775" s="666"/>
      <c r="E775" s="666"/>
      <c r="F775" s="666"/>
      <c r="G775" s="666"/>
      <c r="H775" s="666"/>
      <c r="I775" s="666"/>
      <c r="J775" s="666"/>
      <c r="K775" s="666"/>
      <c r="L775" s="666"/>
      <c r="M775" s="666"/>
      <c r="N775" s="666"/>
      <c r="O775" s="666"/>
      <c r="P775" s="666"/>
      <c r="Q775" s="666"/>
      <c r="R775" s="666"/>
      <c r="S775" s="666"/>
      <c r="T775" s="666"/>
      <c r="U775" s="666"/>
      <c r="V775" s="666"/>
      <c r="W775" s="666"/>
      <c r="X775" s="666"/>
      <c r="Y775" s="666"/>
      <c r="Z775" s="666"/>
      <c r="AA775" s="666"/>
      <c r="AB775" s="666"/>
      <c r="AC775" s="666"/>
      <c r="AD775" s="666"/>
      <c r="AE775" s="666"/>
      <c r="AF775" s="666"/>
      <c r="AG775" s="666"/>
      <c r="AH775" s="666"/>
      <c r="AI775" s="666"/>
      <c r="AJ775" s="666"/>
      <c r="AK775" s="666"/>
      <c r="AL775" s="666"/>
      <c r="AM775" s="666"/>
      <c r="AN775" s="666"/>
    </row>
    <row r="776" spans="1:41" ht="39.950000000000003" customHeight="1" thickBot="1" x14ac:dyDescent="0.45">
      <c r="B776" s="579" t="s">
        <v>302</v>
      </c>
      <c r="C776" s="581"/>
      <c r="D776" s="581"/>
      <c r="E776" s="581"/>
      <c r="F776" s="581"/>
      <c r="G776" s="581"/>
      <c r="H776" s="581"/>
      <c r="I776" s="581"/>
      <c r="J776" s="581"/>
      <c r="K776" s="580"/>
      <c r="L776" s="579" t="s">
        <v>428</v>
      </c>
      <c r="M776" s="581"/>
      <c r="N776" s="581"/>
      <c r="O776" s="581"/>
      <c r="P776" s="581"/>
      <c r="Q776" s="581"/>
      <c r="R776" s="581"/>
      <c r="S776" s="581"/>
      <c r="T776" s="580"/>
      <c r="U776" s="579" t="s">
        <v>298</v>
      </c>
      <c r="V776" s="581"/>
      <c r="W776" s="581"/>
      <c r="X776" s="581"/>
      <c r="Y776" s="581"/>
      <c r="Z776" s="581"/>
      <c r="AA776" s="581"/>
      <c r="AB776" s="581"/>
      <c r="AC776" s="581"/>
      <c r="AD776" s="581"/>
      <c r="AE776" s="581"/>
      <c r="AF776" s="581"/>
      <c r="AG776" s="581"/>
      <c r="AH776" s="581"/>
      <c r="AI776" s="581"/>
      <c r="AJ776" s="581"/>
      <c r="AK776" s="581"/>
      <c r="AL776" s="581"/>
      <c r="AM776" s="581"/>
      <c r="AN776" s="580"/>
    </row>
    <row r="777" spans="1:41" ht="20.25" thickTop="1" thickBot="1" x14ac:dyDescent="0.45">
      <c r="B777" s="690"/>
      <c r="C777" s="691"/>
      <c r="D777" s="691"/>
      <c r="E777" s="691"/>
      <c r="F777" s="691"/>
      <c r="G777" s="691"/>
      <c r="H777" s="691"/>
      <c r="I777" s="691"/>
      <c r="J777" s="691"/>
      <c r="K777" s="691"/>
      <c r="L777" s="938"/>
      <c r="M777" s="938"/>
      <c r="N777" s="938"/>
      <c r="O777" s="938"/>
      <c r="P777" s="938"/>
      <c r="Q777" s="938"/>
      <c r="R777" s="938"/>
      <c r="S777" s="938"/>
      <c r="T777" s="938"/>
      <c r="U777" s="668"/>
      <c r="V777" s="668"/>
      <c r="W777" s="668"/>
      <c r="X777" s="668"/>
      <c r="Y777" s="668"/>
      <c r="Z777" s="668"/>
      <c r="AA777" s="668"/>
      <c r="AB777" s="668"/>
      <c r="AC777" s="668"/>
      <c r="AD777" s="668"/>
      <c r="AE777" s="668"/>
      <c r="AF777" s="668"/>
      <c r="AG777" s="668"/>
      <c r="AH777" s="668"/>
      <c r="AI777" s="668"/>
      <c r="AJ777" s="668"/>
      <c r="AK777" s="668"/>
      <c r="AL777" s="668"/>
      <c r="AM777" s="668"/>
      <c r="AN777" s="669"/>
    </row>
    <row r="778" spans="1:41" ht="20.25" thickTop="1" thickBot="1" x14ac:dyDescent="0.45">
      <c r="AJ778" s="94"/>
      <c r="AK778" s="94"/>
      <c r="AL778" s="94"/>
      <c r="AM778" s="94"/>
      <c r="AN778" s="94"/>
    </row>
    <row r="779" spans="1:41" ht="20.25" thickTop="1" thickBot="1" x14ac:dyDescent="0.45">
      <c r="B779" s="600" t="s">
        <v>152</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J779" s="573"/>
      <c r="AK779" s="574"/>
      <c r="AL779" s="574"/>
      <c r="AM779" s="574"/>
      <c r="AN779" s="575"/>
    </row>
    <row r="780" spans="1:41" ht="19.5" thickTop="1" x14ac:dyDescent="0.4">
      <c r="B780" s="69"/>
      <c r="AM780" s="92"/>
    </row>
    <row r="781" spans="1:41" x14ac:dyDescent="0.4">
      <c r="A781" s="667" t="s">
        <v>304</v>
      </c>
      <c r="B781" s="667"/>
      <c r="C781" s="667"/>
      <c r="D781" s="667"/>
      <c r="E781" s="667"/>
      <c r="F781" s="667"/>
      <c r="G781" s="667"/>
      <c r="H781" s="667"/>
      <c r="I781" s="667"/>
      <c r="J781" s="667"/>
      <c r="K781" s="667"/>
      <c r="L781" s="667"/>
      <c r="M781" s="667"/>
      <c r="N781" s="667"/>
      <c r="O781" s="667"/>
      <c r="P781" s="667"/>
      <c r="Q781" s="667"/>
      <c r="R781" s="667"/>
      <c r="S781" s="667"/>
      <c r="T781" s="667"/>
      <c r="U781" s="667"/>
      <c r="V781" s="667"/>
      <c r="W781" s="667"/>
      <c r="X781" s="667"/>
      <c r="Y781" s="667"/>
      <c r="Z781" s="667"/>
      <c r="AA781" s="667"/>
      <c r="AB781" s="667"/>
      <c r="AC781" s="667"/>
      <c r="AD781" s="667"/>
      <c r="AE781" s="667"/>
      <c r="AF781" s="667"/>
      <c r="AG781" s="667"/>
      <c r="AH781" s="667"/>
      <c r="AM781" s="93"/>
    </row>
    <row r="782" spans="1:41" ht="39.950000000000003" customHeight="1" thickBot="1" x14ac:dyDescent="0.45">
      <c r="A782" s="14"/>
      <c r="B782" s="600" t="s">
        <v>523</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M782" s="73"/>
    </row>
    <row r="783" spans="1:41" ht="20.25" thickTop="1" thickBot="1" x14ac:dyDescent="0.45">
      <c r="B783" s="600" t="s">
        <v>153</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94" t="s">
        <v>410</v>
      </c>
      <c r="AG783" s="694"/>
      <c r="AH783" s="694"/>
      <c r="AI783" s="596"/>
      <c r="AJ783" s="573"/>
      <c r="AK783" s="574"/>
      <c r="AL783" s="574"/>
      <c r="AM783" s="574"/>
      <c r="AN783" s="575"/>
    </row>
    <row r="784" spans="1:41" ht="19.5" thickTop="1" x14ac:dyDescent="0.4">
      <c r="B784" s="666" t="s">
        <v>135</v>
      </c>
      <c r="C784" s="666"/>
      <c r="D784" s="666"/>
      <c r="E784" s="666"/>
      <c r="F784" s="666"/>
      <c r="G784" s="666"/>
      <c r="H784" s="666"/>
      <c r="I784" s="666"/>
      <c r="J784" s="666"/>
      <c r="K784" s="666"/>
      <c r="L784" s="666"/>
      <c r="M784" s="666"/>
      <c r="N784" s="666"/>
      <c r="O784" s="666"/>
      <c r="P784" s="666"/>
      <c r="Q784" s="666"/>
      <c r="R784" s="666"/>
      <c r="S784" s="666"/>
      <c r="T784" s="666"/>
      <c r="U784" s="666"/>
      <c r="V784" s="666"/>
      <c r="W784" s="666"/>
      <c r="X784" s="666"/>
      <c r="Y784" s="666"/>
      <c r="Z784" s="666"/>
      <c r="AA784" s="666"/>
      <c r="AB784" s="666"/>
      <c r="AC784" s="666"/>
      <c r="AD784" s="666"/>
      <c r="AE784" s="666"/>
      <c r="AF784" s="666"/>
      <c r="AG784" s="666"/>
      <c r="AH784" s="666"/>
      <c r="AI784" s="666"/>
      <c r="AJ784" s="666"/>
      <c r="AK784" s="666"/>
      <c r="AL784" s="666"/>
      <c r="AM784" s="666"/>
      <c r="AN784" s="666"/>
    </row>
    <row r="785" spans="1:42" ht="19.5" thickBot="1" x14ac:dyDescent="0.45">
      <c r="B785" s="579" t="s">
        <v>425</v>
      </c>
      <c r="C785" s="581"/>
      <c r="D785" s="581"/>
      <c r="E785" s="581"/>
      <c r="F785" s="581"/>
      <c r="G785" s="581"/>
      <c r="H785" s="581"/>
      <c r="I785" s="581"/>
      <c r="J785" s="581"/>
      <c r="K785" s="580"/>
      <c r="L785" s="579" t="s">
        <v>305</v>
      </c>
      <c r="M785" s="581"/>
      <c r="N785" s="581"/>
      <c r="O785" s="581"/>
      <c r="P785" s="581"/>
      <c r="Q785" s="581"/>
      <c r="R785" s="581"/>
      <c r="S785" s="581"/>
      <c r="T785" s="580"/>
      <c r="U785" s="878" t="s">
        <v>298</v>
      </c>
      <c r="V785" s="878"/>
      <c r="W785" s="878"/>
      <c r="X785" s="878"/>
      <c r="Y785" s="878"/>
      <c r="Z785" s="878"/>
      <c r="AA785" s="878"/>
      <c r="AB785" s="878"/>
      <c r="AC785" s="878"/>
      <c r="AD785" s="878"/>
      <c r="AE785" s="878"/>
      <c r="AF785" s="878"/>
      <c r="AG785" s="878"/>
      <c r="AH785" s="878"/>
      <c r="AI785" s="878"/>
      <c r="AJ785" s="878"/>
      <c r="AK785" s="878"/>
      <c r="AL785" s="878"/>
      <c r="AM785" s="878"/>
      <c r="AN785" s="878"/>
    </row>
    <row r="786" spans="1:42" ht="20.25" thickTop="1" thickBot="1" x14ac:dyDescent="0.45">
      <c r="B786" s="988"/>
      <c r="C786" s="938"/>
      <c r="D786" s="938"/>
      <c r="E786" s="938"/>
      <c r="F786" s="938"/>
      <c r="G786" s="938"/>
      <c r="H786" s="938"/>
      <c r="I786" s="938"/>
      <c r="J786" s="938"/>
      <c r="K786" s="938"/>
      <c r="L786" s="691"/>
      <c r="M786" s="691"/>
      <c r="N786" s="691"/>
      <c r="O786" s="691"/>
      <c r="P786" s="691"/>
      <c r="Q786" s="691"/>
      <c r="R786" s="691"/>
      <c r="S786" s="691"/>
      <c r="T786" s="691"/>
      <c r="U786" s="668"/>
      <c r="V786" s="668"/>
      <c r="W786" s="668"/>
      <c r="X786" s="668"/>
      <c r="Y786" s="668"/>
      <c r="Z786" s="668"/>
      <c r="AA786" s="668"/>
      <c r="AB786" s="668"/>
      <c r="AC786" s="668"/>
      <c r="AD786" s="668"/>
      <c r="AE786" s="668"/>
      <c r="AF786" s="668"/>
      <c r="AG786" s="668"/>
      <c r="AH786" s="668"/>
      <c r="AI786" s="668"/>
      <c r="AJ786" s="668"/>
      <c r="AK786" s="668"/>
      <c r="AL786" s="668"/>
      <c r="AM786" s="668"/>
      <c r="AN786" s="669"/>
    </row>
    <row r="787" spans="1:42" ht="19.5" thickTop="1" x14ac:dyDescent="0.4">
      <c r="AJ787" s="74"/>
      <c r="AK787" s="9"/>
      <c r="AL787" s="9"/>
      <c r="AM787" s="74"/>
    </row>
    <row r="788" spans="1:42" x14ac:dyDescent="0.4">
      <c r="B788" s="600" t="s">
        <v>375</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J788" s="5"/>
      <c r="AK788" s="5"/>
      <c r="AL788" s="5"/>
      <c r="AM788" s="73"/>
    </row>
    <row r="789" spans="1:42" ht="20.25" thickBot="1" x14ac:dyDescent="0.45">
      <c r="B789" s="794" t="s">
        <v>158</v>
      </c>
      <c r="C789" s="794"/>
      <c r="D789" s="794"/>
      <c r="E789" s="794"/>
      <c r="F789" s="794"/>
      <c r="G789" s="794"/>
      <c r="H789" s="688" t="e">
        <f>ROUND((I790+U790)/AF790*100,1)</f>
        <v>#DIV/0!</v>
      </c>
      <c r="I789" s="688"/>
      <c r="J789" s="688"/>
      <c r="K789" s="688"/>
      <c r="L789" s="5" t="s">
        <v>282</v>
      </c>
      <c r="M789" s="260" t="s">
        <v>413</v>
      </c>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row>
    <row r="790" spans="1:42" ht="20.25" thickTop="1" thickBot="1" x14ac:dyDescent="0.45">
      <c r="A790" s="79"/>
      <c r="B790" s="162" t="s">
        <v>541</v>
      </c>
      <c r="C790" s="161"/>
      <c r="D790" s="656" t="s">
        <v>542</v>
      </c>
      <c r="E790" s="657"/>
      <c r="F790" s="657"/>
      <c r="G790" s="657"/>
      <c r="H790" s="658"/>
      <c r="I790" s="727"/>
      <c r="J790" s="728"/>
      <c r="K790" s="728"/>
      <c r="L790" s="728"/>
      <c r="M790" s="729"/>
      <c r="N790" s="110" t="s">
        <v>544</v>
      </c>
      <c r="P790" s="656" t="s">
        <v>543</v>
      </c>
      <c r="Q790" s="657"/>
      <c r="R790" s="657"/>
      <c r="S790" s="657"/>
      <c r="T790" s="658"/>
      <c r="U790" s="727"/>
      <c r="V790" s="728"/>
      <c r="W790" s="728"/>
      <c r="X790" s="728"/>
      <c r="Y790" s="729"/>
      <c r="Z790" s="110" t="s">
        <v>545</v>
      </c>
      <c r="AA790" s="5"/>
      <c r="AB790" s="659" t="s">
        <v>546</v>
      </c>
      <c r="AC790" s="660"/>
      <c r="AD790" s="660"/>
      <c r="AE790" s="661"/>
      <c r="AF790" s="727"/>
      <c r="AG790" s="728"/>
      <c r="AH790" s="728"/>
      <c r="AI790" s="728"/>
      <c r="AJ790" s="729"/>
      <c r="AK790" s="110" t="s">
        <v>412</v>
      </c>
    </row>
    <row r="791" spans="1:42" ht="39.950000000000003" customHeight="1" thickTop="1" x14ac:dyDescent="0.4">
      <c r="C791" s="769" t="s">
        <v>524</v>
      </c>
      <c r="D791" s="769"/>
      <c r="E791" s="769"/>
      <c r="F791" s="769"/>
      <c r="G791" s="769"/>
      <c r="H791" s="769"/>
      <c r="I791" s="769"/>
      <c r="J791" s="769"/>
      <c r="K791" s="769"/>
      <c r="L791" s="769"/>
      <c r="M791" s="769"/>
      <c r="N791" s="769"/>
      <c r="O791" s="769"/>
      <c r="P791" s="769"/>
      <c r="Q791" s="769"/>
      <c r="R791" s="769"/>
      <c r="S791" s="769"/>
      <c r="T791" s="769"/>
      <c r="U791" s="769"/>
      <c r="V791" s="769"/>
      <c r="W791" s="769"/>
      <c r="X791" s="769"/>
      <c r="Y791" s="769"/>
      <c r="Z791" s="769"/>
      <c r="AA791" s="769"/>
      <c r="AB791" s="769"/>
      <c r="AC791" s="769"/>
      <c r="AD791" s="769"/>
      <c r="AE791" s="769"/>
      <c r="AF791" s="769"/>
      <c r="AG791" s="769"/>
      <c r="AH791" s="769"/>
      <c r="AI791" s="769"/>
      <c r="AJ791" s="769"/>
      <c r="AK791" s="769"/>
      <c r="AL791" s="769"/>
      <c r="AM791" s="769"/>
    </row>
    <row r="792" spans="1:42" x14ac:dyDescent="0.4">
      <c r="C792" s="769"/>
      <c r="D792" s="769"/>
      <c r="E792" s="769"/>
      <c r="F792" s="769"/>
      <c r="G792" s="769"/>
      <c r="H792" s="769"/>
      <c r="I792" s="769"/>
      <c r="J792" s="769"/>
      <c r="K792" s="769"/>
      <c r="L792" s="769"/>
      <c r="M792" s="769"/>
      <c r="N792" s="769"/>
      <c r="O792" s="769"/>
      <c r="P792" s="769"/>
      <c r="Q792" s="769"/>
      <c r="R792" s="769"/>
      <c r="S792" s="769"/>
      <c r="T792" s="769"/>
      <c r="U792" s="769"/>
      <c r="V792" s="769"/>
      <c r="W792" s="769"/>
      <c r="X792" s="769"/>
      <c r="Y792" s="769"/>
      <c r="Z792" s="769"/>
      <c r="AA792" s="769"/>
      <c r="AB792" s="769"/>
      <c r="AC792" s="769"/>
      <c r="AD792" s="769"/>
      <c r="AE792" s="769"/>
      <c r="AF792" s="769"/>
      <c r="AG792" s="769"/>
      <c r="AH792" s="769"/>
      <c r="AI792" s="769"/>
      <c r="AJ792" s="769"/>
      <c r="AK792" s="769"/>
      <c r="AL792" s="769"/>
      <c r="AM792" s="769"/>
    </row>
    <row r="794" spans="1:42" x14ac:dyDescent="0.4">
      <c r="AM794" s="5"/>
    </row>
    <row r="795" spans="1:42" x14ac:dyDescent="0.4">
      <c r="AM795" s="73"/>
    </row>
    <row r="796" spans="1:42" x14ac:dyDescent="0.4">
      <c r="AM796" s="5"/>
    </row>
    <row r="800" spans="1:42" x14ac:dyDescent="0.4">
      <c r="AP800" s="5"/>
    </row>
  </sheetData>
  <sheetProtection sheet="1" selectLockedCells="1"/>
  <mergeCells count="1298">
    <mergeCell ref="AQ166:AR166"/>
    <mergeCell ref="AQ163:AR163"/>
    <mergeCell ref="AQ160:AR160"/>
    <mergeCell ref="AQ159:AR159"/>
    <mergeCell ref="AP26:AU26"/>
    <mergeCell ref="AJ286:AN286"/>
    <mergeCell ref="AJ287:AN287"/>
    <mergeCell ref="AJ270:AN270"/>
    <mergeCell ref="AJ277:AN277"/>
    <mergeCell ref="AJ278:AN278"/>
    <mergeCell ref="AJ266:AN266"/>
    <mergeCell ref="AJ267:AN267"/>
    <mergeCell ref="AJ42:AN42"/>
    <mergeCell ref="AJ26:AN26"/>
    <mergeCell ref="AJ27:AN27"/>
    <mergeCell ref="AJ31:AN31"/>
    <mergeCell ref="AJ32:AN32"/>
    <mergeCell ref="AJ197:AN197"/>
    <mergeCell ref="AJ147:AN147"/>
    <mergeCell ref="AJ50:AN50"/>
    <mergeCell ref="AJ112:AN112"/>
    <mergeCell ref="AJ37:AN37"/>
    <mergeCell ref="AJ203:AN203"/>
    <mergeCell ref="AJ134:AN134"/>
    <mergeCell ref="R150:AN150"/>
    <mergeCell ref="AJ272:AN272"/>
    <mergeCell ref="Q47:S47"/>
    <mergeCell ref="B135:AH135"/>
    <mergeCell ref="A91:AH91"/>
    <mergeCell ref="B100:AH100"/>
    <mergeCell ref="B129:AH129"/>
    <mergeCell ref="AB209:AN209"/>
    <mergeCell ref="L47:N47"/>
    <mergeCell ref="L454:Q454"/>
    <mergeCell ref="A465:AH465"/>
    <mergeCell ref="G433:M433"/>
    <mergeCell ref="R432:S432"/>
    <mergeCell ref="B450:AH451"/>
    <mergeCell ref="A446:AH446"/>
    <mergeCell ref="AJ449:AN449"/>
    <mergeCell ref="AJ437:AN437"/>
    <mergeCell ref="AJ473:AN473"/>
    <mergeCell ref="B422:F422"/>
    <mergeCell ref="AD421:AE421"/>
    <mergeCell ref="N434:O434"/>
    <mergeCell ref="V435:W435"/>
    <mergeCell ref="V434:W434"/>
    <mergeCell ref="X434:Y434"/>
    <mergeCell ref="Z432:AA432"/>
    <mergeCell ref="AJ468:AN468"/>
    <mergeCell ref="AH428:AI428"/>
    <mergeCell ref="AH423:AI423"/>
    <mergeCell ref="N430:O430"/>
    <mergeCell ref="T427:U427"/>
    <mergeCell ref="AB429:AC429"/>
    <mergeCell ref="T429:U429"/>
    <mergeCell ref="AD428:AE428"/>
    <mergeCell ref="AF427:AG427"/>
    <mergeCell ref="AF422:AG422"/>
    <mergeCell ref="Z435:AA435"/>
    <mergeCell ref="M161:Q161"/>
    <mergeCell ref="W161:AA161"/>
    <mergeCell ref="M162:Q162"/>
    <mergeCell ref="W162:AA162"/>
    <mergeCell ref="AB435:AC435"/>
    <mergeCell ref="AJ422:AK422"/>
    <mergeCell ref="T422:U422"/>
    <mergeCell ref="V423:W423"/>
    <mergeCell ref="AJ427:AK427"/>
    <mergeCell ref="W425:X425"/>
    <mergeCell ref="V422:W422"/>
    <mergeCell ref="X423:Y423"/>
    <mergeCell ref="T423:U423"/>
    <mergeCell ref="AD423:AE423"/>
    <mergeCell ref="AE425:AF425"/>
    <mergeCell ref="AH427:AI427"/>
    <mergeCell ref="AB428:AC428"/>
    <mergeCell ref="AJ433:AK433"/>
    <mergeCell ref="P422:Q422"/>
    <mergeCell ref="B476:AM476"/>
    <mergeCell ref="G430:M430"/>
    <mergeCell ref="B437:AH437"/>
    <mergeCell ref="AJ470:AN470"/>
    <mergeCell ref="AJ474:AN474"/>
    <mergeCell ref="B470:AA470"/>
    <mergeCell ref="B474:V474"/>
    <mergeCell ref="B468:AF468"/>
    <mergeCell ref="R454:W454"/>
    <mergeCell ref="B452:AG452"/>
    <mergeCell ref="B467:AH467"/>
    <mergeCell ref="B466:AH466"/>
    <mergeCell ref="B473:AH473"/>
    <mergeCell ref="AJ450:AN450"/>
    <mergeCell ref="AJ466:AN466"/>
    <mergeCell ref="R431:S431"/>
    <mergeCell ref="G432:M432"/>
    <mergeCell ref="AJ443:AN443"/>
    <mergeCell ref="B449:AI449"/>
    <mergeCell ref="A448:AH448"/>
    <mergeCell ref="X456:AG456"/>
    <mergeCell ref="V432:W432"/>
    <mergeCell ref="Z433:AA433"/>
    <mergeCell ref="AJ469:AN469"/>
    <mergeCell ref="B442:AH442"/>
    <mergeCell ref="AD431:AE431"/>
    <mergeCell ref="AJ467:AN467"/>
    <mergeCell ref="T433:U433"/>
    <mergeCell ref="B435:M435"/>
    <mergeCell ref="X455:AG455"/>
    <mergeCell ref="R434:S434"/>
    <mergeCell ref="T434:U434"/>
    <mergeCell ref="L453:Q453"/>
    <mergeCell ref="R453:W453"/>
    <mergeCell ref="G431:M431"/>
    <mergeCell ref="D455:K455"/>
    <mergeCell ref="D454:K454"/>
    <mergeCell ref="A447:AH447"/>
    <mergeCell ref="B434:F434"/>
    <mergeCell ref="L455:Q455"/>
    <mergeCell ref="R455:W455"/>
    <mergeCell ref="AH433:AI433"/>
    <mergeCell ref="X453:AG453"/>
    <mergeCell ref="N431:O431"/>
    <mergeCell ref="AJ442:AN442"/>
    <mergeCell ref="AJ432:AK432"/>
    <mergeCell ref="A464:AH464"/>
    <mergeCell ref="B457:AI457"/>
    <mergeCell ref="B458:AI458"/>
    <mergeCell ref="L459:Q459"/>
    <mergeCell ref="R459:W459"/>
    <mergeCell ref="P430:Q430"/>
    <mergeCell ref="AD429:AE429"/>
    <mergeCell ref="AF435:AG435"/>
    <mergeCell ref="T430:U430"/>
    <mergeCell ref="V430:W430"/>
    <mergeCell ref="X430:Y430"/>
    <mergeCell ref="AF428:AG428"/>
    <mergeCell ref="AB432:AC432"/>
    <mergeCell ref="AD432:AE432"/>
    <mergeCell ref="P433:Q433"/>
    <mergeCell ref="Z428:AA428"/>
    <mergeCell ref="X432:Y432"/>
    <mergeCell ref="X433:Y433"/>
    <mergeCell ref="T428:U428"/>
    <mergeCell ref="R427:S427"/>
    <mergeCell ref="AF429:AG429"/>
    <mergeCell ref="X431:Y431"/>
    <mergeCell ref="P431:Q431"/>
    <mergeCell ref="P435:Q435"/>
    <mergeCell ref="AF433:AG433"/>
    <mergeCell ref="V428:W428"/>
    <mergeCell ref="T435:U435"/>
    <mergeCell ref="P434:Q434"/>
    <mergeCell ref="AB433:AC433"/>
    <mergeCell ref="AD433:AE433"/>
    <mergeCell ref="AF431:AG431"/>
    <mergeCell ref="Z431:AA431"/>
    <mergeCell ref="Z429:AA429"/>
    <mergeCell ref="AB430:AC430"/>
    <mergeCell ref="Z434:AA434"/>
    <mergeCell ref="AJ568:AN568"/>
    <mergeCell ref="AJ552:AN552"/>
    <mergeCell ref="B551:AH551"/>
    <mergeCell ref="B552:AH552"/>
    <mergeCell ref="B553:AH553"/>
    <mergeCell ref="AJ564:AN564"/>
    <mergeCell ref="Y575:AF575"/>
    <mergeCell ref="B532:AH532"/>
    <mergeCell ref="AJ487:AN487"/>
    <mergeCell ref="AJ490:AN490"/>
    <mergeCell ref="AJ492:AN492"/>
    <mergeCell ref="Q559:AN560"/>
    <mergeCell ref="AJ494:AN494"/>
    <mergeCell ref="I559:P560"/>
    <mergeCell ref="B568:AH568"/>
    <mergeCell ref="AJ553:AN553"/>
    <mergeCell ref="B556:AH556"/>
    <mergeCell ref="A555:AH555"/>
    <mergeCell ref="B563:AH563"/>
    <mergeCell ref="B562:AH562"/>
    <mergeCell ref="B565:AH565"/>
    <mergeCell ref="B567:AH567"/>
    <mergeCell ref="I558:P558"/>
    <mergeCell ref="Q558:AN558"/>
    <mergeCell ref="B520:AH520"/>
    <mergeCell ref="AJ533:AN533"/>
    <mergeCell ref="B488:AH489"/>
    <mergeCell ref="B490:AH491"/>
    <mergeCell ref="AJ551:AN551"/>
    <mergeCell ref="AJ556:AN556"/>
    <mergeCell ref="B506:AH506"/>
    <mergeCell ref="AJ562:AN562"/>
    <mergeCell ref="B483:AN483"/>
    <mergeCell ref="B486:AH486"/>
    <mergeCell ref="AJ488:AN488"/>
    <mergeCell ref="A550:AH550"/>
    <mergeCell ref="AJ507:AN507"/>
    <mergeCell ref="AJ521:AN521"/>
    <mergeCell ref="N419:O419"/>
    <mergeCell ref="V419:W419"/>
    <mergeCell ref="AB419:AC419"/>
    <mergeCell ref="V427:W427"/>
    <mergeCell ref="X427:Y427"/>
    <mergeCell ref="A478:AH478"/>
    <mergeCell ref="B482:AH482"/>
    <mergeCell ref="B481:AH481"/>
    <mergeCell ref="A497:AN497"/>
    <mergeCell ref="A505:AH505"/>
    <mergeCell ref="AJ481:AN481"/>
    <mergeCell ref="B493:AH493"/>
    <mergeCell ref="B495:AH495"/>
    <mergeCell ref="AB423:AC423"/>
    <mergeCell ref="T420:U420"/>
    <mergeCell ref="P427:Q427"/>
    <mergeCell ref="P428:Q428"/>
    <mergeCell ref="R428:S428"/>
    <mergeCell ref="R429:S429"/>
    <mergeCell ref="N427:O427"/>
    <mergeCell ref="B469:AH469"/>
    <mergeCell ref="X420:Y420"/>
    <mergeCell ref="V433:W433"/>
    <mergeCell ref="AH432:AI432"/>
    <mergeCell ref="AF432:AG432"/>
    <mergeCell ref="AJ423:AK423"/>
    <mergeCell ref="A9:AH9"/>
    <mergeCell ref="A8:AH8"/>
    <mergeCell ref="B10:AH11"/>
    <mergeCell ref="B12:AH12"/>
    <mergeCell ref="B13:AH13"/>
    <mergeCell ref="B14:AH14"/>
    <mergeCell ref="B15:AH15"/>
    <mergeCell ref="B16:AH16"/>
    <mergeCell ref="B17:AH17"/>
    <mergeCell ref="AB427:AC427"/>
    <mergeCell ref="G428:M428"/>
    <mergeCell ref="AB434:AC434"/>
    <mergeCell ref="AD434:AE434"/>
    <mergeCell ref="AF434:AG434"/>
    <mergeCell ref="AH434:AI434"/>
    <mergeCell ref="N433:O433"/>
    <mergeCell ref="G434:M434"/>
    <mergeCell ref="G429:M429"/>
    <mergeCell ref="G419:M419"/>
    <mergeCell ref="B427:M427"/>
    <mergeCell ref="U425:V425"/>
    <mergeCell ref="R430:S430"/>
    <mergeCell ref="N428:O428"/>
    <mergeCell ref="Y425:Z425"/>
    <mergeCell ref="C23:AG24"/>
    <mergeCell ref="V47:X47"/>
    <mergeCell ref="B75:AH75"/>
    <mergeCell ref="B37:AH37"/>
    <mergeCell ref="A36:AH36"/>
    <mergeCell ref="B170:Q170"/>
    <mergeCell ref="P432:Q432"/>
    <mergeCell ref="B151:AH152"/>
    <mergeCell ref="L586:T586"/>
    <mergeCell ref="AJ565:AN565"/>
    <mergeCell ref="AJ43:AN43"/>
    <mergeCell ref="AJ46:AN46"/>
    <mergeCell ref="AJ48:AN48"/>
    <mergeCell ref="AJ236:AN236"/>
    <mergeCell ref="AJ92:AN92"/>
    <mergeCell ref="AJ41:AN41"/>
    <mergeCell ref="AJ144:AN144"/>
    <mergeCell ref="AJ125:AN125"/>
    <mergeCell ref="A185:AH185"/>
    <mergeCell ref="B159:AH159"/>
    <mergeCell ref="B575:T575"/>
    <mergeCell ref="B564:AH564"/>
    <mergeCell ref="B574:T574"/>
    <mergeCell ref="B573:T573"/>
    <mergeCell ref="AJ567:AN567"/>
    <mergeCell ref="AJ569:AN569"/>
    <mergeCell ref="AJ566:AN566"/>
    <mergeCell ref="A200:AH200"/>
    <mergeCell ref="B60:AH60"/>
    <mergeCell ref="B203:AH203"/>
    <mergeCell ref="B232:AH232"/>
    <mergeCell ref="AJ196:AN196"/>
    <mergeCell ref="R158:AH158"/>
    <mergeCell ref="B139:AH140"/>
    <mergeCell ref="B171:Q171"/>
    <mergeCell ref="B558:H558"/>
    <mergeCell ref="B559:H560"/>
    <mergeCell ref="A485:AH485"/>
    <mergeCell ref="B487:AH487"/>
    <mergeCell ref="AD422:AE422"/>
    <mergeCell ref="AG573:AM573"/>
    <mergeCell ref="B569:AH569"/>
    <mergeCell ref="AJ591:AN591"/>
    <mergeCell ref="B570:AH570"/>
    <mergeCell ref="A572:AH572"/>
    <mergeCell ref="U586:AN586"/>
    <mergeCell ref="U587:AN587"/>
    <mergeCell ref="H598:AA598"/>
    <mergeCell ref="B630:U632"/>
    <mergeCell ref="AE584:AI584"/>
    <mergeCell ref="AK599:AN601"/>
    <mergeCell ref="AG575:AM575"/>
    <mergeCell ref="AJ584:AN584"/>
    <mergeCell ref="AG576:AM576"/>
    <mergeCell ref="B613:AH613"/>
    <mergeCell ref="U573:X573"/>
    <mergeCell ref="U574:X574"/>
    <mergeCell ref="B576:T576"/>
    <mergeCell ref="U593:AN593"/>
    <mergeCell ref="B628:U628"/>
    <mergeCell ref="Y573:AF573"/>
    <mergeCell ref="B584:AD584"/>
    <mergeCell ref="B583:AH583"/>
    <mergeCell ref="U595:AN595"/>
    <mergeCell ref="B605:G605"/>
    <mergeCell ref="B602:G603"/>
    <mergeCell ref="AB598:AJ598"/>
    <mergeCell ref="B585:AN585"/>
    <mergeCell ref="AE591:AI591"/>
    <mergeCell ref="U576:X576"/>
    <mergeCell ref="AG574:AM574"/>
    <mergeCell ref="U594:AN594"/>
    <mergeCell ref="Y576:AF576"/>
    <mergeCell ref="B588:K588"/>
    <mergeCell ref="B639:G639"/>
    <mergeCell ref="AB640:AE640"/>
    <mergeCell ref="B638:AH638"/>
    <mergeCell ref="AK602:AN604"/>
    <mergeCell ref="B598:G598"/>
    <mergeCell ref="AB599:AJ601"/>
    <mergeCell ref="U575:X575"/>
    <mergeCell ref="Y574:AF574"/>
    <mergeCell ref="B577:AH579"/>
    <mergeCell ref="AA624:AJ627"/>
    <mergeCell ref="B592:AN592"/>
    <mergeCell ref="U616:AN616"/>
    <mergeCell ref="AJ620:AN620"/>
    <mergeCell ref="B614:AE614"/>
    <mergeCell ref="Y687:AM689"/>
    <mergeCell ref="B600:G600"/>
    <mergeCell ref="B601:G601"/>
    <mergeCell ref="L594:T594"/>
    <mergeCell ref="L595:T595"/>
    <mergeCell ref="AK598:AN598"/>
    <mergeCell ref="B593:K593"/>
    <mergeCell ref="L593:T593"/>
    <mergeCell ref="L588:T588"/>
    <mergeCell ref="B590:AH590"/>
    <mergeCell ref="AB602:AJ604"/>
    <mergeCell ref="H601:AA601"/>
    <mergeCell ref="H602:AA602"/>
    <mergeCell ref="P680:X680"/>
    <mergeCell ref="B685:V685"/>
    <mergeCell ref="Y679:AM679"/>
    <mergeCell ref="P701:X701"/>
    <mergeCell ref="P700:X700"/>
    <mergeCell ref="Y705:AM705"/>
    <mergeCell ref="Y700:AM700"/>
    <mergeCell ref="Y699:AM699"/>
    <mergeCell ref="V623:Z623"/>
    <mergeCell ref="V624:Z627"/>
    <mergeCell ref="B687:O689"/>
    <mergeCell ref="Y738:AM738"/>
    <mergeCell ref="Y704:AM704"/>
    <mergeCell ref="B716:O717"/>
    <mergeCell ref="B714:V714"/>
    <mergeCell ref="P704:X704"/>
    <mergeCell ref="P707:X707"/>
    <mergeCell ref="P733:X733"/>
    <mergeCell ref="Y733:AM733"/>
    <mergeCell ref="Y736:AM736"/>
    <mergeCell ref="P724:X724"/>
    <mergeCell ref="Y707:AM707"/>
    <mergeCell ref="B645:AH645"/>
    <mergeCell ref="B650:AH650"/>
    <mergeCell ref="B651:AH651"/>
    <mergeCell ref="P670:X670"/>
    <mergeCell ref="P671:X671"/>
    <mergeCell ref="I640:M640"/>
    <mergeCell ref="B664:V664"/>
    <mergeCell ref="A662:AM663"/>
    <mergeCell ref="P672:X672"/>
    <mergeCell ref="B658:AH658"/>
    <mergeCell ref="Y726:AM726"/>
    <mergeCell ref="P722:X722"/>
    <mergeCell ref="P709:X709"/>
    <mergeCell ref="P706:X706"/>
    <mergeCell ref="AJ741:AN741"/>
    <mergeCell ref="P720:X720"/>
    <mergeCell ref="P721:X721"/>
    <mergeCell ref="Y724:AM724"/>
    <mergeCell ref="U757:AN757"/>
    <mergeCell ref="P728:X728"/>
    <mergeCell ref="Y721:AM721"/>
    <mergeCell ref="Y719:AM719"/>
    <mergeCell ref="Y723:AM723"/>
    <mergeCell ref="P729:X729"/>
    <mergeCell ref="Y729:AM729"/>
    <mergeCell ref="Y725:AM725"/>
    <mergeCell ref="Y735:AM735"/>
    <mergeCell ref="P726:X726"/>
    <mergeCell ref="Y706:AM706"/>
    <mergeCell ref="P708:X708"/>
    <mergeCell ref="B741:AH742"/>
    <mergeCell ref="B743:AH744"/>
    <mergeCell ref="W714:AE714"/>
    <mergeCell ref="P718:X718"/>
    <mergeCell ref="B756:AN756"/>
    <mergeCell ref="AJ750:AN750"/>
    <mergeCell ref="AJ755:AN755"/>
    <mergeCell ref="P730:X731"/>
    <mergeCell ref="Y730:AM731"/>
    <mergeCell ref="Y728:AM728"/>
    <mergeCell ref="P723:X723"/>
    <mergeCell ref="P727:X727"/>
    <mergeCell ref="B730:O731"/>
    <mergeCell ref="P732:X732"/>
    <mergeCell ref="P734:X734"/>
    <mergeCell ref="Y701:AM701"/>
    <mergeCell ref="Y718:AM718"/>
    <mergeCell ref="P687:X689"/>
    <mergeCell ref="U752:AN752"/>
    <mergeCell ref="B738:O738"/>
    <mergeCell ref="L785:T785"/>
    <mergeCell ref="Y761:AF761"/>
    <mergeCell ref="L771:T771"/>
    <mergeCell ref="Y764:AF764"/>
    <mergeCell ref="P694:X694"/>
    <mergeCell ref="P695:X695"/>
    <mergeCell ref="Y716:AM717"/>
    <mergeCell ref="P716:X717"/>
    <mergeCell ref="P696:X696"/>
    <mergeCell ref="P703:X703"/>
    <mergeCell ref="AG763:AM763"/>
    <mergeCell ref="P738:X738"/>
    <mergeCell ref="P737:X737"/>
    <mergeCell ref="Y732:AM732"/>
    <mergeCell ref="Y734:AM734"/>
    <mergeCell ref="L753:T753"/>
    <mergeCell ref="Y722:AM722"/>
    <mergeCell ref="Y720:AM720"/>
    <mergeCell ref="A712:AL713"/>
    <mergeCell ref="B709:O709"/>
    <mergeCell ref="P702:X702"/>
    <mergeCell ref="Y698:AM698"/>
    <mergeCell ref="Y702:AM702"/>
    <mergeCell ref="Y695:AM695"/>
    <mergeCell ref="Y703:AM703"/>
    <mergeCell ref="B721:O723"/>
    <mergeCell ref="B727:O729"/>
    <mergeCell ref="I790:M790"/>
    <mergeCell ref="U790:Y790"/>
    <mergeCell ref="AF790:AJ790"/>
    <mergeCell ref="B753:K753"/>
    <mergeCell ref="B751:AN751"/>
    <mergeCell ref="B755:AH755"/>
    <mergeCell ref="B789:G789"/>
    <mergeCell ref="B788:AH788"/>
    <mergeCell ref="A766:AH766"/>
    <mergeCell ref="B767:AH767"/>
    <mergeCell ref="B768:AE768"/>
    <mergeCell ref="AF768:AI768"/>
    <mergeCell ref="B769:AN769"/>
    <mergeCell ref="AF774:AI774"/>
    <mergeCell ref="B774:AE774"/>
    <mergeCell ref="B773:AH773"/>
    <mergeCell ref="B786:K786"/>
    <mergeCell ref="L786:T786"/>
    <mergeCell ref="U785:AN785"/>
    <mergeCell ref="AJ779:AN779"/>
    <mergeCell ref="AG761:AM761"/>
    <mergeCell ref="U762:X762"/>
    <mergeCell ref="AG762:AM762"/>
    <mergeCell ref="L757:T757"/>
    <mergeCell ref="B770:K770"/>
    <mergeCell ref="B752:K752"/>
    <mergeCell ref="U763:X763"/>
    <mergeCell ref="B762:T762"/>
    <mergeCell ref="B761:T761"/>
    <mergeCell ref="U758:AN758"/>
    <mergeCell ref="B783:AE783"/>
    <mergeCell ref="B779:AH779"/>
    <mergeCell ref="B610:AH610"/>
    <mergeCell ref="A612:AH612"/>
    <mergeCell ref="AA628:AJ632"/>
    <mergeCell ref="B617:K618"/>
    <mergeCell ref="V633:Z635"/>
    <mergeCell ref="Y692:AM692"/>
    <mergeCell ref="Y697:AM697"/>
    <mergeCell ref="P698:X698"/>
    <mergeCell ref="B620:AH620"/>
    <mergeCell ref="B594:K594"/>
    <mergeCell ref="B604:G604"/>
    <mergeCell ref="P666:X667"/>
    <mergeCell ref="Y676:AM676"/>
    <mergeCell ref="Y672:AM672"/>
    <mergeCell ref="A657:AH657"/>
    <mergeCell ref="C653:AM654"/>
    <mergeCell ref="P676:X676"/>
    <mergeCell ref="B606:G607"/>
    <mergeCell ref="C655:AM656"/>
    <mergeCell ref="Y678:AM678"/>
    <mergeCell ref="AG652:AJ652"/>
    <mergeCell ref="U640:Y640"/>
    <mergeCell ref="B640:C640"/>
    <mergeCell ref="P640:T640"/>
    <mergeCell ref="B668:O670"/>
    <mergeCell ref="B652:H652"/>
    <mergeCell ref="W685:AE685"/>
    <mergeCell ref="U617:AN618"/>
    <mergeCell ref="B763:T763"/>
    <mergeCell ref="Y763:AF763"/>
    <mergeCell ref="A748:AH748"/>
    <mergeCell ref="AJ578:AN578"/>
    <mergeCell ref="H603:AA604"/>
    <mergeCell ref="H606:AA607"/>
    <mergeCell ref="B623:U623"/>
    <mergeCell ref="AK628:AN632"/>
    <mergeCell ref="AK633:AN635"/>
    <mergeCell ref="A582:AH582"/>
    <mergeCell ref="L616:T616"/>
    <mergeCell ref="B599:G599"/>
    <mergeCell ref="B595:K595"/>
    <mergeCell ref="AJ610:AN610"/>
    <mergeCell ref="AB605:AJ607"/>
    <mergeCell ref="U652:Y652"/>
    <mergeCell ref="U588:AN588"/>
    <mergeCell ref="B586:K586"/>
    <mergeCell ref="B587:K587"/>
    <mergeCell ref="L587:T587"/>
    <mergeCell ref="B629:U629"/>
    <mergeCell ref="AJ614:AN614"/>
    <mergeCell ref="B646:AN647"/>
    <mergeCell ref="B625:U627"/>
    <mergeCell ref="H605:AA605"/>
    <mergeCell ref="B615:AN615"/>
    <mergeCell ref="B591:AD591"/>
    <mergeCell ref="A683:AL684"/>
    <mergeCell ref="Y680:AM680"/>
    <mergeCell ref="AK624:AN627"/>
    <mergeCell ref="AA623:AJ623"/>
    <mergeCell ref="AF614:AI614"/>
    <mergeCell ref="B777:K777"/>
    <mergeCell ref="L777:T777"/>
    <mergeCell ref="Y737:AM737"/>
    <mergeCell ref="B771:K771"/>
    <mergeCell ref="AJ783:AN783"/>
    <mergeCell ref="P705:X705"/>
    <mergeCell ref="Y671:AM671"/>
    <mergeCell ref="P693:X693"/>
    <mergeCell ref="Y696:AM696"/>
    <mergeCell ref="P699:X699"/>
    <mergeCell ref="P692:X692"/>
    <mergeCell ref="P691:X691"/>
    <mergeCell ref="P697:X697"/>
    <mergeCell ref="B659:AH660"/>
    <mergeCell ref="B677:O679"/>
    <mergeCell ref="L770:T770"/>
    <mergeCell ref="B757:K757"/>
    <mergeCell ref="U753:AN753"/>
    <mergeCell ref="Y727:AM727"/>
    <mergeCell ref="P719:X719"/>
    <mergeCell ref="L758:T758"/>
    <mergeCell ref="U776:AN776"/>
    <mergeCell ref="U764:X764"/>
    <mergeCell ref="AG764:AM764"/>
    <mergeCell ref="U761:X761"/>
    <mergeCell ref="L752:T752"/>
    <mergeCell ref="B775:AN775"/>
    <mergeCell ref="A760:AH760"/>
    <mergeCell ref="B718:O720"/>
    <mergeCell ref="B724:O726"/>
    <mergeCell ref="P735:X735"/>
    <mergeCell ref="P736:X736"/>
    <mergeCell ref="B21:AH21"/>
    <mergeCell ref="B22:AH22"/>
    <mergeCell ref="B25:AH26"/>
    <mergeCell ref="B27:AH28"/>
    <mergeCell ref="J32:R32"/>
    <mergeCell ref="B32:I32"/>
    <mergeCell ref="A30:AH30"/>
    <mergeCell ref="B31:AI31"/>
    <mergeCell ref="Y762:AF762"/>
    <mergeCell ref="U786:AN786"/>
    <mergeCell ref="H639:K639"/>
    <mergeCell ref="I652:M652"/>
    <mergeCell ref="B666:O667"/>
    <mergeCell ref="B706:O708"/>
    <mergeCell ref="B690:O692"/>
    <mergeCell ref="B693:O695"/>
    <mergeCell ref="B696:O696"/>
    <mergeCell ref="B703:O705"/>
    <mergeCell ref="B697:O699"/>
    <mergeCell ref="B700:O702"/>
    <mergeCell ref="B680:O680"/>
    <mergeCell ref="B732:O734"/>
    <mergeCell ref="B735:O737"/>
    <mergeCell ref="AJ658:AN658"/>
    <mergeCell ref="Y668:AM668"/>
    <mergeCell ref="Y690:AM690"/>
    <mergeCell ref="P678:X678"/>
    <mergeCell ref="B785:K785"/>
    <mergeCell ref="U771:AN771"/>
    <mergeCell ref="AJ774:AN774"/>
    <mergeCell ref="AJ743:AN743"/>
    <mergeCell ref="U770:AN770"/>
    <mergeCell ref="B157:Q157"/>
    <mergeCell ref="B156:AH156"/>
    <mergeCell ref="B189:AH189"/>
    <mergeCell ref="P165:X165"/>
    <mergeCell ref="H85:L85"/>
    <mergeCell ref="A131:AH131"/>
    <mergeCell ref="AE147:AI147"/>
    <mergeCell ref="AJ71:AN71"/>
    <mergeCell ref="B134:AH134"/>
    <mergeCell ref="AJ118:AN118"/>
    <mergeCell ref="B85:G85"/>
    <mergeCell ref="AJ143:AN143"/>
    <mergeCell ref="AJ122:AN122"/>
    <mergeCell ref="AJ11:AN11"/>
    <mergeCell ref="AJ12:AN12"/>
    <mergeCell ref="AJ13:AN13"/>
    <mergeCell ref="AJ14:AN14"/>
    <mergeCell ref="AJ15:AN15"/>
    <mergeCell ref="AJ16:AN16"/>
    <mergeCell ref="AJ17:AN17"/>
    <mergeCell ref="S32:U32"/>
    <mergeCell ref="AJ18:AN18"/>
    <mergeCell ref="AJ19:AN19"/>
    <mergeCell ref="AJ20:AN20"/>
    <mergeCell ref="AJ21:AN21"/>
    <mergeCell ref="AJ22:AN22"/>
    <mergeCell ref="AJ24:AN24"/>
    <mergeCell ref="B18:AH18"/>
    <mergeCell ref="B19:AH19"/>
    <mergeCell ref="B20:AH20"/>
    <mergeCell ref="V32:AG32"/>
    <mergeCell ref="AJ25:AN25"/>
    <mergeCell ref="AJ152:AN152"/>
    <mergeCell ref="M86:Q86"/>
    <mergeCell ref="B76:AH76"/>
    <mergeCell ref="A81:AH81"/>
    <mergeCell ref="B138:AH138"/>
    <mergeCell ref="B143:AH143"/>
    <mergeCell ref="A133:AH133"/>
    <mergeCell ref="AJ124:AN124"/>
    <mergeCell ref="M93:AN93"/>
    <mergeCell ref="B86:G86"/>
    <mergeCell ref="R149:AN149"/>
    <mergeCell ref="AJ60:AN60"/>
    <mergeCell ref="B84:G84"/>
    <mergeCell ref="B77:AH78"/>
    <mergeCell ref="R84:V84"/>
    <mergeCell ref="AK61:AM61"/>
    <mergeCell ref="AJ135:AN135"/>
    <mergeCell ref="AJ72:AN72"/>
    <mergeCell ref="B72:Y72"/>
    <mergeCell ref="B62:AH62"/>
    <mergeCell ref="R86:V86"/>
    <mergeCell ref="B137:AH137"/>
    <mergeCell ref="H84:L84"/>
    <mergeCell ref="M84:Q84"/>
    <mergeCell ref="AJ75:AN75"/>
    <mergeCell ref="B144:AH144"/>
    <mergeCell ref="AJ116:AN116"/>
    <mergeCell ref="AJ117:AN117"/>
    <mergeCell ref="AJ129:AN129"/>
    <mergeCell ref="A142:AH142"/>
    <mergeCell ref="B88:AH89"/>
    <mergeCell ref="A95:AH95"/>
    <mergeCell ref="H326:J326"/>
    <mergeCell ref="AJ306:AN306"/>
    <mergeCell ref="A329:AH329"/>
    <mergeCell ref="C249:J249"/>
    <mergeCell ref="AD414:AE414"/>
    <mergeCell ref="C33:AG34"/>
    <mergeCell ref="B260:AH261"/>
    <mergeCell ref="AJ219:AN219"/>
    <mergeCell ref="AJ220:AN220"/>
    <mergeCell ref="AJ212:AN212"/>
    <mergeCell ref="B48:AH49"/>
    <mergeCell ref="B228:AI228"/>
    <mergeCell ref="B229:AI229"/>
    <mergeCell ref="B256:AH256"/>
    <mergeCell ref="A193:AH193"/>
    <mergeCell ref="AJ156:AN156"/>
    <mergeCell ref="AJ238:AN238"/>
    <mergeCell ref="AJ51:AN51"/>
    <mergeCell ref="AJ53:AN53"/>
    <mergeCell ref="B212:AH212"/>
    <mergeCell ref="K206:L206"/>
    <mergeCell ref="N198:AN198"/>
    <mergeCell ref="AJ59:AN59"/>
    <mergeCell ref="A201:AH201"/>
    <mergeCell ref="AJ186:AN186"/>
    <mergeCell ref="AJ259:AN259"/>
    <mergeCell ref="K246:M246"/>
    <mergeCell ref="AJ254:AN254"/>
    <mergeCell ref="AJ54:AN54"/>
    <mergeCell ref="AJ55:AN55"/>
    <mergeCell ref="A70:AH70"/>
    <mergeCell ref="B325:F325"/>
    <mergeCell ref="B315:AH315"/>
    <mergeCell ref="X246:AH246"/>
    <mergeCell ref="M240:AN240"/>
    <mergeCell ref="U253:W253"/>
    <mergeCell ref="AJ225:AN225"/>
    <mergeCell ref="AJ295:AN295"/>
    <mergeCell ref="AB414:AC414"/>
    <mergeCell ref="Z414:AA414"/>
    <mergeCell ref="B323:P323"/>
    <mergeCell ref="U249:W249"/>
    <mergeCell ref="AJ347:AN347"/>
    <mergeCell ref="N414:O414"/>
    <mergeCell ref="AJ313:AN313"/>
    <mergeCell ref="AJ330:AN330"/>
    <mergeCell ref="AJ314:AN314"/>
    <mergeCell ref="AJ403:AN403"/>
    <mergeCell ref="AJ333:AN333"/>
    <mergeCell ref="AJ324:AN324"/>
    <mergeCell ref="AJ248:AN248"/>
    <mergeCell ref="AJ414:AK414"/>
    <mergeCell ref="AJ251:AN251"/>
    <mergeCell ref="B262:AH262"/>
    <mergeCell ref="U255:W255"/>
    <mergeCell ref="B337:AH337"/>
    <mergeCell ref="G386:AN388"/>
    <mergeCell ref="AJ399:AN399"/>
    <mergeCell ref="AJ395:AN395"/>
    <mergeCell ref="A309:AH309"/>
    <mergeCell ref="B306:AH307"/>
    <mergeCell ref="B310:AH310"/>
    <mergeCell ref="AJ321:AN321"/>
    <mergeCell ref="B340:AH341"/>
    <mergeCell ref="B346:AH346"/>
    <mergeCell ref="A345:AH345"/>
    <mergeCell ref="B314:AH314"/>
    <mergeCell ref="B311:G311"/>
    <mergeCell ref="AJ310:AN310"/>
    <mergeCell ref="B320:AH320"/>
    <mergeCell ref="AJ305:AN305"/>
    <mergeCell ref="B330:AH332"/>
    <mergeCell ref="B333:AH334"/>
    <mergeCell ref="B364:H364"/>
    <mergeCell ref="Q325:AH325"/>
    <mergeCell ref="B350:AH350"/>
    <mergeCell ref="B363:AH363"/>
    <mergeCell ref="B414:M414"/>
    <mergeCell ref="AJ337:AN337"/>
    <mergeCell ref="B326:F326"/>
    <mergeCell ref="AJ342:AN342"/>
    <mergeCell ref="H322:J322"/>
    <mergeCell ref="B322:F322"/>
    <mergeCell ref="AJ346:AN346"/>
    <mergeCell ref="B404:AH404"/>
    <mergeCell ref="B403:AH403"/>
    <mergeCell ref="A402:AH402"/>
    <mergeCell ref="B399:AH399"/>
    <mergeCell ref="A398:AH398"/>
    <mergeCell ref="A413:AH413"/>
    <mergeCell ref="B371:AH371"/>
    <mergeCell ref="B370:AH370"/>
    <mergeCell ref="B379:F379"/>
    <mergeCell ref="B351:AN352"/>
    <mergeCell ref="B365:M365"/>
    <mergeCell ref="B305:AH305"/>
    <mergeCell ref="R85:V85"/>
    <mergeCell ref="AJ96:AN96"/>
    <mergeCell ref="AJ76:AN76"/>
    <mergeCell ref="A74:AH74"/>
    <mergeCell ref="H86:L86"/>
    <mergeCell ref="M85:Q85"/>
    <mergeCell ref="D118:AH119"/>
    <mergeCell ref="D108:AH111"/>
    <mergeCell ref="AJ137:AN137"/>
    <mergeCell ref="B104:AH104"/>
    <mergeCell ref="B103:AH103"/>
    <mergeCell ref="B102:AH102"/>
    <mergeCell ref="AJ104:AN104"/>
    <mergeCell ref="A304:AH304"/>
    <mergeCell ref="G243:I243"/>
    <mergeCell ref="AA243:AC243"/>
    <mergeCell ref="O243:Z243"/>
    <mergeCell ref="X255:AH255"/>
    <mergeCell ref="N249:O249"/>
    <mergeCell ref="K255:M255"/>
    <mergeCell ref="B158:Q158"/>
    <mergeCell ref="AD207:AN207"/>
    <mergeCell ref="B196:AH196"/>
    <mergeCell ref="W209:Z209"/>
    <mergeCell ref="B188:AH188"/>
    <mergeCell ref="B186:AH187"/>
    <mergeCell ref="L222:AN222"/>
    <mergeCell ref="H208:J208"/>
    <mergeCell ref="F205:AN205"/>
    <mergeCell ref="A301:AH301"/>
    <mergeCell ref="K249:M249"/>
    <mergeCell ref="B302:AH302"/>
    <mergeCell ref="B263:AH263"/>
    <mergeCell ref="B292:AH292"/>
    <mergeCell ref="AJ244:AN244"/>
    <mergeCell ref="B239:AH239"/>
    <mergeCell ref="B259:AH259"/>
    <mergeCell ref="K252:W252"/>
    <mergeCell ref="AJ159:AN159"/>
    <mergeCell ref="AJ167:AN167"/>
    <mergeCell ref="P206:T206"/>
    <mergeCell ref="U246:W246"/>
    <mergeCell ref="AJ262:AN262"/>
    <mergeCell ref="AJ302:AN302"/>
    <mergeCell ref="B167:AH167"/>
    <mergeCell ref="B147:AD147"/>
    <mergeCell ref="B105:AH105"/>
    <mergeCell ref="B294:AH294"/>
    <mergeCell ref="B265:AH265"/>
    <mergeCell ref="A242:AH242"/>
    <mergeCell ref="AJ280:AN280"/>
    <mergeCell ref="B216:AH216"/>
    <mergeCell ref="B217:AH217"/>
    <mergeCell ref="C253:J253"/>
    <mergeCell ref="B248:AH248"/>
    <mergeCell ref="AJ293:AN293"/>
    <mergeCell ref="R173:AN173"/>
    <mergeCell ref="P249:R249"/>
    <mergeCell ref="B176:AI176"/>
    <mergeCell ref="B195:AH195"/>
    <mergeCell ref="AJ194:AN194"/>
    <mergeCell ref="A154:AH154"/>
    <mergeCell ref="X249:AH249"/>
    <mergeCell ref="B209:E209"/>
    <mergeCell ref="L208:O208"/>
    <mergeCell ref="B194:AH194"/>
    <mergeCell ref="AJ245:AN245"/>
    <mergeCell ref="AJ291:AN291"/>
    <mergeCell ref="M206:N206"/>
    <mergeCell ref="B136:AH136"/>
    <mergeCell ref="AJ136:AN136"/>
    <mergeCell ref="AJ105:AN105"/>
    <mergeCell ref="AJ163:AN163"/>
    <mergeCell ref="AJ166:AN166"/>
    <mergeCell ref="AB206:AN206"/>
    <mergeCell ref="B163:AH164"/>
    <mergeCell ref="B168:AH168"/>
    <mergeCell ref="B220:AH220"/>
    <mergeCell ref="AJ257:AN257"/>
    <mergeCell ref="B225:AH226"/>
    <mergeCell ref="B240:L240"/>
    <mergeCell ref="B244:AH244"/>
    <mergeCell ref="AD243:AH243"/>
    <mergeCell ref="B235:AH235"/>
    <mergeCell ref="AJ216:AN216"/>
    <mergeCell ref="B178:AH179"/>
    <mergeCell ref="AJ180:AN180"/>
    <mergeCell ref="B218:AH218"/>
    <mergeCell ref="H209:L209"/>
    <mergeCell ref="AJ217:AN217"/>
    <mergeCell ref="AJ182:AN182"/>
    <mergeCell ref="AJ214:AN214"/>
    <mergeCell ref="AJ250:AN250"/>
    <mergeCell ref="V208:Y208"/>
    <mergeCell ref="B254:AH254"/>
    <mergeCell ref="A211:AH211"/>
    <mergeCell ref="B190:AN191"/>
    <mergeCell ref="AJ195:AN195"/>
    <mergeCell ref="AJ343:AN343"/>
    <mergeCell ref="K322:L322"/>
    <mergeCell ref="A319:AH319"/>
    <mergeCell ref="N255:O255"/>
    <mergeCell ref="B204:AH204"/>
    <mergeCell ref="AJ258:AN258"/>
    <mergeCell ref="C252:J252"/>
    <mergeCell ref="K253:M253"/>
    <mergeCell ref="P253:R253"/>
    <mergeCell ref="X253:AH253"/>
    <mergeCell ref="S253:T253"/>
    <mergeCell ref="AJ265:AN265"/>
    <mergeCell ref="B221:AH221"/>
    <mergeCell ref="B245:AH245"/>
    <mergeCell ref="S209:U209"/>
    <mergeCell ref="N209:Q209"/>
    <mergeCell ref="B299:M299"/>
    <mergeCell ref="AJ298:AN298"/>
    <mergeCell ref="V206:Z206"/>
    <mergeCell ref="H207:M207"/>
    <mergeCell ref="AJ234:AN234"/>
    <mergeCell ref="J243:N243"/>
    <mergeCell ref="B251:AH251"/>
    <mergeCell ref="N246:O246"/>
    <mergeCell ref="B246:J246"/>
    <mergeCell ref="B213:AH213"/>
    <mergeCell ref="B219:AH219"/>
    <mergeCell ref="AJ261:AN261"/>
    <mergeCell ref="AJ274:AN274"/>
    <mergeCell ref="N253:O253"/>
    <mergeCell ref="AJ231:AM231"/>
    <mergeCell ref="B321:AH321"/>
    <mergeCell ref="B227:AH227"/>
    <mergeCell ref="AJ336:AN336"/>
    <mergeCell ref="B258:AH258"/>
    <mergeCell ref="AJ239:AN239"/>
    <mergeCell ref="S246:T246"/>
    <mergeCell ref="AJ221:AN221"/>
    <mergeCell ref="B205:E205"/>
    <mergeCell ref="B206:E206"/>
    <mergeCell ref="AE208:AM208"/>
    <mergeCell ref="AA208:AC208"/>
    <mergeCell ref="AJ320:AN320"/>
    <mergeCell ref="AJ228:AN228"/>
    <mergeCell ref="B342:AH342"/>
    <mergeCell ref="AJ232:AM232"/>
    <mergeCell ref="AJ315:AN315"/>
    <mergeCell ref="B335:AH335"/>
    <mergeCell ref="Q323:AH323"/>
    <mergeCell ref="H325:J325"/>
    <mergeCell ref="B237:AH238"/>
    <mergeCell ref="Q208:T208"/>
    <mergeCell ref="AJ327:AN327"/>
    <mergeCell ref="B313:AH313"/>
    <mergeCell ref="Q322:AH322"/>
    <mergeCell ref="M325:P325"/>
    <mergeCell ref="S249:T249"/>
    <mergeCell ref="A318:AH318"/>
    <mergeCell ref="M322:P322"/>
    <mergeCell ref="B295:AH295"/>
    <mergeCell ref="C255:J255"/>
    <mergeCell ref="AJ227:AN227"/>
    <mergeCell ref="B243:F243"/>
    <mergeCell ref="B41:AH41"/>
    <mergeCell ref="A40:AH40"/>
    <mergeCell ref="B42:AH42"/>
    <mergeCell ref="B43:AH43"/>
    <mergeCell ref="B46:AH46"/>
    <mergeCell ref="B50:AH50"/>
    <mergeCell ref="B51:AH52"/>
    <mergeCell ref="B53:AH53"/>
    <mergeCell ref="B83:AH83"/>
    <mergeCell ref="A82:AH82"/>
    <mergeCell ref="B93:L93"/>
    <mergeCell ref="B92:AH92"/>
    <mergeCell ref="B55:AH55"/>
    <mergeCell ref="B236:AH236"/>
    <mergeCell ref="B59:AH59"/>
    <mergeCell ref="B63:AH64"/>
    <mergeCell ref="B67:AH68"/>
    <mergeCell ref="A202:AH202"/>
    <mergeCell ref="R171:U171"/>
    <mergeCell ref="R172:U172"/>
    <mergeCell ref="B169:Q169"/>
    <mergeCell ref="R169:U169"/>
    <mergeCell ref="R170:U170"/>
    <mergeCell ref="B233:AH234"/>
    <mergeCell ref="D122:AH123"/>
    <mergeCell ref="A146:AH146"/>
    <mergeCell ref="B57:AH58"/>
    <mergeCell ref="B56:AH56"/>
    <mergeCell ref="B101:AH101"/>
    <mergeCell ref="R148:AN148"/>
    <mergeCell ref="AJ108:AN108"/>
    <mergeCell ref="D116:W116"/>
    <mergeCell ref="B45:AH45"/>
    <mergeCell ref="C791:AM792"/>
    <mergeCell ref="X415:Y415"/>
    <mergeCell ref="Z415:AA415"/>
    <mergeCell ref="AB415:AC415"/>
    <mergeCell ref="Z416:AA416"/>
    <mergeCell ref="B415:M415"/>
    <mergeCell ref="B378:AH378"/>
    <mergeCell ref="B377:AH377"/>
    <mergeCell ref="A376:AH376"/>
    <mergeCell ref="B372:AH372"/>
    <mergeCell ref="A394:AH394"/>
    <mergeCell ref="B336:AH336"/>
    <mergeCell ref="AH358:AI358"/>
    <mergeCell ref="B386:F388"/>
    <mergeCell ref="AJ340:AN340"/>
    <mergeCell ref="B416:F418"/>
    <mergeCell ref="B409:AH409"/>
    <mergeCell ref="T416:U416"/>
    <mergeCell ref="Z430:AA430"/>
    <mergeCell ref="AF430:AG430"/>
    <mergeCell ref="AJ410:AN410"/>
    <mergeCell ref="A349:AH349"/>
    <mergeCell ref="G420:M420"/>
    <mergeCell ref="A339:AH339"/>
    <mergeCell ref="I364:M364"/>
    <mergeCell ref="AH422:AI422"/>
    <mergeCell ref="G379:AN379"/>
    <mergeCell ref="B411:AH411"/>
    <mergeCell ref="A289:AH289"/>
    <mergeCell ref="N364:P364"/>
    <mergeCell ref="B343:AH343"/>
    <mergeCell ref="AS160:AW160"/>
    <mergeCell ref="AJ155:AN155"/>
    <mergeCell ref="R157:AH157"/>
    <mergeCell ref="B173:Q173"/>
    <mergeCell ref="B172:Q172"/>
    <mergeCell ref="B207:E208"/>
    <mergeCell ref="B160:AH160"/>
    <mergeCell ref="B222:K222"/>
    <mergeCell ref="B298:AH298"/>
    <mergeCell ref="A297:AH297"/>
    <mergeCell ref="H311:AN311"/>
    <mergeCell ref="B155:AH155"/>
    <mergeCell ref="A175:AH175"/>
    <mergeCell ref="H206:J206"/>
    <mergeCell ref="B231:AH231"/>
    <mergeCell ref="A230:AH230"/>
    <mergeCell ref="S255:T255"/>
    <mergeCell ref="P255:R255"/>
    <mergeCell ref="AJ263:AN263"/>
    <mergeCell ref="A224:AH224"/>
    <mergeCell ref="AJ229:AN229"/>
    <mergeCell ref="B291:AH291"/>
    <mergeCell ref="A290:AH290"/>
    <mergeCell ref="AJ284:AN284"/>
    <mergeCell ref="AJ285:AN285"/>
    <mergeCell ref="P246:R246"/>
    <mergeCell ref="B250:AH250"/>
    <mergeCell ref="B293:AH293"/>
    <mergeCell ref="B257:AH257"/>
    <mergeCell ref="AJ294:AN294"/>
    <mergeCell ref="AJ279:AN279"/>
    <mergeCell ref="B166:AH166"/>
    <mergeCell ref="B358:AG358"/>
    <mergeCell ref="B396:AH396"/>
    <mergeCell ref="A356:AH356"/>
    <mergeCell ref="P415:Q415"/>
    <mergeCell ref="AH414:AI414"/>
    <mergeCell ref="AF414:AG414"/>
    <mergeCell ref="AJ377:AN377"/>
    <mergeCell ref="A407:AH407"/>
    <mergeCell ref="AH416:AI416"/>
    <mergeCell ref="Q365:U365"/>
    <mergeCell ref="AJ396:AN396"/>
    <mergeCell ref="T415:U415"/>
    <mergeCell ref="V415:W415"/>
    <mergeCell ref="AJ373:AN373"/>
    <mergeCell ref="P417:Q417"/>
    <mergeCell ref="AB416:AC416"/>
    <mergeCell ref="AJ409:AN409"/>
    <mergeCell ref="B374:AH374"/>
    <mergeCell ref="B368:AH368"/>
    <mergeCell ref="V416:W416"/>
    <mergeCell ref="AJ417:AK417"/>
    <mergeCell ref="AJ369:AN369"/>
    <mergeCell ref="AJ415:AK415"/>
    <mergeCell ref="R415:S415"/>
    <mergeCell ref="AJ358:AM358"/>
    <mergeCell ref="G380:AN382"/>
    <mergeCell ref="AJ411:AN411"/>
    <mergeCell ref="N415:O415"/>
    <mergeCell ref="P414:Q414"/>
    <mergeCell ref="B410:AH410"/>
    <mergeCell ref="B359:AH360"/>
    <mergeCell ref="N422:O422"/>
    <mergeCell ref="N423:O423"/>
    <mergeCell ref="AB422:AC422"/>
    <mergeCell ref="AF423:AG423"/>
    <mergeCell ref="AD416:AE416"/>
    <mergeCell ref="AB421:AC421"/>
    <mergeCell ref="R417:S417"/>
    <mergeCell ref="AF420:AG420"/>
    <mergeCell ref="V429:W429"/>
    <mergeCell ref="X429:Y429"/>
    <mergeCell ref="Z417:AA417"/>
    <mergeCell ref="AJ416:AK416"/>
    <mergeCell ref="P419:Q419"/>
    <mergeCell ref="X422:Y422"/>
    <mergeCell ref="AH430:AI430"/>
    <mergeCell ref="AA425:AB425"/>
    <mergeCell ref="AJ429:AK429"/>
    <mergeCell ref="AJ430:AK430"/>
    <mergeCell ref="AJ428:AK428"/>
    <mergeCell ref="AD430:AE430"/>
    <mergeCell ref="Z427:AA427"/>
    <mergeCell ref="N429:O429"/>
    <mergeCell ref="AH429:AI429"/>
    <mergeCell ref="P416:Q416"/>
    <mergeCell ref="AB418:AC418"/>
    <mergeCell ref="N416:O416"/>
    <mergeCell ref="P425:Q425"/>
    <mergeCell ref="R423:S423"/>
    <mergeCell ref="AD427:AE427"/>
    <mergeCell ref="P429:Q429"/>
    <mergeCell ref="AF421:AG421"/>
    <mergeCell ref="P420:Q420"/>
    <mergeCell ref="B475:AH475"/>
    <mergeCell ref="B443:AH443"/>
    <mergeCell ref="A439:AH439"/>
    <mergeCell ref="B440:AH441"/>
    <mergeCell ref="AD435:AE435"/>
    <mergeCell ref="B674:O676"/>
    <mergeCell ref="Y709:AM709"/>
    <mergeCell ref="Y708:AM708"/>
    <mergeCell ref="Y673:AM673"/>
    <mergeCell ref="P677:X677"/>
    <mergeCell ref="AK605:AN607"/>
    <mergeCell ref="P673:X673"/>
    <mergeCell ref="AF640:AJ640"/>
    <mergeCell ref="V628:Z632"/>
    <mergeCell ref="B624:U624"/>
    <mergeCell ref="D456:K456"/>
    <mergeCell ref="L456:Q456"/>
    <mergeCell ref="AA633:AJ635"/>
    <mergeCell ref="Y670:AM670"/>
    <mergeCell ref="P668:X668"/>
    <mergeCell ref="P669:X669"/>
    <mergeCell ref="AK623:AN623"/>
    <mergeCell ref="Y666:AM667"/>
    <mergeCell ref="Y675:AM675"/>
    <mergeCell ref="P675:X675"/>
    <mergeCell ref="Y694:AM694"/>
    <mergeCell ref="B633:U635"/>
    <mergeCell ref="W664:AE664"/>
    <mergeCell ref="L617:T618"/>
    <mergeCell ref="AJ482:AN482"/>
    <mergeCell ref="AJ486:AN486"/>
    <mergeCell ref="P679:X679"/>
    <mergeCell ref="H789:K789"/>
    <mergeCell ref="B776:K776"/>
    <mergeCell ref="L776:T776"/>
    <mergeCell ref="B492:AH492"/>
    <mergeCell ref="T431:U431"/>
    <mergeCell ref="V431:W431"/>
    <mergeCell ref="A477:AH477"/>
    <mergeCell ref="R435:S435"/>
    <mergeCell ref="N435:O435"/>
    <mergeCell ref="R433:S433"/>
    <mergeCell ref="B758:K758"/>
    <mergeCell ref="Y691:AM691"/>
    <mergeCell ref="AF783:AI783"/>
    <mergeCell ref="AJ768:AN768"/>
    <mergeCell ref="P674:X674"/>
    <mergeCell ref="Y669:AM669"/>
    <mergeCell ref="Y674:AM674"/>
    <mergeCell ref="B671:O673"/>
    <mergeCell ref="B764:T764"/>
    <mergeCell ref="P725:X725"/>
    <mergeCell ref="AJ434:AK434"/>
    <mergeCell ref="AJ480:AN480"/>
    <mergeCell ref="B431:F433"/>
    <mergeCell ref="T432:U432"/>
    <mergeCell ref="Y693:AM693"/>
    <mergeCell ref="Y677:AM677"/>
    <mergeCell ref="A749:AH749"/>
    <mergeCell ref="B750:AH750"/>
    <mergeCell ref="P690:X690"/>
    <mergeCell ref="H599:AA599"/>
    <mergeCell ref="H600:AA600"/>
    <mergeCell ref="B494:AF494"/>
    <mergeCell ref="AH418:AI418"/>
    <mergeCell ref="X421:Y421"/>
    <mergeCell ref="X417:Y417"/>
    <mergeCell ref="AB417:AC417"/>
    <mergeCell ref="V418:W418"/>
    <mergeCell ref="X419:Y419"/>
    <mergeCell ref="R419:S419"/>
    <mergeCell ref="AJ408:AN408"/>
    <mergeCell ref="B395:AH395"/>
    <mergeCell ref="X414:Y414"/>
    <mergeCell ref="N365:P365"/>
    <mergeCell ref="AF419:AG419"/>
    <mergeCell ref="AJ371:AN371"/>
    <mergeCell ref="B390:AH390"/>
    <mergeCell ref="AJ390:AN390"/>
    <mergeCell ref="E400:I400"/>
    <mergeCell ref="L400:N400"/>
    <mergeCell ref="S400:V400"/>
    <mergeCell ref="R420:S420"/>
    <mergeCell ref="AJ419:AK419"/>
    <mergeCell ref="G383:AN385"/>
    <mergeCell ref="B408:AH408"/>
    <mergeCell ref="B97:AH97"/>
    <mergeCell ref="AJ475:AN475"/>
    <mergeCell ref="R456:W456"/>
    <mergeCell ref="X435:Y435"/>
    <mergeCell ref="T418:U418"/>
    <mergeCell ref="R414:S414"/>
    <mergeCell ref="AJ440:AN440"/>
    <mergeCell ref="D790:H790"/>
    <mergeCell ref="P790:T790"/>
    <mergeCell ref="AB790:AE790"/>
    <mergeCell ref="Q652:T652"/>
    <mergeCell ref="D640:H640"/>
    <mergeCell ref="AH431:AI431"/>
    <mergeCell ref="X454:AG454"/>
    <mergeCell ref="N432:O432"/>
    <mergeCell ref="AH435:AI435"/>
    <mergeCell ref="B784:AN784"/>
    <mergeCell ref="B782:AH782"/>
    <mergeCell ref="A781:AH781"/>
    <mergeCell ref="U777:AN777"/>
    <mergeCell ref="AB431:AC431"/>
    <mergeCell ref="AJ435:AK435"/>
    <mergeCell ref="AJ431:AK431"/>
    <mergeCell ref="V414:W414"/>
    <mergeCell ref="T414:U414"/>
    <mergeCell ref="AJ421:AK421"/>
    <mergeCell ref="R421:S421"/>
    <mergeCell ref="Z419:AA419"/>
    <mergeCell ref="N417:O417"/>
    <mergeCell ref="P418:Q418"/>
    <mergeCell ref="G421:M421"/>
    <mergeCell ref="B428:F430"/>
    <mergeCell ref="AJ359:AN359"/>
    <mergeCell ref="AD415:AE415"/>
    <mergeCell ref="V421:W421"/>
    <mergeCell ref="P421:Q421"/>
    <mergeCell ref="AJ45:AN45"/>
    <mergeCell ref="R207:U207"/>
    <mergeCell ref="V207:Z207"/>
    <mergeCell ref="R425:S425"/>
    <mergeCell ref="Z422:AA422"/>
    <mergeCell ref="X416:Y416"/>
    <mergeCell ref="AF416:AG416"/>
    <mergeCell ref="AF417:AG417"/>
    <mergeCell ref="Z421:AA421"/>
    <mergeCell ref="X418:Y418"/>
    <mergeCell ref="R422:S422"/>
    <mergeCell ref="AH419:AI419"/>
    <mergeCell ref="AJ418:AK418"/>
    <mergeCell ref="AJ420:AK420"/>
    <mergeCell ref="AH417:AI417"/>
    <mergeCell ref="AD418:AE418"/>
    <mergeCell ref="B347:AG347"/>
    <mergeCell ref="Q364:U364"/>
    <mergeCell ref="AJ283:AN283"/>
    <mergeCell ref="V365:AA365"/>
    <mergeCell ref="R418:S418"/>
    <mergeCell ref="AJ392:AN392"/>
    <mergeCell ref="A354:AH354"/>
    <mergeCell ref="B355:AH355"/>
    <mergeCell ref="B419:F421"/>
    <mergeCell ref="V417:W417"/>
    <mergeCell ref="AH415:AI415"/>
    <mergeCell ref="G416:M416"/>
    <mergeCell ref="D462:K462"/>
    <mergeCell ref="L462:Q462"/>
    <mergeCell ref="R462:W462"/>
    <mergeCell ref="X459:AC459"/>
    <mergeCell ref="AD459:AI459"/>
    <mergeCell ref="X460:AC460"/>
    <mergeCell ref="AD460:AI460"/>
    <mergeCell ref="X461:AC461"/>
    <mergeCell ref="AD461:AI461"/>
    <mergeCell ref="X462:AC462"/>
    <mergeCell ref="AD462:AI462"/>
    <mergeCell ref="W400:Y400"/>
    <mergeCell ref="AB420:AC420"/>
    <mergeCell ref="AD420:AE420"/>
    <mergeCell ref="AD419:AE419"/>
    <mergeCell ref="B392:AH392"/>
    <mergeCell ref="B426:M426"/>
    <mergeCell ref="G422:M422"/>
    <mergeCell ref="T417:U417"/>
    <mergeCell ref="N421:O421"/>
    <mergeCell ref="AH421:AI421"/>
    <mergeCell ref="T421:U421"/>
    <mergeCell ref="Z418:AA418"/>
    <mergeCell ref="B423:M423"/>
    <mergeCell ref="N420:O420"/>
    <mergeCell ref="AF415:AG415"/>
    <mergeCell ref="G418:M418"/>
    <mergeCell ref="T419:U419"/>
    <mergeCell ref="N418:O418"/>
    <mergeCell ref="R416:S416"/>
    <mergeCell ref="AF418:AG418"/>
    <mergeCell ref="AD417:AE417"/>
    <mergeCell ref="AJ276:AN276"/>
    <mergeCell ref="AJ457:AN457"/>
    <mergeCell ref="V420:W420"/>
    <mergeCell ref="P423:Q423"/>
    <mergeCell ref="X428:Y428"/>
    <mergeCell ref="Z423:AA423"/>
    <mergeCell ref="Z420:AA420"/>
    <mergeCell ref="AH420:AI420"/>
    <mergeCell ref="G417:M417"/>
    <mergeCell ref="B96:AH96"/>
    <mergeCell ref="AJ184:AN184"/>
    <mergeCell ref="D460:K460"/>
    <mergeCell ref="L460:Q460"/>
    <mergeCell ref="R460:W460"/>
    <mergeCell ref="D461:K461"/>
    <mergeCell ref="L461:Q461"/>
    <mergeCell ref="R461:W461"/>
    <mergeCell ref="X98:AB98"/>
    <mergeCell ref="N98:R98"/>
    <mergeCell ref="AJ355:AN355"/>
    <mergeCell ref="AB364:AF364"/>
    <mergeCell ref="V364:AA364"/>
    <mergeCell ref="AJ370:AN370"/>
    <mergeCell ref="AJ273:AN273"/>
    <mergeCell ref="A357:AH357"/>
    <mergeCell ref="AB365:AF365"/>
    <mergeCell ref="A362:AH362"/>
    <mergeCell ref="B369:AH369"/>
    <mergeCell ref="A367:AH367"/>
    <mergeCell ref="B373:AH373"/>
    <mergeCell ref="B380:F382"/>
    <mergeCell ref="B383:F385"/>
  </mergeCells>
  <phoneticPr fontId="1"/>
  <dataValidations xWindow="1312" yWindow="868" count="21">
    <dataValidation type="list" allowBlank="1" showInputMessage="1" showErrorMessage="1" prompt="プルダウンメニューから選んでください" sqref="AJ53:AN53" xr:uid="{00000000-0002-0000-0200-000000000000}">
      <formula1>"いる,いない,現金支給"</formula1>
    </dataValidation>
    <dataValidation type="list" allowBlank="1" showInputMessage="1" showErrorMessage="1" prompt="プルダウンメニューから選んでください" sqref="AJ92:AN92 AJ104:AN105 AJ112:AN112 AJ117:AN118 AJ124:AN125 AJ129:AN129 AJ134:AN134 AJ143:AN144 AJ155:AN156 AJ186:AN186 AJ272:AN274 AJ203:AN203 AJ248:AN248 AJ254:AN254 AJ291:AN291 AJ236:AN236 AJ305:AN306 AJ310:AN310 AJ313:AN315 AJ324:AN324 AJ327:AN327 AJ330:AN330 AJ336:AN337 AJ265:AN266 AJ359:AN359 AJ395:AN396 AJ390:AN390 AJ408:AN411 AJ437:AN437 AJ71:AN71 AJ494:AN494 AJ486:AN486 AJ492:AN492 AJ507:AN507 AJ521:AN521 AJ533:AN533 AJ620:AN620 AJ658:AN658 AJ743:AN743 AJ25:AN25 AJ27:AN27 AJ31:AN31 AJ227:AN229 AJ136:AN137 AJ340:AN340 AJ342:AN343 AJ440:AN440 AJ197 AJ75:AN76 AJ298:AN298 AJ212:AN212 AJ214:AN214 AJ466:AN470 AJ194:AN195 AJ37:AN37 AJ225:AN225 AJ287:AN287 AJ270:AN270 AJ392:AN392 AJ355:AN355 AJ399:AN399 AJ238:AN239 AJ284:AN284 AJ293:AN295 AJ302:AN302 AJ317:AN317 AJ346:AN347 AJ442:AN443 AJ473:AN475 AJ449:AN450 AJ480:AN480 AJ457:AN457 AJ163:AN163 AJ182:AN182 AJ184:AN184 AJ216:AN217 AJ276:AN279 AJ262:AN263" xr:uid="{00000000-0002-0000-0200-000001000000}">
      <formula1>"いる,いない"</formula1>
    </dataValidation>
    <dataValidation imeMode="off" allowBlank="1" showInputMessage="1" showErrorMessage="1" sqref="H85:V86 K206:L206 AJ231:AM232 G243:I243 AA243:AC243 K246:M246 P246:R246 U246:W246 K249:M249 P249:R249 U249:W249 K253:M253 P253:R253 U253:W253 K255:M255 P255:R255 U255:W255 H322:J322 AJ358:AM358 P732:X737 P718:X729 N415:AK422 I559:P560 AG573:AM576 L587:T588 L594:T595 W685 W664 P668:X679 I652:M652 B617 I640:M640 U640:Y640 AF640:AJ640 P690:X695 P697:X708 W714 L753:T753 L758:T758 L771:T771 L777:T777 B786:K786 I790:M790 U790:Y790 AF790:AJ790 AG761:AM764 H325:J326 L47:N47 Q47:S47 V47:X47 U652:Y652" xr:uid="{00000000-0002-0000-0200-000002000000}"/>
    <dataValidation imeMode="on" allowBlank="1" showInputMessage="1" showErrorMessage="1" sqref="K252:W252 J32:R32 V32:AG32 Y718:AM729 Y732:AM737 M93:AN93 AE208 Y697:AM708 R148:AN150 R157:R158 R173:AN173 B777:K777 Y690:AM695 B753:K753 H311:AN311 Q322:AH323 Q325:AH325 B771:K771 Y668:AM679 L617:T618 B559:H560 B587:K588 U587:AN588 B594:K595 U594:AN595 B758:K758 B646:AH647 L786:T786 L222 L454:L456 R454:R456 X454:X456 L198:N198 M240:AN241 L460:L462 R460:R462 AD460:AD462 X460:X462 P165" xr:uid="{00000000-0002-0000-0200-000003000000}"/>
    <dataValidation type="list" allowBlank="1" showInputMessage="1" showErrorMessage="1" prompt="プルダウンメニューから選んでください" sqref="AJ108:AN108 AJ116:AN116 AJ122:AN122 AJ147:AN147 AJ320:AN321 AJ369:AN371 AJ377:AN377 AJ551:AN553 AJ556:AN556 AJ562:AN562 AJ614:AN614 AJ584:AN584 AJ591:AN591 U573:U576 AJ750:AN750 AJ755:AN755 AJ768:AN768 AJ774:AN774 AJ12:AN22 U761:U764 AJ783:AN783 AJ219:AN221" xr:uid="{00000000-0002-0000-0200-000004000000}">
      <formula1>"有,無"</formula1>
    </dataValidation>
    <dataValidation type="list" allowBlank="1" showInputMessage="1" showErrorMessage="1" prompt="プルダウンメニューから選んでください_x000a_" sqref="AJ50:AN50 AJ42:AN43 AJ59:AN60 AJ45:AN46 AJ54:AN55 AJ72:AN72" xr:uid="{00000000-0002-0000-0200-000005000000}">
      <formula1>"いる,いない"</formula1>
    </dataValidation>
    <dataValidation type="list" allowBlank="1" showInputMessage="1" showErrorMessage="1" prompt="プルダウンメニューから選んでください" sqref="AJ135:AN135 AJ166:AN167 AJ234:AN234 AJ244:AN245 AJ250:AN251 AJ257:AN258 AJ333:AN333 AJ487:AN488 AJ490:AN490 AJ578:AN578 AJ610:AN610 AJ741:AN741 AJ779:AN779 AJ51 AJ261:AN261 AJ48:AN48 AJ286:AN286 AJ283:AN283 AJ96:AN96 AJ180:AN180" xr:uid="{00000000-0002-0000-0200-000006000000}">
      <formula1>"いる,いない,該当なし"</formula1>
    </dataValidation>
    <dataValidation type="list" allowBlank="1" showInputMessage="1" showErrorMessage="1" prompt="プルダウンメニューから選んでください" sqref="AJ152:AN152 AS160:AW162" xr:uid="{00000000-0002-0000-0200-000007000000}">
      <formula1>"いる,いない,短縮していない"</formula1>
    </dataValidation>
    <dataValidation type="list" allowBlank="1" showInputMessage="1" showErrorMessage="1" prompt="プルダウンメニューから選んでください" sqref="AJ159:AN159" xr:uid="{00000000-0002-0000-0200-000008000000}">
      <formula1>"いる,いない,１名のみ"</formula1>
    </dataValidation>
    <dataValidation type="list" allowBlank="1" showInputMessage="1" showErrorMessage="1" prompt="整備されている装置器具等について 「 ☑ 」 を選んでください" sqref="G206:G209 K208 M209 P208 R209 U206 U208 V209 AQ206 AA206 Z208 AA209 AC207 AQ204:AR204 O206 I44 M44 R44" xr:uid="{00000000-0002-0000-0200-000009000000}">
      <formula1>"☑,□"</formula1>
    </dataValidation>
    <dataValidation type="list" allowBlank="1" showInputMessage="1" showErrorMessage="1" prompt="プルダウンメニューから選んでください" sqref="AJ259:AN259" xr:uid="{00000000-0002-0000-0200-00000A000000}">
      <formula1>"いる,いない,立地していない"</formula1>
    </dataValidation>
    <dataValidation type="list" allowBlank="1" showInputMessage="1" showErrorMessage="1" prompt="プルダウンメニューから選んでください" sqref="AJ373:AN373 AJ403:AN403" xr:uid="{00000000-0002-0000-0200-00000B000000}">
      <formula1>"有,無,該当なし"</formula1>
    </dataValidation>
    <dataValidation type="list" allowBlank="1" showInputMessage="1" showErrorMessage="1" prompt="プルダウンメニューから選んでください" sqref="AJ481:AN482" xr:uid="{00000000-0002-0000-0200-00000C000000}">
      <formula1>"する,しない"</formula1>
    </dataValidation>
    <dataValidation type="list" allowBlank="1" showInputMessage="1" showErrorMessage="1" sqref="AJ38:AN39 AK153:AN153 AJ622:AN622 AN671:AN672 AJ455:AN455" xr:uid="{00000000-0002-0000-0200-00000D000000}">
      <formula1>#REF!</formula1>
    </dataValidation>
    <dataValidation imeMode="on" allowBlank="1" showInputMessage="1" showErrorMessage="1" prompt="セル内で改行する場合は、「Alt」キーを押しながら「Shift」キーを押すと改行できます" sqref="B63:AH64 B67:AH68 B77:AH78 B88:AH89 B139:AH140 B190:AN191 B351:AN352 Q559:AN560 U617:AN618 U753:AN753 U758:AN758 U771:AN771 U777:AN777 U786:AN786 H380:AN382 G380:G383 G386:AN388 B57:AH58 B178:AH179" xr:uid="{00000000-0002-0000-0200-00000E000000}"/>
    <dataValidation imeMode="off" allowBlank="1" showInputMessage="1" showErrorMessage="1" prompt="時間を記入してください_x000a_【例】10:00" sqref="I364:M364" xr:uid="{00000000-0002-0000-0200-00000F000000}"/>
    <dataValidation imeMode="off" allowBlank="1" showInputMessage="1" showErrorMessage="1" prompt="時間を記入してください_x000a_【例】12:00" sqref="Q364:U365" xr:uid="{00000000-0002-0000-0200-000010000000}"/>
    <dataValidation imeMode="off" allowBlank="1" showInputMessage="1" showErrorMessage="1" prompt="時間を記入してください_x000a_【例】15:00" sqref="AB364:AF365" xr:uid="{00000000-0002-0000-0200-000011000000}"/>
    <dataValidation type="list" allowBlank="1" showInputMessage="1" showErrorMessage="1" prompt="プルダウンメニューから選んでください" sqref="AJ196:AN196" xr:uid="{00000000-0002-0000-0200-000012000000}">
      <formula1>"いる,いない,受審予定"</formula1>
    </dataValidation>
    <dataValidation type="list" allowBlank="1" showInputMessage="1" showErrorMessage="1" prompt="プルダウンメニューから選んでください" sqref="AJ267:AN267 AJ280:AN280 AJ285:AN285" xr:uid="{00000000-0002-0000-0200-000013000000}">
      <formula1>"いる,いない,検討中"</formula1>
    </dataValidation>
    <dataValidation type="list" allowBlank="1" showInputMessage="1" showErrorMessage="1" prompt="プルダウンメニューから選んでください" sqref="AJ564:AN569" xr:uid="{00000000-0002-0000-0200-000014000000}">
      <formula1>"○"</formula1>
    </dataValidation>
  </dataValidations>
  <printOptions horizontalCentered="1"/>
  <pageMargins left="0.70866141732283472" right="0.59055118110236227" top="0.70866141732283472" bottom="0.59055118110236227" header="0.31496062992125984" footer="0.31496062992125984"/>
  <pageSetup paperSize="9" scale="70" orientation="portrait" r:id="rId1"/>
  <headerFooter>
    <oddFooter>&amp;C&amp;P</oddFooter>
  </headerFooter>
  <rowBreaks count="16" manualBreakCount="16">
    <brk id="38" max="40" man="1"/>
    <brk id="79" max="40" man="1"/>
    <brk id="132" max="40" man="1"/>
    <brk id="184" max="40" man="1"/>
    <brk id="229" max="40" man="1"/>
    <brk id="281" max="40" man="1"/>
    <brk id="316" max="40" man="1"/>
    <brk id="355" max="40" man="1"/>
    <brk id="405" max="40" man="1"/>
    <brk id="444" max="40" man="1"/>
    <brk id="496" max="16383" man="1"/>
    <brk id="549" max="40" man="1"/>
    <brk id="596" max="16383" man="1"/>
    <brk id="656" max="16383" man="1"/>
    <brk id="711" max="40" man="1"/>
    <brk id="7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2:U37"/>
  <sheetViews>
    <sheetView showGridLines="0" zoomScale="90" zoomScaleNormal="90" zoomScaleSheetLayoutView="90" workbookViewId="0">
      <selection activeCell="I13" sqref="I13:J13"/>
    </sheetView>
  </sheetViews>
  <sheetFormatPr defaultRowHeight="18.75" x14ac:dyDescent="0.4"/>
  <cols>
    <col min="1" max="1" width="5.625" customWidth="1"/>
    <col min="2" max="2" width="3.625" customWidth="1"/>
    <col min="3" max="6" width="5.625" customWidth="1"/>
    <col min="7" max="8" width="10.625" customWidth="1"/>
    <col min="9" max="20" width="5.625" customWidth="1"/>
    <col min="21" max="21" width="3.625" customWidth="1"/>
  </cols>
  <sheetData>
    <row r="2" spans="2:21" ht="20.100000000000001" customHeight="1" x14ac:dyDescent="0.4">
      <c r="B2" s="523" t="s">
        <v>461</v>
      </c>
      <c r="C2" s="513"/>
      <c r="D2" s="513" t="s">
        <v>838</v>
      </c>
      <c r="E2" s="523"/>
      <c r="F2" s="523"/>
      <c r="G2" s="523"/>
      <c r="H2" s="523"/>
      <c r="I2" s="524" t="s">
        <v>854</v>
      </c>
      <c r="J2" s="513"/>
      <c r="K2" s="513"/>
      <c r="L2" s="513"/>
      <c r="M2" s="513"/>
      <c r="N2" s="513"/>
      <c r="O2" s="513"/>
      <c r="P2" s="513"/>
    </row>
    <row r="3" spans="2:21" s="470" customFormat="1" ht="20.100000000000001" customHeight="1" x14ac:dyDescent="0.4">
      <c r="B3" s="523"/>
      <c r="C3" s="513"/>
      <c r="D3" s="523"/>
      <c r="E3" s="523"/>
      <c r="F3" s="523"/>
      <c r="G3" s="513"/>
      <c r="H3" s="513"/>
      <c r="I3" s="513"/>
      <c r="J3" s="513"/>
      <c r="K3" s="513"/>
      <c r="L3" s="513"/>
      <c r="M3" s="513"/>
      <c r="N3" s="513"/>
      <c r="O3" s="513"/>
      <c r="P3" s="513"/>
    </row>
    <row r="4" spans="2:21" ht="20.100000000000001" customHeight="1" x14ac:dyDescent="0.4">
      <c r="B4" s="513" t="str">
        <f>"（４）職員の充足状況（"&amp;表紙!B2&amp;DBCS(表紙!C2)&amp;"年度の状況）"</f>
        <v>（４）職員の充足状況（令和７年度の状況）</v>
      </c>
      <c r="C4" s="513"/>
      <c r="D4" s="513"/>
      <c r="E4" s="513"/>
      <c r="F4" s="513"/>
      <c r="G4" s="513"/>
      <c r="H4" s="513"/>
      <c r="I4" s="513"/>
      <c r="J4" s="513" t="s">
        <v>306</v>
      </c>
      <c r="K4" s="513"/>
      <c r="L4" s="513"/>
      <c r="M4" s="513"/>
      <c r="N4" s="513"/>
      <c r="O4" s="513"/>
      <c r="P4" s="513"/>
    </row>
    <row r="5" spans="2:21" ht="20.100000000000001" customHeight="1" thickBot="1" x14ac:dyDescent="0.45">
      <c r="B5" s="513"/>
      <c r="C5" s="513"/>
      <c r="D5" s="513"/>
      <c r="E5" s="513"/>
      <c r="F5" s="513"/>
      <c r="G5" s="513"/>
      <c r="H5" s="513"/>
      <c r="I5" s="513"/>
      <c r="J5" s="513"/>
      <c r="K5" s="513" t="s">
        <v>307</v>
      </c>
      <c r="L5" s="513"/>
      <c r="M5" s="513"/>
      <c r="N5" s="513"/>
      <c r="O5" s="513"/>
      <c r="P5" s="513"/>
    </row>
    <row r="6" spans="2:21" ht="20.100000000000001" customHeight="1" thickTop="1" thickBot="1" x14ac:dyDescent="0.45">
      <c r="B6" t="s">
        <v>308</v>
      </c>
      <c r="D6" s="785"/>
      <c r="E6" s="787"/>
      <c r="F6" t="s">
        <v>460</v>
      </c>
    </row>
    <row r="7" spans="2:21" ht="20.100000000000001" customHeight="1" thickTop="1" x14ac:dyDescent="0.4">
      <c r="G7" s="117"/>
      <c r="H7" s="117"/>
      <c r="I7" s="117"/>
      <c r="J7" s="117"/>
      <c r="K7" s="117"/>
      <c r="L7" s="117"/>
      <c r="M7" s="117"/>
      <c r="N7" s="117"/>
      <c r="O7" s="117"/>
      <c r="P7" s="117"/>
      <c r="Q7" s="117"/>
      <c r="R7" s="117"/>
      <c r="S7" s="117"/>
      <c r="T7" s="117"/>
    </row>
    <row r="8" spans="2:21" ht="20.100000000000001" customHeight="1" thickBot="1" x14ac:dyDescent="0.45">
      <c r="B8" s="45" t="s">
        <v>309</v>
      </c>
      <c r="C8" s="46"/>
      <c r="D8" s="46"/>
      <c r="E8" s="46"/>
      <c r="F8" s="46"/>
      <c r="G8" s="46"/>
      <c r="H8" s="46"/>
      <c r="I8" s="46"/>
      <c r="J8" s="46"/>
      <c r="K8" s="46"/>
      <c r="L8" s="46"/>
      <c r="M8" s="46"/>
      <c r="N8" s="46"/>
      <c r="O8" s="46"/>
      <c r="P8" s="46"/>
      <c r="Q8" s="46"/>
      <c r="R8" s="46"/>
      <c r="S8" s="46"/>
      <c r="T8" s="46"/>
      <c r="U8" s="46"/>
    </row>
    <row r="9" spans="2:21" ht="39.950000000000003" customHeight="1" thickTop="1" thickBot="1" x14ac:dyDescent="0.45">
      <c r="B9" s="47"/>
      <c r="C9" s="1088" t="s">
        <v>457</v>
      </c>
      <c r="D9" s="1069"/>
      <c r="E9" s="1069"/>
      <c r="F9" s="1085" t="s">
        <v>817</v>
      </c>
      <c r="G9" s="1071" t="str">
        <f>表紙!B2&amp;DBCS(表紙!C2)&amp;"年４月１日現在"</f>
        <v>令和７年４月１日現在</v>
      </c>
      <c r="H9" s="1071"/>
      <c r="I9" s="1071"/>
      <c r="J9" s="1071"/>
      <c r="K9" s="1071"/>
      <c r="L9" s="1071"/>
      <c r="M9" s="1092" t="s">
        <v>463</v>
      </c>
      <c r="N9" s="1093"/>
      <c r="O9" s="1093"/>
      <c r="P9" s="169"/>
      <c r="Q9" s="1094" t="s">
        <v>464</v>
      </c>
      <c r="R9" s="1094"/>
      <c r="S9" s="1094"/>
      <c r="T9" s="1095"/>
    </row>
    <row r="10" spans="2:21" ht="39.950000000000003" customHeight="1" thickTop="1" x14ac:dyDescent="0.4">
      <c r="B10" s="47"/>
      <c r="C10" s="1089"/>
      <c r="D10" s="900"/>
      <c r="E10" s="900"/>
      <c r="F10" s="1086"/>
      <c r="G10" s="1083" t="s">
        <v>310</v>
      </c>
      <c r="H10" s="1083"/>
      <c r="I10" s="1083"/>
      <c r="J10" s="1083"/>
      <c r="K10" s="1083" t="s">
        <v>311</v>
      </c>
      <c r="L10" s="1083"/>
      <c r="M10" s="1083" t="s">
        <v>310</v>
      </c>
      <c r="N10" s="1083"/>
      <c r="O10" s="1083"/>
      <c r="P10" s="1107"/>
      <c r="Q10" s="1083"/>
      <c r="R10" s="1083"/>
      <c r="S10" s="1083" t="s">
        <v>311</v>
      </c>
      <c r="T10" s="1084"/>
    </row>
    <row r="11" spans="2:21" ht="39.950000000000003" customHeight="1" thickBot="1" x14ac:dyDescent="0.45">
      <c r="B11" s="47"/>
      <c r="C11" s="1090"/>
      <c r="D11" s="1091"/>
      <c r="E11" s="1091"/>
      <c r="F11" s="1087"/>
      <c r="G11" s="119" t="s">
        <v>575</v>
      </c>
      <c r="H11" s="119" t="s">
        <v>576</v>
      </c>
      <c r="I11" s="1075" t="s">
        <v>453</v>
      </c>
      <c r="J11" s="1075"/>
      <c r="K11" s="1074" t="s">
        <v>312</v>
      </c>
      <c r="L11" s="1074"/>
      <c r="M11" s="1103" t="s">
        <v>577</v>
      </c>
      <c r="N11" s="1104"/>
      <c r="O11" s="1105" t="s">
        <v>578</v>
      </c>
      <c r="P11" s="1105"/>
      <c r="Q11" s="1075" t="s">
        <v>453</v>
      </c>
      <c r="R11" s="1075"/>
      <c r="S11" s="1074" t="s">
        <v>312</v>
      </c>
      <c r="T11" s="1096"/>
    </row>
    <row r="12" spans="2:21" ht="39.950000000000003" customHeight="1" thickTop="1" x14ac:dyDescent="0.4">
      <c r="C12" s="1072" t="s">
        <v>313</v>
      </c>
      <c r="D12" s="1071"/>
      <c r="E12" s="1071"/>
      <c r="F12" s="120" t="s">
        <v>314</v>
      </c>
      <c r="G12" s="170"/>
      <c r="H12" s="171"/>
      <c r="I12" s="1046"/>
      <c r="J12" s="1106"/>
      <c r="K12" s="1108">
        <f>ROUNDDOWN((SUM($G12:$J12))/3,1)</f>
        <v>0</v>
      </c>
      <c r="L12" s="1109"/>
      <c r="M12" s="1066"/>
      <c r="N12" s="1046"/>
      <c r="O12" s="1046"/>
      <c r="P12" s="1046"/>
      <c r="Q12" s="1046"/>
      <c r="R12" s="1106"/>
      <c r="S12" s="1108">
        <f>ROUNDDOWN((SUM(M12:R12))/3,1)</f>
        <v>0</v>
      </c>
      <c r="T12" s="1110"/>
    </row>
    <row r="13" spans="2:21" ht="39.950000000000003" customHeight="1" x14ac:dyDescent="0.4">
      <c r="C13" s="1120" t="s">
        <v>315</v>
      </c>
      <c r="D13" s="1083"/>
      <c r="E13" s="1083"/>
      <c r="F13" s="1122" t="s">
        <v>316</v>
      </c>
      <c r="G13" s="172"/>
      <c r="H13" s="173"/>
      <c r="I13" s="1047"/>
      <c r="J13" s="1121"/>
      <c r="K13" s="1116">
        <f>ROUNDDOWN((SUM($G13:$J14))/6,1)</f>
        <v>0</v>
      </c>
      <c r="L13" s="1123"/>
      <c r="M13" s="1065"/>
      <c r="N13" s="1047"/>
      <c r="O13" s="1047"/>
      <c r="P13" s="1047"/>
      <c r="Q13" s="1047"/>
      <c r="R13" s="1121"/>
      <c r="S13" s="1116">
        <f>ROUNDDOWN((SUM($M13:$R14))/6,1)</f>
        <v>0</v>
      </c>
      <c r="T13" s="1117"/>
    </row>
    <row r="14" spans="2:21" ht="39.950000000000003" customHeight="1" x14ac:dyDescent="0.4">
      <c r="C14" s="1120" t="s">
        <v>317</v>
      </c>
      <c r="D14" s="1083"/>
      <c r="E14" s="1083"/>
      <c r="F14" s="1122"/>
      <c r="G14" s="172"/>
      <c r="H14" s="173"/>
      <c r="I14" s="1047"/>
      <c r="J14" s="1121"/>
      <c r="K14" s="1118"/>
      <c r="L14" s="1124"/>
      <c r="M14" s="1065"/>
      <c r="N14" s="1047"/>
      <c r="O14" s="1047"/>
      <c r="P14" s="1047"/>
      <c r="Q14" s="1047"/>
      <c r="R14" s="1121"/>
      <c r="S14" s="1118"/>
      <c r="T14" s="1119"/>
    </row>
    <row r="15" spans="2:21" ht="39.950000000000003" customHeight="1" x14ac:dyDescent="0.4">
      <c r="C15" s="1097" t="s">
        <v>827</v>
      </c>
      <c r="D15" s="1086"/>
      <c r="E15" s="1086"/>
      <c r="F15" s="457" t="s">
        <v>815</v>
      </c>
      <c r="G15" s="172"/>
      <c r="H15" s="173"/>
      <c r="I15" s="1047"/>
      <c r="J15" s="1121"/>
      <c r="K15" s="1098">
        <f>ROUNDDOWN((SUM($G15:$J15))/15,1)</f>
        <v>0</v>
      </c>
      <c r="L15" s="1099"/>
      <c r="M15" s="1065"/>
      <c r="N15" s="1047"/>
      <c r="O15" s="1047"/>
      <c r="P15" s="1047"/>
      <c r="Q15" s="1047"/>
      <c r="R15" s="1121"/>
      <c r="S15" s="1098">
        <f>ROUNDDOWN((SUM(M15:R15))/15,1)</f>
        <v>0</v>
      </c>
      <c r="T15" s="1084"/>
    </row>
    <row r="16" spans="2:21" ht="39.950000000000003" customHeight="1" thickBot="1" x14ac:dyDescent="0.45">
      <c r="C16" s="1097" t="s">
        <v>828</v>
      </c>
      <c r="D16" s="1086"/>
      <c r="E16" s="1086"/>
      <c r="F16" s="458" t="s">
        <v>816</v>
      </c>
      <c r="G16" s="215"/>
      <c r="H16" s="216"/>
      <c r="I16" s="1101"/>
      <c r="J16" s="1102"/>
      <c r="K16" s="1098">
        <f>ROUNDDOWN((SUM($G16:$J16))/25,1)</f>
        <v>0</v>
      </c>
      <c r="L16" s="1099"/>
      <c r="M16" s="1100"/>
      <c r="N16" s="1101"/>
      <c r="O16" s="1101"/>
      <c r="P16" s="1101"/>
      <c r="Q16" s="1101"/>
      <c r="R16" s="1102"/>
      <c r="S16" s="1098">
        <f>ROUNDDOWN((SUM(M16:R16))/25,1)</f>
        <v>0</v>
      </c>
      <c r="T16" s="1084"/>
    </row>
    <row r="17" spans="2:21" ht="39.950000000000003" customHeight="1" thickTop="1" thickBot="1" x14ac:dyDescent="0.45">
      <c r="C17" s="1111" t="s">
        <v>458</v>
      </c>
      <c r="D17" s="1067"/>
      <c r="E17" s="1067"/>
      <c r="F17" s="121"/>
      <c r="G17" s="228">
        <f>SUM(G$12:G$16)</f>
        <v>0</v>
      </c>
      <c r="H17" s="228">
        <f>SUM(H$12:H$16)</f>
        <v>0</v>
      </c>
      <c r="I17" s="1114">
        <f>SUM(I12:J16)</f>
        <v>0</v>
      </c>
      <c r="J17" s="1114"/>
      <c r="K17" s="1112">
        <f>ROUND(SUM(K12:L16),0)</f>
        <v>0</v>
      </c>
      <c r="L17" s="1113"/>
      <c r="M17" s="1114">
        <f>SUM(M12:N16)</f>
        <v>0</v>
      </c>
      <c r="N17" s="1114" t="str">
        <f>IF(SUM(N$12:N$16)=0,"",SUM(N$12:N$16))</f>
        <v/>
      </c>
      <c r="O17" s="1114">
        <f>SUM(O12:P16)</f>
        <v>0</v>
      </c>
      <c r="P17" s="1114" t="str">
        <f>IF(SUM(P$12:P$16)=0,"",SUM(P$12:P$16))</f>
        <v/>
      </c>
      <c r="Q17" s="1114">
        <f>SUM(Q12:R16)</f>
        <v>0</v>
      </c>
      <c r="R17" s="1114" t="str">
        <f>IF(SUM(R$12:R$16)=0,"",SUM(R$12:R$16))</f>
        <v/>
      </c>
      <c r="S17" s="1112">
        <f>ROUND(SUM(S12:T16),0)</f>
        <v>0</v>
      </c>
      <c r="T17" s="1115"/>
    </row>
    <row r="18" spans="2:21" ht="45" customHeight="1" thickBot="1" x14ac:dyDescent="0.45">
      <c r="B18" s="13"/>
      <c r="C18" s="1072" t="s">
        <v>482</v>
      </c>
      <c r="D18" s="1071"/>
      <c r="E18" s="1071"/>
      <c r="F18" s="1071"/>
      <c r="G18" s="1107"/>
      <c r="H18" s="1107"/>
      <c r="I18" s="1107"/>
      <c r="J18" s="1107"/>
      <c r="K18" s="1150" t="s">
        <v>311</v>
      </c>
      <c r="L18" s="1150"/>
      <c r="M18" s="1137"/>
      <c r="N18" s="1138"/>
      <c r="O18" s="1138"/>
      <c r="P18" s="1138"/>
      <c r="Q18" s="1138"/>
      <c r="R18" s="1139"/>
      <c r="S18" s="1150" t="s">
        <v>311</v>
      </c>
      <c r="T18" s="1150"/>
      <c r="U18" s="13"/>
    </row>
    <row r="19" spans="2:21" ht="39.950000000000003" customHeight="1" thickTop="1" thickBot="1" x14ac:dyDescent="0.45">
      <c r="B19" s="13"/>
      <c r="C19" s="1140" t="s">
        <v>319</v>
      </c>
      <c r="D19" s="1062" t="s">
        <v>320</v>
      </c>
      <c r="E19" s="1062"/>
      <c r="F19" s="1062"/>
      <c r="G19" s="1062"/>
      <c r="H19" s="1062"/>
      <c r="I19" s="1062"/>
      <c r="J19" s="1063"/>
      <c r="K19" s="1151"/>
      <c r="L19" s="1152"/>
      <c r="M19" s="1142"/>
      <c r="N19" s="1143"/>
      <c r="O19" s="1143"/>
      <c r="P19" s="1143"/>
      <c r="Q19" s="1143"/>
      <c r="R19" s="1144"/>
      <c r="S19" s="1125"/>
      <c r="T19" s="1126"/>
      <c r="U19" s="13"/>
    </row>
    <row r="20" spans="2:21" ht="15" customHeight="1" thickTop="1" thickBot="1" x14ac:dyDescent="0.45">
      <c r="B20" s="13"/>
      <c r="C20" s="1140"/>
      <c r="D20" s="1062" t="s">
        <v>321</v>
      </c>
      <c r="E20" s="1145"/>
      <c r="F20" s="1145"/>
      <c r="G20" s="1145"/>
      <c r="H20" s="1145"/>
      <c r="I20" s="1145"/>
      <c r="J20" s="1146"/>
      <c r="K20" s="1130" t="s">
        <v>322</v>
      </c>
      <c r="L20" s="1131"/>
      <c r="M20" s="1147"/>
      <c r="N20" s="1148"/>
      <c r="O20" s="1148"/>
      <c r="P20" s="1148"/>
      <c r="Q20" s="1148"/>
      <c r="R20" s="1149"/>
      <c r="S20" s="1130" t="s">
        <v>322</v>
      </c>
      <c r="T20" s="1131"/>
      <c r="U20" s="13"/>
    </row>
    <row r="21" spans="2:21" ht="30" customHeight="1" thickTop="1" x14ac:dyDescent="0.4">
      <c r="B21" s="13"/>
      <c r="C21" s="1140"/>
      <c r="D21" s="1145"/>
      <c r="E21" s="1145"/>
      <c r="F21" s="1145"/>
      <c r="G21" s="1145"/>
      <c r="H21" s="1145"/>
      <c r="I21" s="1145"/>
      <c r="J21" s="1146"/>
      <c r="K21" s="1066"/>
      <c r="L21" s="1129"/>
      <c r="M21" s="1147"/>
      <c r="N21" s="1148"/>
      <c r="O21" s="1148"/>
      <c r="P21" s="1148"/>
      <c r="Q21" s="1148"/>
      <c r="R21" s="1149"/>
      <c r="S21" s="1066"/>
      <c r="T21" s="1129"/>
      <c r="U21" s="13"/>
    </row>
    <row r="22" spans="2:21" ht="39.950000000000003" customHeight="1" thickBot="1" x14ac:dyDescent="0.45">
      <c r="B22" s="13"/>
      <c r="C22" s="1141"/>
      <c r="D22" s="1132" t="s">
        <v>323</v>
      </c>
      <c r="E22" s="1132"/>
      <c r="F22" s="1132"/>
      <c r="G22" s="1132"/>
      <c r="H22" s="1132"/>
      <c r="I22" s="1132"/>
      <c r="J22" s="1133"/>
      <c r="K22" s="1127"/>
      <c r="L22" s="1128"/>
      <c r="M22" s="1134"/>
      <c r="N22" s="1135"/>
      <c r="O22" s="1135"/>
      <c r="P22" s="1135"/>
      <c r="Q22" s="1135"/>
      <c r="R22" s="1136"/>
      <c r="S22" s="1127"/>
      <c r="T22" s="1128"/>
      <c r="U22" s="13"/>
    </row>
    <row r="23" spans="2:21" ht="39.950000000000003" customHeight="1" thickTop="1" thickBot="1" x14ac:dyDescent="0.45">
      <c r="B23" s="13"/>
      <c r="C23" s="1053" t="s">
        <v>289</v>
      </c>
      <c r="D23" s="1054"/>
      <c r="E23" s="1054"/>
      <c r="F23" s="1054"/>
      <c r="G23" s="1054"/>
      <c r="H23" s="1054"/>
      <c r="I23" s="1054"/>
      <c r="J23" s="1054"/>
      <c r="K23" s="1079">
        <f>SUM(K17,K19:K22,L19,L21:L22)</f>
        <v>0</v>
      </c>
      <c r="L23" s="1081"/>
      <c r="M23" s="1076"/>
      <c r="N23" s="1076"/>
      <c r="O23" s="1076"/>
      <c r="P23" s="1076"/>
      <c r="Q23" s="1076"/>
      <c r="R23" s="1076"/>
      <c r="S23" s="1079">
        <f>SUM(S17,S19:S22,T19,T21:T22)</f>
        <v>0</v>
      </c>
      <c r="T23" s="1080"/>
      <c r="U23" s="13"/>
    </row>
    <row r="24" spans="2:21" ht="45" customHeight="1" x14ac:dyDescent="0.4">
      <c r="C24" s="1078" t="s">
        <v>618</v>
      </c>
      <c r="D24" s="1078"/>
      <c r="E24" s="1078"/>
      <c r="F24" s="1078"/>
      <c r="G24" s="1078"/>
      <c r="H24" s="1078"/>
      <c r="I24" s="1078"/>
      <c r="J24" s="1078"/>
      <c r="K24" s="1078"/>
      <c r="L24" s="1078"/>
      <c r="M24" s="1078"/>
      <c r="N24" s="1078"/>
      <c r="O24" s="1078"/>
      <c r="P24" s="1078"/>
      <c r="Q24" s="1078"/>
      <c r="R24" s="1078"/>
      <c r="S24" s="1078"/>
      <c r="T24" s="1078"/>
      <c r="U24" s="118"/>
    </row>
    <row r="25" spans="2:21" ht="22.5" customHeight="1" x14ac:dyDescent="0.4">
      <c r="C25" s="1077" t="s">
        <v>459</v>
      </c>
      <c r="D25" s="1077"/>
      <c r="E25" s="1077"/>
      <c r="F25" s="1077"/>
      <c r="G25" s="1077"/>
      <c r="H25" s="1077"/>
      <c r="I25" s="1077"/>
      <c r="J25" s="1077"/>
      <c r="K25" s="1077"/>
      <c r="L25" s="1077"/>
      <c r="M25" s="1077"/>
      <c r="N25" s="1077"/>
      <c r="O25" s="1077"/>
      <c r="P25" s="1077"/>
      <c r="Q25" s="1077"/>
      <c r="R25" s="1077"/>
      <c r="S25" s="1077"/>
      <c r="T25" s="1077"/>
      <c r="U25" s="118"/>
    </row>
    <row r="26" spans="2:21" ht="65.45" customHeight="1" x14ac:dyDescent="0.4">
      <c r="C26" s="1077" t="s">
        <v>462</v>
      </c>
      <c r="D26" s="1077"/>
      <c r="E26" s="1077"/>
      <c r="F26" s="1077"/>
      <c r="G26" s="1077"/>
      <c r="H26" s="1077"/>
      <c r="I26" s="1077"/>
      <c r="J26" s="1077"/>
      <c r="K26" s="1077"/>
      <c r="L26" s="1077"/>
      <c r="M26" s="1077"/>
      <c r="N26" s="1077"/>
      <c r="O26" s="1077"/>
      <c r="P26" s="1077"/>
      <c r="Q26" s="1077"/>
      <c r="R26" s="1077"/>
      <c r="S26" s="1077"/>
      <c r="T26" s="1077"/>
      <c r="U26" s="114"/>
    </row>
    <row r="27" spans="2:21" ht="36.950000000000003" customHeight="1" x14ac:dyDescent="0.4">
      <c r="B27" s="13"/>
      <c r="C27" s="1082" t="s">
        <v>818</v>
      </c>
      <c r="D27" s="1082"/>
      <c r="E27" s="1082"/>
      <c r="F27" s="1082"/>
      <c r="G27" s="1082"/>
      <c r="H27" s="1082"/>
      <c r="I27" s="1082"/>
      <c r="J27" s="1082"/>
      <c r="K27" s="1082"/>
      <c r="L27" s="1082"/>
      <c r="M27" s="1082"/>
      <c r="N27" s="1082"/>
      <c r="O27" s="1082"/>
      <c r="P27" s="1082"/>
      <c r="Q27" s="1082"/>
      <c r="R27" s="1082"/>
      <c r="S27" s="1082"/>
      <c r="T27" s="1082"/>
      <c r="U27" s="13"/>
    </row>
    <row r="28" spans="2:21" ht="20.100000000000001" customHeight="1" thickBot="1" x14ac:dyDescent="0.45">
      <c r="B28" s="13"/>
      <c r="C28" s="49" t="s">
        <v>324</v>
      </c>
      <c r="D28" s="49"/>
      <c r="E28" s="13"/>
      <c r="F28" s="13"/>
      <c r="G28" s="13"/>
      <c r="H28" s="13"/>
      <c r="I28" s="13"/>
      <c r="J28" s="13"/>
      <c r="K28" s="13"/>
      <c r="L28" s="13"/>
      <c r="M28" s="13"/>
      <c r="N28" s="13"/>
      <c r="O28" s="13"/>
      <c r="P28" s="13"/>
      <c r="Q28" s="13"/>
      <c r="R28" s="13"/>
      <c r="S28" s="13"/>
      <c r="T28" s="13"/>
      <c r="U28" s="13"/>
    </row>
    <row r="29" spans="2:21" ht="18.75" customHeight="1" x14ac:dyDescent="0.4">
      <c r="B29" s="13"/>
      <c r="C29" s="1072" t="s">
        <v>325</v>
      </c>
      <c r="D29" s="1071"/>
      <c r="E29" s="1071"/>
      <c r="F29" s="1071"/>
      <c r="G29" s="1071"/>
      <c r="H29" s="1071"/>
      <c r="I29" s="1071" t="str">
        <f>表紙!B2&amp;DBCS(表紙!C2)&amp;"年４月１日現在"</f>
        <v>令和７年４月１日現在</v>
      </c>
      <c r="J29" s="1071"/>
      <c r="K29" s="1071"/>
      <c r="L29" s="1071"/>
      <c r="M29" s="1071"/>
      <c r="N29" s="1071"/>
      <c r="O29" s="1069" t="str">
        <f>M9&amp;DBCS(P9)&amp;Q9</f>
        <v>監査前月月１日現在</v>
      </c>
      <c r="P29" s="1069"/>
      <c r="Q29" s="1069"/>
      <c r="R29" s="1069"/>
      <c r="S29" s="1069"/>
      <c r="T29" s="1070"/>
      <c r="U29" s="13"/>
    </row>
    <row r="30" spans="2:21" ht="18.75" customHeight="1" thickBot="1" x14ac:dyDescent="0.45">
      <c r="B30" s="13"/>
      <c r="C30" s="1073"/>
      <c r="D30" s="1074"/>
      <c r="E30" s="1074"/>
      <c r="F30" s="1074"/>
      <c r="G30" s="1074"/>
      <c r="H30" s="1074"/>
      <c r="I30" s="1075" t="s">
        <v>326</v>
      </c>
      <c r="J30" s="1075"/>
      <c r="K30" s="1075"/>
      <c r="L30" s="1075" t="s">
        <v>327</v>
      </c>
      <c r="M30" s="1075"/>
      <c r="N30" s="1075"/>
      <c r="O30" s="1067" t="s">
        <v>326</v>
      </c>
      <c r="P30" s="1067"/>
      <c r="Q30" s="1067"/>
      <c r="R30" s="1067" t="s">
        <v>328</v>
      </c>
      <c r="S30" s="1067"/>
      <c r="T30" s="1068"/>
      <c r="U30" s="13"/>
    </row>
    <row r="31" spans="2:21" ht="90" customHeight="1" thickTop="1" x14ac:dyDescent="0.4">
      <c r="B31" s="13"/>
      <c r="C31" s="1050" t="s">
        <v>454</v>
      </c>
      <c r="D31" s="1051"/>
      <c r="E31" s="1051"/>
      <c r="F31" s="1051"/>
      <c r="G31" s="1051"/>
      <c r="H31" s="1052"/>
      <c r="I31" s="1066"/>
      <c r="J31" s="1046"/>
      <c r="K31" s="1046"/>
      <c r="L31" s="1046"/>
      <c r="M31" s="1046"/>
      <c r="N31" s="1046"/>
      <c r="O31" s="1046"/>
      <c r="P31" s="1046"/>
      <c r="Q31" s="1046"/>
      <c r="R31" s="1046"/>
      <c r="S31" s="1046"/>
      <c r="T31" s="1106"/>
      <c r="U31" s="13"/>
    </row>
    <row r="32" spans="2:21" ht="39.950000000000003" customHeight="1" x14ac:dyDescent="0.4">
      <c r="B32" s="13"/>
      <c r="C32" s="1061" t="s">
        <v>329</v>
      </c>
      <c r="D32" s="1062"/>
      <c r="E32" s="1062"/>
      <c r="F32" s="1062"/>
      <c r="G32" s="1062"/>
      <c r="H32" s="1063"/>
      <c r="I32" s="1065"/>
      <c r="J32" s="1047"/>
      <c r="K32" s="1047"/>
      <c r="L32" s="1047"/>
      <c r="M32" s="1047"/>
      <c r="N32" s="1047"/>
      <c r="O32" s="1047"/>
      <c r="P32" s="1047"/>
      <c r="Q32" s="1047"/>
      <c r="R32" s="1047"/>
      <c r="S32" s="1047"/>
      <c r="T32" s="1121"/>
      <c r="U32" s="13"/>
    </row>
    <row r="33" spans="2:21" ht="39.950000000000003" customHeight="1" x14ac:dyDescent="0.4">
      <c r="B33" s="13"/>
      <c r="C33" s="1061" t="s">
        <v>481</v>
      </c>
      <c r="D33" s="1062"/>
      <c r="E33" s="1062"/>
      <c r="F33" s="1062"/>
      <c r="G33" s="1062"/>
      <c r="H33" s="1063"/>
      <c r="I33" s="1065"/>
      <c r="J33" s="1047"/>
      <c r="K33" s="1047"/>
      <c r="L33" s="1047"/>
      <c r="M33" s="1047"/>
      <c r="N33" s="1047"/>
      <c r="O33" s="1047"/>
      <c r="P33" s="1047"/>
      <c r="Q33" s="1047"/>
      <c r="R33" s="1047"/>
      <c r="S33" s="1047"/>
      <c r="T33" s="1121"/>
      <c r="U33" s="13"/>
    </row>
    <row r="34" spans="2:21" ht="39.950000000000003" customHeight="1" x14ac:dyDescent="0.4">
      <c r="B34" s="13"/>
      <c r="C34" s="1058" t="s">
        <v>455</v>
      </c>
      <c r="D34" s="1059"/>
      <c r="E34" s="1059"/>
      <c r="F34" s="1059"/>
      <c r="G34" s="1059"/>
      <c r="H34" s="1060"/>
      <c r="I34" s="1065"/>
      <c r="J34" s="1047"/>
      <c r="K34" s="1047"/>
      <c r="L34" s="1047"/>
      <c r="M34" s="1047"/>
      <c r="N34" s="1047"/>
      <c r="O34" s="1047"/>
      <c r="P34" s="1047"/>
      <c r="Q34" s="1047"/>
      <c r="R34" s="1047"/>
      <c r="S34" s="1047"/>
      <c r="T34" s="1121"/>
      <c r="U34" s="13"/>
    </row>
    <row r="35" spans="2:21" ht="39.950000000000003" customHeight="1" thickBot="1" x14ac:dyDescent="0.45">
      <c r="B35" s="13"/>
      <c r="C35" s="1055" t="s">
        <v>330</v>
      </c>
      <c r="D35" s="1056"/>
      <c r="E35" s="1056"/>
      <c r="F35" s="1056"/>
      <c r="G35" s="1056"/>
      <c r="H35" s="1057"/>
      <c r="I35" s="1064"/>
      <c r="J35" s="1048"/>
      <c r="K35" s="1048"/>
      <c r="L35" s="1048"/>
      <c r="M35" s="1048"/>
      <c r="N35" s="1048"/>
      <c r="O35" s="1048"/>
      <c r="P35" s="1048"/>
      <c r="Q35" s="1048"/>
      <c r="R35" s="1048"/>
      <c r="S35" s="1048"/>
      <c r="T35" s="1153"/>
      <c r="U35" s="13"/>
    </row>
    <row r="36" spans="2:21" ht="35.1" customHeight="1" thickBot="1" x14ac:dyDescent="0.45">
      <c r="B36" s="13"/>
      <c r="C36" s="1053" t="s">
        <v>289</v>
      </c>
      <c r="D36" s="1054"/>
      <c r="E36" s="1054"/>
      <c r="F36" s="1054"/>
      <c r="G36" s="1054"/>
      <c r="H36" s="1054"/>
      <c r="I36" s="1049">
        <f>SUM(I31:K35)</f>
        <v>0</v>
      </c>
      <c r="J36" s="1049"/>
      <c r="K36" s="1049"/>
      <c r="L36" s="1049">
        <f>SUM(L31:N35)</f>
        <v>0</v>
      </c>
      <c r="M36" s="1049"/>
      <c r="N36" s="1049" t="str">
        <f>IF(SUM(N$31:O$35)=0,"",SUM(N$31:O$35))</f>
        <v/>
      </c>
      <c r="O36" s="1049">
        <f>SUM(O31:Q35)</f>
        <v>0</v>
      </c>
      <c r="P36" s="1049" t="str">
        <f>IF(SUM(P$31:Q$35)=0,"",SUM(P$31:Q$35))</f>
        <v/>
      </c>
      <c r="Q36" s="1049"/>
      <c r="R36" s="1049">
        <f>SUM(R31:T35)</f>
        <v>0</v>
      </c>
      <c r="S36" s="1049"/>
      <c r="T36" s="1154"/>
      <c r="U36" s="13"/>
    </row>
    <row r="37" spans="2:21" ht="20.100000000000001" customHeight="1" x14ac:dyDescent="0.4"/>
  </sheetData>
  <sheetProtection sheet="1" selectLockedCells="1"/>
  <mergeCells count="121">
    <mergeCell ref="R31:T31"/>
    <mergeCell ref="R32:T32"/>
    <mergeCell ref="R33:T33"/>
    <mergeCell ref="R34:T34"/>
    <mergeCell ref="O34:Q34"/>
    <mergeCell ref="R35:T35"/>
    <mergeCell ref="R36:T36"/>
    <mergeCell ref="O35:Q35"/>
    <mergeCell ref="O36:Q36"/>
    <mergeCell ref="O31:Q31"/>
    <mergeCell ref="O32:Q32"/>
    <mergeCell ref="O33:Q33"/>
    <mergeCell ref="S22:T22"/>
    <mergeCell ref="K22:L22"/>
    <mergeCell ref="K21:L21"/>
    <mergeCell ref="S21:T21"/>
    <mergeCell ref="K20:L20"/>
    <mergeCell ref="S20:T20"/>
    <mergeCell ref="D22:J22"/>
    <mergeCell ref="M22:R22"/>
    <mergeCell ref="C18:J18"/>
    <mergeCell ref="M18:R18"/>
    <mergeCell ref="C19:C22"/>
    <mergeCell ref="D19:J19"/>
    <mergeCell ref="M19:R19"/>
    <mergeCell ref="D20:J21"/>
    <mergeCell ref="M20:R21"/>
    <mergeCell ref="K18:L18"/>
    <mergeCell ref="K19:L19"/>
    <mergeCell ref="S18:T18"/>
    <mergeCell ref="K13:L14"/>
    <mergeCell ref="M13:N13"/>
    <mergeCell ref="O13:P13"/>
    <mergeCell ref="Q13:R13"/>
    <mergeCell ref="I13:J13"/>
    <mergeCell ref="I14:J14"/>
    <mergeCell ref="I15:J15"/>
    <mergeCell ref="S15:T15"/>
    <mergeCell ref="S19:T19"/>
    <mergeCell ref="I17:J17"/>
    <mergeCell ref="C12:E12"/>
    <mergeCell ref="K12:L12"/>
    <mergeCell ref="M12:N12"/>
    <mergeCell ref="O12:P12"/>
    <mergeCell ref="Q12:R12"/>
    <mergeCell ref="S12:T12"/>
    <mergeCell ref="C17:E17"/>
    <mergeCell ref="K17:L17"/>
    <mergeCell ref="M17:N17"/>
    <mergeCell ref="O17:P17"/>
    <mergeCell ref="Q17:R17"/>
    <mergeCell ref="S17:T17"/>
    <mergeCell ref="S13:T14"/>
    <mergeCell ref="C14:E14"/>
    <mergeCell ref="M14:N14"/>
    <mergeCell ref="O14:P14"/>
    <mergeCell ref="Q14:R14"/>
    <mergeCell ref="C15:E15"/>
    <mergeCell ref="K15:L15"/>
    <mergeCell ref="M15:N15"/>
    <mergeCell ref="O15:P15"/>
    <mergeCell ref="Q15:R15"/>
    <mergeCell ref="C13:E13"/>
    <mergeCell ref="F13:F14"/>
    <mergeCell ref="S10:T10"/>
    <mergeCell ref="F9:F11"/>
    <mergeCell ref="C9:E11"/>
    <mergeCell ref="D6:E6"/>
    <mergeCell ref="M9:O9"/>
    <mergeCell ref="Q9:T9"/>
    <mergeCell ref="S11:T11"/>
    <mergeCell ref="C16:E16"/>
    <mergeCell ref="K16:L16"/>
    <mergeCell ref="M16:N16"/>
    <mergeCell ref="O16:P16"/>
    <mergeCell ref="Q16:R16"/>
    <mergeCell ref="S16:T16"/>
    <mergeCell ref="K11:L11"/>
    <mergeCell ref="M11:N11"/>
    <mergeCell ref="O11:P11"/>
    <mergeCell ref="I12:J12"/>
    <mergeCell ref="I11:J11"/>
    <mergeCell ref="Q11:R11"/>
    <mergeCell ref="G9:L9"/>
    <mergeCell ref="G10:J10"/>
    <mergeCell ref="K10:L10"/>
    <mergeCell ref="M10:R10"/>
    <mergeCell ref="I16:J16"/>
    <mergeCell ref="R30:T30"/>
    <mergeCell ref="O29:T29"/>
    <mergeCell ref="I29:N29"/>
    <mergeCell ref="C29:H30"/>
    <mergeCell ref="I30:K30"/>
    <mergeCell ref="L30:N30"/>
    <mergeCell ref="O30:Q30"/>
    <mergeCell ref="M23:R23"/>
    <mergeCell ref="C25:T25"/>
    <mergeCell ref="C24:T24"/>
    <mergeCell ref="C26:T26"/>
    <mergeCell ref="S23:T23"/>
    <mergeCell ref="C23:J23"/>
    <mergeCell ref="K23:L23"/>
    <mergeCell ref="C27:T27"/>
    <mergeCell ref="L31:N31"/>
    <mergeCell ref="L32:N32"/>
    <mergeCell ref="L33:N33"/>
    <mergeCell ref="L34:N34"/>
    <mergeCell ref="L35:N35"/>
    <mergeCell ref="L36:N36"/>
    <mergeCell ref="C31:H31"/>
    <mergeCell ref="C36:H36"/>
    <mergeCell ref="C35:H35"/>
    <mergeCell ref="C34:H34"/>
    <mergeCell ref="C33:H33"/>
    <mergeCell ref="C32:H32"/>
    <mergeCell ref="I36:K36"/>
    <mergeCell ref="I35:K35"/>
    <mergeCell ref="I34:K34"/>
    <mergeCell ref="I33:K33"/>
    <mergeCell ref="I32:K32"/>
    <mergeCell ref="I31:K31"/>
  </mergeCells>
  <phoneticPr fontId="1"/>
  <dataValidations count="1">
    <dataValidation imeMode="off" allowBlank="1" showInputMessage="1" showErrorMessage="1" sqref="D6:E6 G12:J17 M12:R17 P9 K19 K21:K22 I31:T35 S19 S21:S22" xr:uid="{00000000-0002-0000-0300-000000000000}"/>
  </dataValidations>
  <printOptions horizontalCentered="1"/>
  <pageMargins left="0.70866141732283472" right="0.70866141732283472" top="0.55118110236220474" bottom="0.47244094488188981"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U37"/>
  <sheetViews>
    <sheetView showGridLines="0" zoomScale="90" zoomScaleNormal="90" zoomScaleSheetLayoutView="90" workbookViewId="0">
      <selection activeCell="P9" sqref="P9"/>
    </sheetView>
  </sheetViews>
  <sheetFormatPr defaultColWidth="8.625" defaultRowHeight="18.75" x14ac:dyDescent="0.4"/>
  <cols>
    <col min="1" max="1" width="5.625" style="433" customWidth="1"/>
    <col min="2" max="2" width="3.625" style="433" customWidth="1"/>
    <col min="3" max="6" width="5.625" style="433" customWidth="1"/>
    <col min="7" max="8" width="10.625" style="433" customWidth="1"/>
    <col min="9" max="20" width="5.625" style="433" customWidth="1"/>
    <col min="21" max="21" width="3.625" style="433" customWidth="1"/>
    <col min="22" max="16384" width="8.625" style="433"/>
  </cols>
  <sheetData>
    <row r="2" spans="2:21" ht="20.100000000000001" customHeight="1" x14ac:dyDescent="0.4">
      <c r="B2" s="304" t="s">
        <v>461</v>
      </c>
      <c r="C2" s="513"/>
      <c r="D2" s="513" t="s">
        <v>839</v>
      </c>
      <c r="E2" s="513"/>
      <c r="F2" s="513"/>
      <c r="G2" s="513"/>
      <c r="H2" s="513"/>
      <c r="I2" s="524" t="s">
        <v>846</v>
      </c>
      <c r="J2" s="513"/>
      <c r="K2" s="513"/>
      <c r="L2" s="513"/>
      <c r="M2" s="513"/>
      <c r="N2" s="513"/>
      <c r="O2" s="513"/>
      <c r="P2" s="513"/>
    </row>
    <row r="3" spans="2:21" s="470" customFormat="1" ht="20.100000000000001" customHeight="1" x14ac:dyDescent="0.4">
      <c r="B3" s="304"/>
      <c r="C3" s="513"/>
      <c r="D3" s="513"/>
      <c r="E3" s="513"/>
      <c r="F3" s="513"/>
      <c r="G3" s="513"/>
      <c r="H3" s="513"/>
      <c r="I3" s="513"/>
      <c r="J3" s="513"/>
      <c r="K3" s="513"/>
      <c r="L3" s="513"/>
      <c r="M3" s="513"/>
      <c r="N3" s="513"/>
      <c r="O3" s="513"/>
      <c r="P3" s="513"/>
    </row>
    <row r="4" spans="2:21" ht="20.100000000000001" customHeight="1" x14ac:dyDescent="0.4">
      <c r="B4" s="513" t="str">
        <f>"（４）職員の充足状況（"&amp;表紙!B2&amp;DBCS(表紙!C2)&amp;"年度の状況）"</f>
        <v>（４）職員の充足状況（令和７年度の状況）</v>
      </c>
      <c r="C4" s="513"/>
      <c r="D4" s="513"/>
      <c r="E4" s="513"/>
      <c r="F4" s="513"/>
      <c r="G4" s="513"/>
      <c r="H4" s="513"/>
      <c r="I4" s="513"/>
      <c r="J4" s="513" t="s">
        <v>306</v>
      </c>
      <c r="K4" s="513"/>
      <c r="L4" s="513"/>
      <c r="M4" s="513"/>
      <c r="N4" s="513"/>
      <c r="O4" s="513"/>
      <c r="P4" s="513"/>
    </row>
    <row r="5" spans="2:21" ht="20.100000000000001" customHeight="1" thickBot="1" x14ac:dyDescent="0.45">
      <c r="B5" s="513"/>
      <c r="C5" s="513"/>
      <c r="D5" s="513"/>
      <c r="E5" s="513"/>
      <c r="F5" s="513"/>
      <c r="G5" s="513"/>
      <c r="H5" s="513"/>
      <c r="I5" s="513"/>
      <c r="J5" s="513"/>
      <c r="K5" s="513" t="s">
        <v>307</v>
      </c>
      <c r="L5" s="513"/>
      <c r="M5" s="513"/>
      <c r="N5" s="513"/>
      <c r="O5" s="513"/>
      <c r="P5" s="513"/>
    </row>
    <row r="6" spans="2:21" ht="20.100000000000001" customHeight="1" thickTop="1" thickBot="1" x14ac:dyDescent="0.45">
      <c r="B6" s="433" t="s">
        <v>308</v>
      </c>
      <c r="D6" s="785"/>
      <c r="E6" s="787"/>
      <c r="F6" s="433" t="s">
        <v>460</v>
      </c>
    </row>
    <row r="7" spans="2:21" ht="20.100000000000001" customHeight="1" thickTop="1" x14ac:dyDescent="0.4">
      <c r="G7" s="117"/>
      <c r="H7" s="117"/>
      <c r="I7" s="117"/>
      <c r="J7" s="117"/>
      <c r="K7" s="117"/>
      <c r="L7" s="117"/>
      <c r="M7" s="117"/>
      <c r="N7" s="117"/>
      <c r="O7" s="117"/>
      <c r="P7" s="117"/>
      <c r="Q7" s="117"/>
      <c r="R7" s="117"/>
      <c r="S7" s="117"/>
      <c r="T7" s="117"/>
    </row>
    <row r="8" spans="2:21" ht="20.100000000000001" customHeight="1" thickBot="1" x14ac:dyDescent="0.45">
      <c r="B8" s="45" t="s">
        <v>309</v>
      </c>
      <c r="C8" s="46"/>
      <c r="D8" s="46"/>
      <c r="E8" s="46"/>
      <c r="F8" s="46"/>
      <c r="G8" s="46"/>
      <c r="H8" s="46"/>
      <c r="I8" s="46"/>
      <c r="J8" s="46"/>
      <c r="K8" s="46"/>
      <c r="L8" s="46"/>
      <c r="M8" s="46"/>
      <c r="N8" s="46"/>
      <c r="O8" s="46"/>
      <c r="P8" s="46"/>
      <c r="Q8" s="46"/>
      <c r="R8" s="46"/>
      <c r="S8" s="46"/>
      <c r="T8" s="46"/>
      <c r="U8" s="46"/>
    </row>
    <row r="9" spans="2:21" ht="39.950000000000003" customHeight="1" thickTop="1" thickBot="1" x14ac:dyDescent="0.45">
      <c r="B9" s="47"/>
      <c r="C9" s="1088" t="s">
        <v>457</v>
      </c>
      <c r="D9" s="1069"/>
      <c r="E9" s="1069"/>
      <c r="F9" s="1071" t="s">
        <v>456</v>
      </c>
      <c r="G9" s="1071" t="str">
        <f>表紙!B2&amp;DBCS(表紙!C2)&amp;"年４月１日現在"</f>
        <v>令和７年４月１日現在</v>
      </c>
      <c r="H9" s="1071"/>
      <c r="I9" s="1071"/>
      <c r="J9" s="1071"/>
      <c r="K9" s="1071"/>
      <c r="L9" s="1071"/>
      <c r="M9" s="1092" t="s">
        <v>463</v>
      </c>
      <c r="N9" s="1093"/>
      <c r="O9" s="1093"/>
      <c r="P9" s="169"/>
      <c r="Q9" s="1094" t="s">
        <v>464</v>
      </c>
      <c r="R9" s="1094"/>
      <c r="S9" s="1094"/>
      <c r="T9" s="1095"/>
    </row>
    <row r="10" spans="2:21" ht="39.950000000000003" customHeight="1" thickTop="1" x14ac:dyDescent="0.4">
      <c r="B10" s="47"/>
      <c r="C10" s="1089"/>
      <c r="D10" s="900"/>
      <c r="E10" s="900"/>
      <c r="F10" s="1083"/>
      <c r="G10" s="1083" t="s">
        <v>310</v>
      </c>
      <c r="H10" s="1083"/>
      <c r="I10" s="1083"/>
      <c r="J10" s="1083"/>
      <c r="K10" s="1083" t="s">
        <v>311</v>
      </c>
      <c r="L10" s="1083"/>
      <c r="M10" s="1083" t="s">
        <v>310</v>
      </c>
      <c r="N10" s="1083"/>
      <c r="O10" s="1083"/>
      <c r="P10" s="1107"/>
      <c r="Q10" s="1083"/>
      <c r="R10" s="1083"/>
      <c r="S10" s="1083" t="s">
        <v>311</v>
      </c>
      <c r="T10" s="1084"/>
    </row>
    <row r="11" spans="2:21" ht="39.950000000000003" customHeight="1" thickBot="1" x14ac:dyDescent="0.45">
      <c r="B11" s="47"/>
      <c r="C11" s="1090"/>
      <c r="D11" s="1091"/>
      <c r="E11" s="1091"/>
      <c r="F11" s="1074"/>
      <c r="G11" s="444" t="s">
        <v>575</v>
      </c>
      <c r="H11" s="444" t="s">
        <v>576</v>
      </c>
      <c r="I11" s="1075" t="s">
        <v>453</v>
      </c>
      <c r="J11" s="1075"/>
      <c r="K11" s="1074" t="s">
        <v>312</v>
      </c>
      <c r="L11" s="1074"/>
      <c r="M11" s="1103" t="s">
        <v>577</v>
      </c>
      <c r="N11" s="1104"/>
      <c r="O11" s="1105" t="s">
        <v>578</v>
      </c>
      <c r="P11" s="1105"/>
      <c r="Q11" s="1075" t="s">
        <v>453</v>
      </c>
      <c r="R11" s="1075"/>
      <c r="S11" s="1074" t="s">
        <v>312</v>
      </c>
      <c r="T11" s="1096"/>
    </row>
    <row r="12" spans="2:21" ht="39.950000000000003" customHeight="1" thickTop="1" x14ac:dyDescent="0.4">
      <c r="C12" s="1072" t="s">
        <v>313</v>
      </c>
      <c r="D12" s="1071"/>
      <c r="E12" s="1071"/>
      <c r="F12" s="120" t="s">
        <v>314</v>
      </c>
      <c r="G12" s="442"/>
      <c r="H12" s="439"/>
      <c r="I12" s="1046"/>
      <c r="J12" s="1106"/>
      <c r="K12" s="1108">
        <f>ROUNDDOWN((SUM($G12:$J12))/3,1)</f>
        <v>0</v>
      </c>
      <c r="L12" s="1109"/>
      <c r="M12" s="1066"/>
      <c r="N12" s="1046"/>
      <c r="O12" s="1046"/>
      <c r="P12" s="1046"/>
      <c r="Q12" s="1046"/>
      <c r="R12" s="1106"/>
      <c r="S12" s="1108">
        <f>ROUNDDOWN((SUM(M12:R12))/3,1)</f>
        <v>0</v>
      </c>
      <c r="T12" s="1110"/>
    </row>
    <row r="13" spans="2:21" ht="39.950000000000003" customHeight="1" x14ac:dyDescent="0.4">
      <c r="C13" s="1120" t="s">
        <v>315</v>
      </c>
      <c r="D13" s="1083"/>
      <c r="E13" s="1083"/>
      <c r="F13" s="1122" t="s">
        <v>316</v>
      </c>
      <c r="G13" s="441"/>
      <c r="H13" s="440"/>
      <c r="I13" s="1047"/>
      <c r="J13" s="1121"/>
      <c r="K13" s="1116">
        <f>ROUNDDOWN((SUM($G13:$J14))/6,1)</f>
        <v>0</v>
      </c>
      <c r="L13" s="1123"/>
      <c r="M13" s="1065"/>
      <c r="N13" s="1047"/>
      <c r="O13" s="1047"/>
      <c r="P13" s="1047"/>
      <c r="Q13" s="1047"/>
      <c r="R13" s="1121"/>
      <c r="S13" s="1116">
        <f>ROUNDDOWN((SUM($M13:$R14))/6,1)</f>
        <v>0</v>
      </c>
      <c r="T13" s="1117"/>
    </row>
    <row r="14" spans="2:21" ht="39.950000000000003" customHeight="1" x14ac:dyDescent="0.4">
      <c r="C14" s="1120" t="s">
        <v>317</v>
      </c>
      <c r="D14" s="1083"/>
      <c r="E14" s="1083"/>
      <c r="F14" s="1122"/>
      <c r="G14" s="441"/>
      <c r="H14" s="440"/>
      <c r="I14" s="1047"/>
      <c r="J14" s="1121"/>
      <c r="K14" s="1118"/>
      <c r="L14" s="1124"/>
      <c r="M14" s="1065"/>
      <c r="N14" s="1047"/>
      <c r="O14" s="1047"/>
      <c r="P14" s="1047"/>
      <c r="Q14" s="1047"/>
      <c r="R14" s="1121"/>
      <c r="S14" s="1118"/>
      <c r="T14" s="1119"/>
    </row>
    <row r="15" spans="2:21" ht="39.950000000000003" customHeight="1" x14ac:dyDescent="0.4">
      <c r="C15" s="1097" t="s">
        <v>827</v>
      </c>
      <c r="D15" s="1086"/>
      <c r="E15" s="1086"/>
      <c r="F15" s="446" t="s">
        <v>589</v>
      </c>
      <c r="G15" s="441"/>
      <c r="H15" s="440"/>
      <c r="I15" s="1047"/>
      <c r="J15" s="1121"/>
      <c r="K15" s="1098">
        <f>ROUNDDOWN((SUM($G15:$J15))/20,1)</f>
        <v>0</v>
      </c>
      <c r="L15" s="1099"/>
      <c r="M15" s="1065"/>
      <c r="N15" s="1047"/>
      <c r="O15" s="1047"/>
      <c r="P15" s="1047"/>
      <c r="Q15" s="1047"/>
      <c r="R15" s="1121"/>
      <c r="S15" s="1098">
        <f>ROUNDDOWN((SUM(M15:R15))/20,1)</f>
        <v>0</v>
      </c>
      <c r="T15" s="1084"/>
    </row>
    <row r="16" spans="2:21" ht="39.950000000000003" customHeight="1" thickBot="1" x14ac:dyDescent="0.45">
      <c r="C16" s="1097" t="s">
        <v>828</v>
      </c>
      <c r="D16" s="1086"/>
      <c r="E16" s="1086"/>
      <c r="F16" s="448" t="s">
        <v>318</v>
      </c>
      <c r="G16" s="463"/>
      <c r="H16" s="464"/>
      <c r="I16" s="1155"/>
      <c r="J16" s="1128"/>
      <c r="K16" s="1098">
        <f>ROUNDDOWN((SUM($G16:$J16))/30,1)</f>
        <v>0</v>
      </c>
      <c r="L16" s="1099"/>
      <c r="M16" s="1127"/>
      <c r="N16" s="1156"/>
      <c r="O16" s="1155"/>
      <c r="P16" s="1156"/>
      <c r="Q16" s="1101"/>
      <c r="R16" s="1102"/>
      <c r="S16" s="1098">
        <f>ROUNDDOWN((SUM(M16:R16))/30,1)</f>
        <v>0</v>
      </c>
      <c r="T16" s="1084"/>
    </row>
    <row r="17" spans="2:21" ht="39.950000000000003" customHeight="1" thickTop="1" thickBot="1" x14ac:dyDescent="0.45">
      <c r="C17" s="1111" t="s">
        <v>458</v>
      </c>
      <c r="D17" s="1067"/>
      <c r="E17" s="1067"/>
      <c r="F17" s="121"/>
      <c r="G17" s="445">
        <f>SUM(G$12:G$16)</f>
        <v>0</v>
      </c>
      <c r="H17" s="445">
        <f>SUM(H$12:H$16)</f>
        <v>0</v>
      </c>
      <c r="I17" s="1114">
        <f>SUM(I12:J16)</f>
        <v>0</v>
      </c>
      <c r="J17" s="1114"/>
      <c r="K17" s="1112">
        <f>ROUND(SUM(K12:L16),0)</f>
        <v>0</v>
      </c>
      <c r="L17" s="1113"/>
      <c r="M17" s="1114">
        <f>SUM(M12:N16)</f>
        <v>0</v>
      </c>
      <c r="N17" s="1114" t="str">
        <f>IF(SUM(N$12:N$16)=0,"",SUM(N$12:N$16))</f>
        <v/>
      </c>
      <c r="O17" s="1114">
        <f>SUM(O12:P16)</f>
        <v>0</v>
      </c>
      <c r="P17" s="1114" t="str">
        <f>IF(SUM(P$12:P$16)=0,"",SUM(P$12:P$16))</f>
        <v/>
      </c>
      <c r="Q17" s="1114">
        <f>SUM(Q12:R16)</f>
        <v>0</v>
      </c>
      <c r="R17" s="1114" t="str">
        <f>IF(SUM(R$12:R$16)=0,"",SUM(R$12:R$16))</f>
        <v/>
      </c>
      <c r="S17" s="1112">
        <f>ROUND(SUM(S12:T16),0)</f>
        <v>0</v>
      </c>
      <c r="T17" s="1115"/>
    </row>
    <row r="18" spans="2:21" ht="45" customHeight="1" thickBot="1" x14ac:dyDescent="0.45">
      <c r="B18" s="437"/>
      <c r="C18" s="1072" t="s">
        <v>482</v>
      </c>
      <c r="D18" s="1071"/>
      <c r="E18" s="1071"/>
      <c r="F18" s="1071"/>
      <c r="G18" s="1107"/>
      <c r="H18" s="1107"/>
      <c r="I18" s="1107"/>
      <c r="J18" s="1107"/>
      <c r="K18" s="1150" t="s">
        <v>311</v>
      </c>
      <c r="L18" s="1150"/>
      <c r="M18" s="1137"/>
      <c r="N18" s="1138"/>
      <c r="O18" s="1138"/>
      <c r="P18" s="1138"/>
      <c r="Q18" s="1138"/>
      <c r="R18" s="1139"/>
      <c r="S18" s="1150" t="s">
        <v>311</v>
      </c>
      <c r="T18" s="1150"/>
      <c r="U18" s="437"/>
    </row>
    <row r="19" spans="2:21" ht="39.950000000000003" customHeight="1" thickTop="1" thickBot="1" x14ac:dyDescent="0.45">
      <c r="B19" s="437"/>
      <c r="C19" s="1140" t="s">
        <v>319</v>
      </c>
      <c r="D19" s="1062" t="s">
        <v>320</v>
      </c>
      <c r="E19" s="1062"/>
      <c r="F19" s="1062"/>
      <c r="G19" s="1062"/>
      <c r="H19" s="1062"/>
      <c r="I19" s="1062"/>
      <c r="J19" s="1063"/>
      <c r="K19" s="1151"/>
      <c r="L19" s="1152"/>
      <c r="M19" s="1142"/>
      <c r="N19" s="1143"/>
      <c r="O19" s="1143"/>
      <c r="P19" s="1143"/>
      <c r="Q19" s="1143"/>
      <c r="R19" s="1144"/>
      <c r="S19" s="1125"/>
      <c r="T19" s="1126"/>
      <c r="U19" s="437"/>
    </row>
    <row r="20" spans="2:21" ht="15" customHeight="1" thickTop="1" thickBot="1" x14ac:dyDescent="0.45">
      <c r="B20" s="437"/>
      <c r="C20" s="1140"/>
      <c r="D20" s="1062" t="s">
        <v>321</v>
      </c>
      <c r="E20" s="1145"/>
      <c r="F20" s="1145"/>
      <c r="G20" s="1145"/>
      <c r="H20" s="1145"/>
      <c r="I20" s="1145"/>
      <c r="J20" s="1146"/>
      <c r="K20" s="1130" t="s">
        <v>322</v>
      </c>
      <c r="L20" s="1131"/>
      <c r="M20" s="1147"/>
      <c r="N20" s="1148"/>
      <c r="O20" s="1148"/>
      <c r="P20" s="1148"/>
      <c r="Q20" s="1148"/>
      <c r="R20" s="1149"/>
      <c r="S20" s="1130" t="s">
        <v>322</v>
      </c>
      <c r="T20" s="1131"/>
      <c r="U20" s="437"/>
    </row>
    <row r="21" spans="2:21" ht="30" customHeight="1" thickTop="1" x14ac:dyDescent="0.4">
      <c r="B21" s="437"/>
      <c r="C21" s="1140"/>
      <c r="D21" s="1145"/>
      <c r="E21" s="1145"/>
      <c r="F21" s="1145"/>
      <c r="G21" s="1145"/>
      <c r="H21" s="1145"/>
      <c r="I21" s="1145"/>
      <c r="J21" s="1146"/>
      <c r="K21" s="1066"/>
      <c r="L21" s="1129"/>
      <c r="M21" s="1147"/>
      <c r="N21" s="1148"/>
      <c r="O21" s="1148"/>
      <c r="P21" s="1148"/>
      <c r="Q21" s="1148"/>
      <c r="R21" s="1149"/>
      <c r="S21" s="1066"/>
      <c r="T21" s="1129"/>
      <c r="U21" s="437"/>
    </row>
    <row r="22" spans="2:21" ht="39.950000000000003" customHeight="1" thickBot="1" x14ac:dyDescent="0.45">
      <c r="B22" s="437"/>
      <c r="C22" s="1141"/>
      <c r="D22" s="1132" t="s">
        <v>323</v>
      </c>
      <c r="E22" s="1132"/>
      <c r="F22" s="1132"/>
      <c r="G22" s="1132"/>
      <c r="H22" s="1132"/>
      <c r="I22" s="1132"/>
      <c r="J22" s="1133"/>
      <c r="K22" s="1127"/>
      <c r="L22" s="1128"/>
      <c r="M22" s="1134"/>
      <c r="N22" s="1135"/>
      <c r="O22" s="1135"/>
      <c r="P22" s="1135"/>
      <c r="Q22" s="1135"/>
      <c r="R22" s="1136"/>
      <c r="S22" s="1127"/>
      <c r="T22" s="1128"/>
      <c r="U22" s="437"/>
    </row>
    <row r="23" spans="2:21" ht="39.950000000000003" customHeight="1" thickTop="1" thickBot="1" x14ac:dyDescent="0.45">
      <c r="B23" s="437"/>
      <c r="C23" s="1053" t="s">
        <v>289</v>
      </c>
      <c r="D23" s="1054"/>
      <c r="E23" s="1054"/>
      <c r="F23" s="1054"/>
      <c r="G23" s="1054"/>
      <c r="H23" s="1054"/>
      <c r="I23" s="1054"/>
      <c r="J23" s="1054"/>
      <c r="K23" s="1079">
        <f>SUM(K17,K19:K22,L19,L21:L22)</f>
        <v>0</v>
      </c>
      <c r="L23" s="1081"/>
      <c r="M23" s="1076"/>
      <c r="N23" s="1076"/>
      <c r="O23" s="1076"/>
      <c r="P23" s="1076"/>
      <c r="Q23" s="1076"/>
      <c r="R23" s="1076"/>
      <c r="S23" s="1079">
        <f>SUM(S17,S19:S22,T19,T21:T22)</f>
        <v>0</v>
      </c>
      <c r="T23" s="1080"/>
      <c r="U23" s="437"/>
    </row>
    <row r="24" spans="2:21" ht="45" customHeight="1" x14ac:dyDescent="0.4">
      <c r="C24" s="1078" t="s">
        <v>618</v>
      </c>
      <c r="D24" s="1078"/>
      <c r="E24" s="1078"/>
      <c r="F24" s="1078"/>
      <c r="G24" s="1078"/>
      <c r="H24" s="1078"/>
      <c r="I24" s="1078"/>
      <c r="J24" s="1078"/>
      <c r="K24" s="1078"/>
      <c r="L24" s="1078"/>
      <c r="M24" s="1078"/>
      <c r="N24" s="1078"/>
      <c r="O24" s="1078"/>
      <c r="P24" s="1078"/>
      <c r="Q24" s="1078"/>
      <c r="R24" s="1078"/>
      <c r="S24" s="1078"/>
      <c r="T24" s="1078"/>
      <c r="U24" s="443"/>
    </row>
    <row r="25" spans="2:21" ht="22.5" customHeight="1" x14ac:dyDescent="0.4">
      <c r="C25" s="1077" t="s">
        <v>459</v>
      </c>
      <c r="D25" s="1077"/>
      <c r="E25" s="1077"/>
      <c r="F25" s="1077"/>
      <c r="G25" s="1077"/>
      <c r="H25" s="1077"/>
      <c r="I25" s="1077"/>
      <c r="J25" s="1077"/>
      <c r="K25" s="1077"/>
      <c r="L25" s="1077"/>
      <c r="M25" s="1077"/>
      <c r="N25" s="1077"/>
      <c r="O25" s="1077"/>
      <c r="P25" s="1077"/>
      <c r="Q25" s="1077"/>
      <c r="R25" s="1077"/>
      <c r="S25" s="1077"/>
      <c r="T25" s="1077"/>
      <c r="U25" s="443"/>
    </row>
    <row r="26" spans="2:21" ht="62.1" customHeight="1" x14ac:dyDescent="0.4">
      <c r="C26" s="1077" t="s">
        <v>462</v>
      </c>
      <c r="D26" s="1077"/>
      <c r="E26" s="1077"/>
      <c r="F26" s="1077"/>
      <c r="G26" s="1077"/>
      <c r="H26" s="1077"/>
      <c r="I26" s="1077"/>
      <c r="J26" s="1077"/>
      <c r="K26" s="1077"/>
      <c r="L26" s="1077"/>
      <c r="M26" s="1077"/>
      <c r="N26" s="1077"/>
      <c r="O26" s="1077"/>
      <c r="P26" s="1077"/>
      <c r="Q26" s="1077"/>
      <c r="R26" s="1077"/>
      <c r="S26" s="1077"/>
      <c r="T26" s="1077"/>
      <c r="U26" s="438"/>
    </row>
    <row r="27" spans="2:21" ht="28.5" customHeight="1" x14ac:dyDescent="0.4">
      <c r="B27" s="437"/>
      <c r="C27" s="1082" t="s">
        <v>818</v>
      </c>
      <c r="D27" s="1082"/>
      <c r="E27" s="1082"/>
      <c r="F27" s="1082"/>
      <c r="G27" s="1082"/>
      <c r="H27" s="1082"/>
      <c r="I27" s="1082"/>
      <c r="J27" s="1082"/>
      <c r="K27" s="1082"/>
      <c r="L27" s="1082"/>
      <c r="M27" s="1082"/>
      <c r="N27" s="1082"/>
      <c r="O27" s="1082"/>
      <c r="P27" s="1082"/>
      <c r="Q27" s="1082"/>
      <c r="R27" s="1082"/>
      <c r="S27" s="1082"/>
      <c r="T27" s="1082"/>
      <c r="U27" s="437"/>
    </row>
    <row r="28" spans="2:21" ht="20.100000000000001" customHeight="1" thickBot="1" x14ac:dyDescent="0.45">
      <c r="B28" s="437"/>
      <c r="C28" s="447" t="s">
        <v>324</v>
      </c>
      <c r="D28" s="447"/>
      <c r="E28" s="437"/>
      <c r="F28" s="437"/>
      <c r="G28" s="437"/>
      <c r="H28" s="437"/>
      <c r="I28" s="437"/>
      <c r="J28" s="437"/>
      <c r="K28" s="437"/>
      <c r="L28" s="437"/>
      <c r="M28" s="437"/>
      <c r="N28" s="437"/>
      <c r="O28" s="437"/>
      <c r="P28" s="437"/>
      <c r="Q28" s="437"/>
      <c r="R28" s="437"/>
      <c r="S28" s="437"/>
      <c r="T28" s="437"/>
      <c r="U28" s="437"/>
    </row>
    <row r="29" spans="2:21" ht="18.75" customHeight="1" x14ac:dyDescent="0.4">
      <c r="B29" s="437"/>
      <c r="C29" s="1072" t="s">
        <v>325</v>
      </c>
      <c r="D29" s="1071"/>
      <c r="E29" s="1071"/>
      <c r="F29" s="1071"/>
      <c r="G29" s="1071"/>
      <c r="H29" s="1071"/>
      <c r="I29" s="1071" t="str">
        <f>表紙!B2&amp;DBCS(表紙!C2)&amp;"年４月１日現在"</f>
        <v>令和７年４月１日現在</v>
      </c>
      <c r="J29" s="1071"/>
      <c r="K29" s="1071"/>
      <c r="L29" s="1071"/>
      <c r="M29" s="1071"/>
      <c r="N29" s="1071"/>
      <c r="O29" s="1069" t="str">
        <f>M9&amp;DBCS(P9)&amp;Q9</f>
        <v>監査前月月１日現在</v>
      </c>
      <c r="P29" s="1069"/>
      <c r="Q29" s="1069"/>
      <c r="R29" s="1069"/>
      <c r="S29" s="1069"/>
      <c r="T29" s="1070"/>
      <c r="U29" s="437"/>
    </row>
    <row r="30" spans="2:21" ht="18.75" customHeight="1" thickBot="1" x14ac:dyDescent="0.45">
      <c r="B30" s="437"/>
      <c r="C30" s="1073"/>
      <c r="D30" s="1074"/>
      <c r="E30" s="1074"/>
      <c r="F30" s="1074"/>
      <c r="G30" s="1074"/>
      <c r="H30" s="1074"/>
      <c r="I30" s="1075" t="s">
        <v>326</v>
      </c>
      <c r="J30" s="1075"/>
      <c r="K30" s="1075"/>
      <c r="L30" s="1075" t="s">
        <v>327</v>
      </c>
      <c r="M30" s="1075"/>
      <c r="N30" s="1075"/>
      <c r="O30" s="1067" t="s">
        <v>326</v>
      </c>
      <c r="P30" s="1067"/>
      <c r="Q30" s="1067"/>
      <c r="R30" s="1067" t="s">
        <v>328</v>
      </c>
      <c r="S30" s="1067"/>
      <c r="T30" s="1068"/>
      <c r="U30" s="437"/>
    </row>
    <row r="31" spans="2:21" ht="90" customHeight="1" thickTop="1" x14ac:dyDescent="0.4">
      <c r="B31" s="437"/>
      <c r="C31" s="1050" t="s">
        <v>454</v>
      </c>
      <c r="D31" s="1051"/>
      <c r="E31" s="1051"/>
      <c r="F31" s="1051"/>
      <c r="G31" s="1051"/>
      <c r="H31" s="1052"/>
      <c r="I31" s="1066"/>
      <c r="J31" s="1046"/>
      <c r="K31" s="1046"/>
      <c r="L31" s="1046"/>
      <c r="M31" s="1046"/>
      <c r="N31" s="1046"/>
      <c r="O31" s="1046"/>
      <c r="P31" s="1046"/>
      <c r="Q31" s="1046"/>
      <c r="R31" s="1046"/>
      <c r="S31" s="1046"/>
      <c r="T31" s="1106"/>
      <c r="U31" s="437"/>
    </row>
    <row r="32" spans="2:21" ht="39.950000000000003" customHeight="1" x14ac:dyDescent="0.4">
      <c r="B32" s="437"/>
      <c r="C32" s="1061" t="s">
        <v>329</v>
      </c>
      <c r="D32" s="1062"/>
      <c r="E32" s="1062"/>
      <c r="F32" s="1062"/>
      <c r="G32" s="1062"/>
      <c r="H32" s="1063"/>
      <c r="I32" s="1065"/>
      <c r="J32" s="1047"/>
      <c r="K32" s="1047"/>
      <c r="L32" s="1047"/>
      <c r="M32" s="1047"/>
      <c r="N32" s="1047"/>
      <c r="O32" s="1047"/>
      <c r="P32" s="1047"/>
      <c r="Q32" s="1047"/>
      <c r="R32" s="1047"/>
      <c r="S32" s="1047"/>
      <c r="T32" s="1121"/>
      <c r="U32" s="437"/>
    </row>
    <row r="33" spans="2:21" ht="39.950000000000003" customHeight="1" x14ac:dyDescent="0.4">
      <c r="B33" s="437"/>
      <c r="C33" s="1061" t="s">
        <v>481</v>
      </c>
      <c r="D33" s="1062"/>
      <c r="E33" s="1062"/>
      <c r="F33" s="1062"/>
      <c r="G33" s="1062"/>
      <c r="H33" s="1063"/>
      <c r="I33" s="1065"/>
      <c r="J33" s="1047"/>
      <c r="K33" s="1047"/>
      <c r="L33" s="1047"/>
      <c r="M33" s="1047"/>
      <c r="N33" s="1047"/>
      <c r="O33" s="1047"/>
      <c r="P33" s="1047"/>
      <c r="Q33" s="1047"/>
      <c r="R33" s="1047"/>
      <c r="S33" s="1047"/>
      <c r="T33" s="1121"/>
      <c r="U33" s="437"/>
    </row>
    <row r="34" spans="2:21" ht="39.950000000000003" customHeight="1" x14ac:dyDescent="0.4">
      <c r="B34" s="437"/>
      <c r="C34" s="1058" t="s">
        <v>455</v>
      </c>
      <c r="D34" s="1059"/>
      <c r="E34" s="1059"/>
      <c r="F34" s="1059"/>
      <c r="G34" s="1059"/>
      <c r="H34" s="1060"/>
      <c r="I34" s="1065"/>
      <c r="J34" s="1047"/>
      <c r="K34" s="1047"/>
      <c r="L34" s="1047"/>
      <c r="M34" s="1047"/>
      <c r="N34" s="1047"/>
      <c r="O34" s="1047"/>
      <c r="P34" s="1047"/>
      <c r="Q34" s="1047"/>
      <c r="R34" s="1047"/>
      <c r="S34" s="1047"/>
      <c r="T34" s="1121"/>
      <c r="U34" s="437"/>
    </row>
    <row r="35" spans="2:21" ht="39.950000000000003" customHeight="1" thickBot="1" x14ac:dyDescent="0.45">
      <c r="B35" s="437"/>
      <c r="C35" s="1055" t="s">
        <v>330</v>
      </c>
      <c r="D35" s="1056"/>
      <c r="E35" s="1056"/>
      <c r="F35" s="1056"/>
      <c r="G35" s="1056"/>
      <c r="H35" s="1057"/>
      <c r="I35" s="1064"/>
      <c r="J35" s="1048"/>
      <c r="K35" s="1048"/>
      <c r="L35" s="1048"/>
      <c r="M35" s="1048"/>
      <c r="N35" s="1048"/>
      <c r="O35" s="1048"/>
      <c r="P35" s="1048"/>
      <c r="Q35" s="1048"/>
      <c r="R35" s="1048"/>
      <c r="S35" s="1048"/>
      <c r="T35" s="1153"/>
      <c r="U35" s="437"/>
    </row>
    <row r="36" spans="2:21" ht="35.1" customHeight="1" thickBot="1" x14ac:dyDescent="0.45">
      <c r="B36" s="437"/>
      <c r="C36" s="1053" t="s">
        <v>289</v>
      </c>
      <c r="D36" s="1054"/>
      <c r="E36" s="1054"/>
      <c r="F36" s="1054"/>
      <c r="G36" s="1054"/>
      <c r="H36" s="1054"/>
      <c r="I36" s="1049">
        <f>SUM(I31:K35)</f>
        <v>0</v>
      </c>
      <c r="J36" s="1049"/>
      <c r="K36" s="1049"/>
      <c r="L36" s="1049">
        <f>SUM(L31:N35)</f>
        <v>0</v>
      </c>
      <c r="M36" s="1049"/>
      <c r="N36" s="1049" t="str">
        <f>IF(SUM(N$31:O$35)=0,"",SUM(N$31:O$35))</f>
        <v/>
      </c>
      <c r="O36" s="1049">
        <f>SUM(O31:Q35)</f>
        <v>0</v>
      </c>
      <c r="P36" s="1049" t="str">
        <f>IF(SUM(P$31:Q$35)=0,"",SUM(P$31:Q$35))</f>
        <v/>
      </c>
      <c r="Q36" s="1049"/>
      <c r="R36" s="1049">
        <f>SUM(R31:T35)</f>
        <v>0</v>
      </c>
      <c r="S36" s="1049"/>
      <c r="T36" s="1154"/>
      <c r="U36" s="437"/>
    </row>
    <row r="37" spans="2:21" ht="20.100000000000001" customHeight="1" x14ac:dyDescent="0.4"/>
  </sheetData>
  <sheetProtection sheet="1" selectLockedCells="1"/>
  <mergeCells count="121">
    <mergeCell ref="I11:J11"/>
    <mergeCell ref="K11:L11"/>
    <mergeCell ref="M11:N11"/>
    <mergeCell ref="O11:P11"/>
    <mergeCell ref="Q11:R11"/>
    <mergeCell ref="S11:T11"/>
    <mergeCell ref="D6:E6"/>
    <mergeCell ref="C9:E11"/>
    <mergeCell ref="F9:F11"/>
    <mergeCell ref="G9:L9"/>
    <mergeCell ref="M9:O9"/>
    <mergeCell ref="Q9:T9"/>
    <mergeCell ref="G10:J10"/>
    <mergeCell ref="K10:L10"/>
    <mergeCell ref="M10:R10"/>
    <mergeCell ref="S10:T10"/>
    <mergeCell ref="S12:T12"/>
    <mergeCell ref="C13:E13"/>
    <mergeCell ref="F13:F14"/>
    <mergeCell ref="I13:J13"/>
    <mergeCell ref="K13:L14"/>
    <mergeCell ref="M13:N13"/>
    <mergeCell ref="O13:P13"/>
    <mergeCell ref="Q13:R13"/>
    <mergeCell ref="S13:T14"/>
    <mergeCell ref="C14:E14"/>
    <mergeCell ref="C12:E12"/>
    <mergeCell ref="I12:J12"/>
    <mergeCell ref="K12:L12"/>
    <mergeCell ref="M12:N12"/>
    <mergeCell ref="O12:P12"/>
    <mergeCell ref="Q12:R12"/>
    <mergeCell ref="S15:T15"/>
    <mergeCell ref="C16:E16"/>
    <mergeCell ref="I16:J16"/>
    <mergeCell ref="K16:L16"/>
    <mergeCell ref="M16:N16"/>
    <mergeCell ref="O16:P16"/>
    <mergeCell ref="Q16:R16"/>
    <mergeCell ref="S16:T16"/>
    <mergeCell ref="I14:J14"/>
    <mergeCell ref="M14:N14"/>
    <mergeCell ref="O14:P14"/>
    <mergeCell ref="Q14:R14"/>
    <mergeCell ref="C15:E15"/>
    <mergeCell ref="I15:J15"/>
    <mergeCell ref="K15:L15"/>
    <mergeCell ref="M15:N15"/>
    <mergeCell ref="O15:P15"/>
    <mergeCell ref="Q15:R15"/>
    <mergeCell ref="S17:T17"/>
    <mergeCell ref="C18:J18"/>
    <mergeCell ref="K18:L18"/>
    <mergeCell ref="M18:R18"/>
    <mergeCell ref="S18:T18"/>
    <mergeCell ref="C19:C22"/>
    <mergeCell ref="D19:J19"/>
    <mergeCell ref="K19:L19"/>
    <mergeCell ref="M19:R19"/>
    <mergeCell ref="S19:T19"/>
    <mergeCell ref="C17:E17"/>
    <mergeCell ref="I17:J17"/>
    <mergeCell ref="K17:L17"/>
    <mergeCell ref="M17:N17"/>
    <mergeCell ref="O17:P17"/>
    <mergeCell ref="Q17:R17"/>
    <mergeCell ref="D22:J22"/>
    <mergeCell ref="K22:L22"/>
    <mergeCell ref="M22:R22"/>
    <mergeCell ref="S22:T22"/>
    <mergeCell ref="C23:J23"/>
    <mergeCell ref="K23:L23"/>
    <mergeCell ref="M23:R23"/>
    <mergeCell ref="S23:T23"/>
    <mergeCell ref="D20:J21"/>
    <mergeCell ref="K20:L20"/>
    <mergeCell ref="M20:R21"/>
    <mergeCell ref="S20:T20"/>
    <mergeCell ref="K21:L21"/>
    <mergeCell ref="S21:T21"/>
    <mergeCell ref="O31:Q31"/>
    <mergeCell ref="R31:T31"/>
    <mergeCell ref="C32:H32"/>
    <mergeCell ref="I32:K32"/>
    <mergeCell ref="L32:N32"/>
    <mergeCell ref="O32:Q32"/>
    <mergeCell ref="R32:T32"/>
    <mergeCell ref="C24:T24"/>
    <mergeCell ref="C25:T25"/>
    <mergeCell ref="C26:T26"/>
    <mergeCell ref="C29:H30"/>
    <mergeCell ref="I29:N29"/>
    <mergeCell ref="O29:T29"/>
    <mergeCell ref="I30:K30"/>
    <mergeCell ref="L30:N30"/>
    <mergeCell ref="O30:Q30"/>
    <mergeCell ref="R30:T30"/>
    <mergeCell ref="C27:T27"/>
    <mergeCell ref="C31:H31"/>
    <mergeCell ref="I31:K31"/>
    <mergeCell ref="L31:N31"/>
    <mergeCell ref="C35:H35"/>
    <mergeCell ref="I35:K35"/>
    <mergeCell ref="L35:N35"/>
    <mergeCell ref="O35:Q35"/>
    <mergeCell ref="R35:T35"/>
    <mergeCell ref="C36:H36"/>
    <mergeCell ref="I36:K36"/>
    <mergeCell ref="L36:N36"/>
    <mergeCell ref="O36:Q36"/>
    <mergeCell ref="R36:T36"/>
    <mergeCell ref="C33:H33"/>
    <mergeCell ref="I33:K33"/>
    <mergeCell ref="L33:N33"/>
    <mergeCell ref="O33:Q33"/>
    <mergeCell ref="R33:T33"/>
    <mergeCell ref="C34:H34"/>
    <mergeCell ref="I34:K34"/>
    <mergeCell ref="L34:N34"/>
    <mergeCell ref="O34:Q34"/>
    <mergeCell ref="R34:T34"/>
  </mergeCells>
  <phoneticPr fontId="1"/>
  <dataValidations count="1">
    <dataValidation imeMode="off" allowBlank="1" showInputMessage="1" showErrorMessage="1" sqref="D6:E6 G12:J17 M12:R17 P9 K19 K21:K22 I31:T35 S19 S21:S22" xr:uid="{00000000-0002-0000-0400-000000000000}"/>
  </dataValidations>
  <printOptions horizontalCentered="1"/>
  <pageMargins left="0.70866141732283472" right="0.70866141732283472" top="0.55118110236220474" bottom="0.47244094488188981"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sheetPr>
  <dimension ref="C2:K33"/>
  <sheetViews>
    <sheetView showGridLines="0" zoomScale="90" zoomScaleNormal="90" zoomScaleSheetLayoutView="90" workbookViewId="0">
      <selection activeCell="E10" sqref="E10"/>
    </sheetView>
  </sheetViews>
  <sheetFormatPr defaultRowHeight="18.75" x14ac:dyDescent="0.4"/>
  <cols>
    <col min="1" max="1" width="5.625" customWidth="1"/>
    <col min="2" max="2" width="2.625" customWidth="1"/>
    <col min="3" max="3" width="5.625" customWidth="1"/>
    <col min="4" max="4" width="35.625" customWidth="1"/>
    <col min="5" max="10" width="13.375" customWidth="1"/>
    <col min="11" max="11" width="2.625" customWidth="1"/>
  </cols>
  <sheetData>
    <row r="2" spans="3:10" ht="15" customHeight="1" x14ac:dyDescent="0.4"/>
    <row r="3" spans="3:10" ht="24.95" customHeight="1" x14ac:dyDescent="0.4">
      <c r="C3" t="s">
        <v>465</v>
      </c>
    </row>
    <row r="4" spans="3:10" ht="24.95" customHeight="1" x14ac:dyDescent="0.4">
      <c r="C4" t="str">
        <f>"（４）職員の充足状況（"&amp;表紙!B2&amp;DBCS(表紙!C2)&amp;"年度の状況）"</f>
        <v>（４）職員の充足状況（令和７年度の状況）</v>
      </c>
    </row>
    <row r="5" spans="3:10" ht="20.100000000000001" customHeight="1" x14ac:dyDescent="0.4"/>
    <row r="6" spans="3:10" ht="24.95" customHeight="1" thickBot="1" x14ac:dyDescent="0.45">
      <c r="C6" s="26" t="str">
        <f>"◎職員配置状況【監査前月 "&amp;DBCS('表１（新基準）'!P9)&amp;"月１日現在】    ※休業中の職員は除く"</f>
        <v>◎職員配置状況【監査前月 月１日現在】    ※休業中の職員は除く</v>
      </c>
      <c r="D6" s="50"/>
      <c r="E6" s="50"/>
      <c r="F6" s="50"/>
      <c r="G6" s="50"/>
      <c r="H6" s="50"/>
      <c r="I6" s="50"/>
    </row>
    <row r="7" spans="3:10" ht="24.95" customHeight="1" x14ac:dyDescent="0.4">
      <c r="C7" s="1163"/>
      <c r="D7" s="1164"/>
      <c r="E7" s="1169" t="s">
        <v>579</v>
      </c>
      <c r="F7" s="1157" t="s">
        <v>788</v>
      </c>
      <c r="G7" s="1172" t="s">
        <v>331</v>
      </c>
      <c r="H7" s="1173"/>
      <c r="I7" s="1157" t="s">
        <v>580</v>
      </c>
      <c r="J7" s="1159" t="s">
        <v>581</v>
      </c>
    </row>
    <row r="8" spans="3:10" ht="129.94999999999999" customHeight="1" x14ac:dyDescent="0.4">
      <c r="C8" s="1165"/>
      <c r="D8" s="1166"/>
      <c r="E8" s="1170"/>
      <c r="F8" s="1171"/>
      <c r="G8" s="137" t="s">
        <v>582</v>
      </c>
      <c r="H8" s="59" t="s">
        <v>470</v>
      </c>
      <c r="I8" s="1158"/>
      <c r="J8" s="1160"/>
    </row>
    <row r="9" spans="3:10" ht="20.100000000000001" customHeight="1" thickBot="1" x14ac:dyDescent="0.45">
      <c r="C9" s="1167"/>
      <c r="D9" s="1168"/>
      <c r="E9" s="51" t="s">
        <v>332</v>
      </c>
      <c r="F9" s="52" t="s">
        <v>332</v>
      </c>
      <c r="G9" s="52" t="s">
        <v>332</v>
      </c>
      <c r="H9" s="52" t="s">
        <v>332</v>
      </c>
      <c r="I9" s="52" t="s">
        <v>332</v>
      </c>
      <c r="J9" s="53" t="s">
        <v>332</v>
      </c>
    </row>
    <row r="10" spans="3:10" ht="69.95" customHeight="1" thickTop="1" x14ac:dyDescent="0.4">
      <c r="C10" s="1174" t="s">
        <v>333</v>
      </c>
      <c r="D10" s="54" t="s">
        <v>334</v>
      </c>
      <c r="E10" s="229"/>
      <c r="F10" s="230"/>
      <c r="G10" s="230"/>
      <c r="H10" s="230"/>
      <c r="I10" s="230"/>
      <c r="J10" s="174"/>
    </row>
    <row r="11" spans="3:10" ht="24.95" customHeight="1" thickBot="1" x14ac:dyDescent="0.45">
      <c r="C11" s="1175"/>
      <c r="D11" s="55" t="s">
        <v>335</v>
      </c>
      <c r="E11" s="231"/>
      <c r="F11" s="232"/>
      <c r="G11" s="232"/>
      <c r="H11" s="232"/>
      <c r="I11" s="232"/>
      <c r="J11" s="175"/>
    </row>
    <row r="12" spans="3:10" ht="45" customHeight="1" x14ac:dyDescent="0.4">
      <c r="C12" s="1176" t="s">
        <v>336</v>
      </c>
      <c r="D12" s="1177"/>
      <c r="E12" s="233"/>
      <c r="F12" s="234"/>
      <c r="G12" s="234"/>
      <c r="H12" s="234"/>
      <c r="I12" s="234"/>
      <c r="J12" s="176"/>
    </row>
    <row r="13" spans="3:10" ht="45" customHeight="1" x14ac:dyDescent="0.4">
      <c r="C13" s="1178" t="s">
        <v>337</v>
      </c>
      <c r="D13" s="1179"/>
      <c r="E13" s="235"/>
      <c r="F13" s="236"/>
      <c r="G13" s="236"/>
      <c r="H13" s="236"/>
      <c r="I13" s="236"/>
      <c r="J13" s="177"/>
    </row>
    <row r="14" spans="3:10" ht="45" customHeight="1" x14ac:dyDescent="0.4">
      <c r="C14" s="1178" t="s">
        <v>338</v>
      </c>
      <c r="D14" s="1179"/>
      <c r="E14" s="235"/>
      <c r="F14" s="236"/>
      <c r="G14" s="236"/>
      <c r="H14" s="236"/>
      <c r="I14" s="236"/>
      <c r="J14" s="177"/>
    </row>
    <row r="15" spans="3:10" ht="45" customHeight="1" x14ac:dyDescent="0.4">
      <c r="C15" s="1161" t="s">
        <v>339</v>
      </c>
      <c r="D15" s="1162"/>
      <c r="E15" s="235"/>
      <c r="F15" s="236"/>
      <c r="G15" s="236"/>
      <c r="H15" s="236"/>
      <c r="I15" s="236"/>
      <c r="J15" s="177"/>
    </row>
    <row r="16" spans="3:10" ht="45" customHeight="1" x14ac:dyDescent="0.4">
      <c r="C16" s="1161" t="s">
        <v>340</v>
      </c>
      <c r="D16" s="1162"/>
      <c r="E16" s="235"/>
      <c r="F16" s="236"/>
      <c r="G16" s="236"/>
      <c r="H16" s="236"/>
      <c r="I16" s="236"/>
      <c r="J16" s="177"/>
    </row>
    <row r="17" spans="3:11" ht="45" customHeight="1" thickBot="1" x14ac:dyDescent="0.45">
      <c r="C17" s="1180" t="s">
        <v>341</v>
      </c>
      <c r="D17" s="1181"/>
      <c r="E17" s="237"/>
      <c r="F17" s="238"/>
      <c r="G17" s="238"/>
      <c r="H17" s="238"/>
      <c r="I17" s="238"/>
      <c r="J17" s="178"/>
    </row>
    <row r="18" spans="3:11" ht="45" customHeight="1" thickBot="1" x14ac:dyDescent="0.45">
      <c r="C18" s="1182" t="s">
        <v>342</v>
      </c>
      <c r="D18" s="1183"/>
      <c r="E18" s="245">
        <f>E$12-E$13-E$14-E$15-E$16-E$17</f>
        <v>0</v>
      </c>
      <c r="F18" s="246">
        <f t="shared" ref="F18:J18" si="0">F$12-F$13-F$14-F$15-F$16-F$17</f>
        <v>0</v>
      </c>
      <c r="G18" s="246">
        <f t="shared" si="0"/>
        <v>0</v>
      </c>
      <c r="H18" s="246">
        <f t="shared" si="0"/>
        <v>0</v>
      </c>
      <c r="I18" s="246">
        <f t="shared" si="0"/>
        <v>0</v>
      </c>
      <c r="J18" s="247">
        <f t="shared" si="0"/>
        <v>0</v>
      </c>
    </row>
    <row r="19" spans="3:11" ht="45" customHeight="1" thickTop="1" thickBot="1" x14ac:dyDescent="0.45">
      <c r="C19" s="1184" t="s">
        <v>343</v>
      </c>
      <c r="D19" s="1185"/>
      <c r="E19" s="239"/>
      <c r="F19" s="240"/>
      <c r="G19" s="240"/>
      <c r="H19" s="240"/>
      <c r="I19" s="241"/>
      <c r="J19" s="179"/>
    </row>
    <row r="20" spans="3:11" ht="45" customHeight="1" thickBot="1" x14ac:dyDescent="0.45">
      <c r="C20" s="1186" t="s">
        <v>344</v>
      </c>
      <c r="D20" s="133" t="s">
        <v>345</v>
      </c>
      <c r="E20" s="242"/>
      <c r="F20" s="243"/>
      <c r="G20" s="243"/>
      <c r="H20" s="244"/>
      <c r="I20" s="122"/>
      <c r="J20" s="123"/>
    </row>
    <row r="21" spans="3:11" ht="20.100000000000001" customHeight="1" thickTop="1" x14ac:dyDescent="0.4">
      <c r="C21" s="1187"/>
      <c r="D21" s="1191" t="s">
        <v>585</v>
      </c>
      <c r="E21" s="1189" t="s">
        <v>346</v>
      </c>
      <c r="F21" s="1190"/>
      <c r="G21" s="1190"/>
      <c r="H21" s="1209"/>
      <c r="I21" s="1195"/>
      <c r="J21" s="1197"/>
    </row>
    <row r="22" spans="3:11" ht="30" customHeight="1" x14ac:dyDescent="0.4">
      <c r="C22" s="1187"/>
      <c r="D22" s="1192"/>
      <c r="E22" s="1199" t="str">
        <f>表３!J33</f>
        <v/>
      </c>
      <c r="F22" s="1200"/>
      <c r="G22" s="1201"/>
      <c r="H22" s="1210"/>
      <c r="I22" s="1196"/>
      <c r="J22" s="1198"/>
    </row>
    <row r="23" spans="3:11" ht="20.100000000000001" customHeight="1" x14ac:dyDescent="0.4">
      <c r="C23" s="1187"/>
      <c r="D23" s="1193" t="s">
        <v>586</v>
      </c>
      <c r="E23" s="1202" t="s">
        <v>347</v>
      </c>
      <c r="F23" s="1203"/>
      <c r="G23" s="1203"/>
      <c r="H23" s="1203"/>
      <c r="I23" s="1195"/>
      <c r="J23" s="1197"/>
    </row>
    <row r="24" spans="3:11" ht="30" customHeight="1" thickBot="1" x14ac:dyDescent="0.45">
      <c r="C24" s="1188"/>
      <c r="D24" s="1194"/>
      <c r="E24" s="1206" t="str">
        <f>表３!J39</f>
        <v/>
      </c>
      <c r="F24" s="1207"/>
      <c r="G24" s="1207"/>
      <c r="H24" s="1208"/>
      <c r="I24" s="1204"/>
      <c r="J24" s="1205"/>
    </row>
    <row r="25" spans="3:11" ht="45" customHeight="1" thickBot="1" x14ac:dyDescent="0.45">
      <c r="C25" s="1211" t="s">
        <v>615</v>
      </c>
      <c r="D25" s="1212"/>
      <c r="E25" s="1213">
        <f>SUM(E11:G11,E19:G19,E22)</f>
        <v>0</v>
      </c>
      <c r="F25" s="1214"/>
      <c r="G25" s="1214"/>
      <c r="H25" s="134"/>
      <c r="I25" s="135"/>
      <c r="J25" s="136"/>
    </row>
    <row r="26" spans="3:11" ht="45" customHeight="1" thickBot="1" x14ac:dyDescent="0.45">
      <c r="C26" s="1215" t="s">
        <v>616</v>
      </c>
      <c r="D26" s="1216"/>
      <c r="E26" s="1213">
        <f>SUM(E11:H11,E19:H19,E24)</f>
        <v>0</v>
      </c>
      <c r="F26" s="1214"/>
      <c r="G26" s="1214"/>
      <c r="H26" s="1214"/>
      <c r="I26" s="135"/>
      <c r="J26" s="136"/>
    </row>
    <row r="27" spans="3:11" ht="9.9499999999999993" customHeight="1" x14ac:dyDescent="0.4">
      <c r="C27" s="57"/>
      <c r="D27" s="57"/>
      <c r="E27" s="57"/>
      <c r="F27" s="57"/>
      <c r="G27" s="57"/>
      <c r="H27" s="57"/>
      <c r="I27" s="57"/>
      <c r="J27" s="57"/>
    </row>
    <row r="28" spans="3:11" ht="35.1" customHeight="1" x14ac:dyDescent="0.4">
      <c r="C28" s="810" t="s">
        <v>469</v>
      </c>
      <c r="D28" s="810"/>
      <c r="E28" s="810"/>
      <c r="F28" s="810"/>
      <c r="G28" s="810"/>
      <c r="H28" s="810"/>
      <c r="I28" s="810"/>
      <c r="J28" s="810"/>
    </row>
    <row r="29" spans="3:11" ht="69.95" customHeight="1" x14ac:dyDescent="0.4">
      <c r="C29" s="810" t="s">
        <v>348</v>
      </c>
      <c r="D29" s="810"/>
      <c r="E29" s="810"/>
      <c r="F29" s="810"/>
      <c r="G29" s="810"/>
      <c r="H29" s="810"/>
      <c r="I29" s="810"/>
      <c r="J29" s="810"/>
    </row>
    <row r="30" spans="3:11" ht="46.5" customHeight="1" x14ac:dyDescent="0.4">
      <c r="C30" s="810" t="s">
        <v>349</v>
      </c>
      <c r="D30" s="810"/>
      <c r="E30" s="810"/>
      <c r="F30" s="810"/>
      <c r="G30" s="810"/>
      <c r="H30" s="810"/>
      <c r="I30" s="810"/>
      <c r="J30" s="810"/>
    </row>
    <row r="31" spans="3:11" ht="46.5" customHeight="1" x14ac:dyDescent="0.4">
      <c r="C31" s="810" t="s">
        <v>790</v>
      </c>
      <c r="D31" s="810"/>
      <c r="E31" s="810"/>
      <c r="F31" s="810"/>
      <c r="G31" s="810"/>
      <c r="H31" s="810"/>
      <c r="I31" s="810"/>
      <c r="J31" s="810"/>
      <c r="K31" s="810"/>
    </row>
    <row r="33" spans="4:4" x14ac:dyDescent="0.4">
      <c r="D33" s="58"/>
    </row>
  </sheetData>
  <sheetProtection sheet="1" selectLockedCells="1"/>
  <mergeCells count="35">
    <mergeCell ref="C30:J30"/>
    <mergeCell ref="C25:D25"/>
    <mergeCell ref="E25:G25"/>
    <mergeCell ref="C26:D26"/>
    <mergeCell ref="E26:H26"/>
    <mergeCell ref="C28:J28"/>
    <mergeCell ref="C29:J29"/>
    <mergeCell ref="J21:J22"/>
    <mergeCell ref="E22:G22"/>
    <mergeCell ref="E23:H23"/>
    <mergeCell ref="I23:I24"/>
    <mergeCell ref="J23:J24"/>
    <mergeCell ref="E24:H24"/>
    <mergeCell ref="H21:H22"/>
    <mergeCell ref="C20:C24"/>
    <mergeCell ref="E21:G21"/>
    <mergeCell ref="D21:D22"/>
    <mergeCell ref="D23:D24"/>
    <mergeCell ref="I21:I22"/>
    <mergeCell ref="C31:K31"/>
    <mergeCell ref="I7:I8"/>
    <mergeCell ref="J7:J8"/>
    <mergeCell ref="C16:D16"/>
    <mergeCell ref="C7:D9"/>
    <mergeCell ref="E7:E8"/>
    <mergeCell ref="F7:F8"/>
    <mergeCell ref="G7:H7"/>
    <mergeCell ref="C10:C11"/>
    <mergeCell ref="C12:D12"/>
    <mergeCell ref="C13:D13"/>
    <mergeCell ref="C14:D14"/>
    <mergeCell ref="C15:D15"/>
    <mergeCell ref="C17:D17"/>
    <mergeCell ref="C18:D18"/>
    <mergeCell ref="C19:D19"/>
  </mergeCells>
  <phoneticPr fontId="1"/>
  <dataValidations count="1">
    <dataValidation imeMode="off" allowBlank="1" showInputMessage="1" showErrorMessage="1" sqref="E10:J19 E20:H20" xr:uid="{00000000-0002-0000-0500-000000000000}"/>
  </dataValidations>
  <printOptions horizontalCentered="1"/>
  <pageMargins left="0.59055118110236227" right="0.59055118110236227" top="0.74803149606299213" bottom="0.74803149606299213"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B2:L59"/>
  <sheetViews>
    <sheetView showGridLines="0" zoomScale="90" zoomScaleNormal="90" zoomScaleSheetLayoutView="90" workbookViewId="0">
      <selection activeCell="D8" sqref="D8"/>
    </sheetView>
  </sheetViews>
  <sheetFormatPr defaultRowHeight="18.75" x14ac:dyDescent="0.4"/>
  <cols>
    <col min="1" max="1" width="5.625" customWidth="1"/>
    <col min="2" max="2" width="3.625" customWidth="1"/>
    <col min="3" max="3" width="15.625" customWidth="1"/>
    <col min="4" max="4" width="5.625" customWidth="1"/>
    <col min="5" max="5" width="15.625" customWidth="1"/>
    <col min="6" max="7" width="10.625" customWidth="1"/>
    <col min="8" max="8" width="5.625" customWidth="1"/>
    <col min="9" max="9" width="20.625" customWidth="1"/>
    <col min="10" max="10" width="5.625" customWidth="1"/>
    <col min="11" max="11" width="20.625" customWidth="1"/>
    <col min="12" max="12" width="3.625" customWidth="1"/>
    <col min="13" max="13" width="9.375" bestFit="1" customWidth="1"/>
  </cols>
  <sheetData>
    <row r="2" spans="2:11" ht="20.100000000000001" customHeight="1" x14ac:dyDescent="0.4"/>
    <row r="3" spans="2:11" ht="24.95" customHeight="1" x14ac:dyDescent="0.4">
      <c r="C3" t="s">
        <v>466</v>
      </c>
    </row>
    <row r="4" spans="2:11" ht="24.95" customHeight="1" x14ac:dyDescent="0.4">
      <c r="C4" t="str">
        <f>"（４）職員の充足状況（"&amp;表紙!B2&amp;DBCS(表紙!C2)&amp;"年度の状況）"</f>
        <v>（４）職員の充足状況（令和７年度の状況）</v>
      </c>
    </row>
    <row r="5" spans="2:11" ht="20.100000000000001" customHeight="1" x14ac:dyDescent="0.4"/>
    <row r="6" spans="2:11" ht="24.95" customHeight="1" thickBot="1" x14ac:dyDescent="0.45">
      <c r="B6" s="54"/>
      <c r="C6" s="60" t="str">
        <f>"◎非常勤保育士等の常勤換算【監査前月 "&amp;DBCS('表１（新基準）'!P9)&amp;"月１日現在】"</f>
        <v>◎非常勤保育士等の常勤換算【監査前月 月１日現在】</v>
      </c>
      <c r="D6" s="54"/>
      <c r="E6" s="54"/>
      <c r="F6" s="54"/>
      <c r="G6" s="54"/>
      <c r="H6" s="54"/>
      <c r="I6" s="54"/>
      <c r="J6" s="60"/>
      <c r="K6" s="54"/>
    </row>
    <row r="7" spans="2:11" ht="43.5" customHeight="1" thickBot="1" x14ac:dyDescent="0.45">
      <c r="B7" s="13"/>
      <c r="C7" s="56" t="s">
        <v>350</v>
      </c>
      <c r="D7" s="1217" t="s">
        <v>539</v>
      </c>
      <c r="E7" s="1108"/>
      <c r="F7" s="1217" t="s">
        <v>351</v>
      </c>
      <c r="G7" s="1169"/>
      <c r="H7" s="61" t="s">
        <v>159</v>
      </c>
      <c r="I7" s="113" t="s">
        <v>352</v>
      </c>
      <c r="J7" s="1109" t="s">
        <v>353</v>
      </c>
      <c r="K7" s="1218"/>
    </row>
    <row r="8" spans="2:11" ht="30" customHeight="1" thickTop="1" x14ac:dyDescent="0.4">
      <c r="B8" s="13"/>
      <c r="C8" s="1219" t="s">
        <v>354</v>
      </c>
      <c r="D8" s="248"/>
      <c r="E8" s="144" t="str">
        <f>IF(D8="","",INDEX(職員名簿!$E$10:$E$109,MATCH(D8,職員名簿!$C$10:$C$109),0))</f>
        <v/>
      </c>
      <c r="F8" s="1220"/>
      <c r="G8" s="1221"/>
      <c r="H8" s="62" t="s">
        <v>159</v>
      </c>
      <c r="I8" s="248"/>
      <c r="J8" s="115"/>
      <c r="K8" s="251">
        <f>$F8*$I8</f>
        <v>0</v>
      </c>
    </row>
    <row r="9" spans="2:11" ht="30" customHeight="1" x14ac:dyDescent="0.4">
      <c r="B9" s="13"/>
      <c r="C9" s="1219"/>
      <c r="D9" s="249"/>
      <c r="E9" s="144" t="str">
        <f>IF(D9="","",INDEX(職員名簿!$E$10:$E$109,MATCH(D9,職員名簿!$C$10:$C$109),0))</f>
        <v/>
      </c>
      <c r="F9" s="1222"/>
      <c r="G9" s="1223"/>
      <c r="H9" s="62" t="s">
        <v>159</v>
      </c>
      <c r="I9" s="249"/>
      <c r="J9" s="115"/>
      <c r="K9" s="251">
        <f t="shared" ref="K9:K23" si="0">$F9*$I9</f>
        <v>0</v>
      </c>
    </row>
    <row r="10" spans="2:11" ht="30" customHeight="1" x14ac:dyDescent="0.4">
      <c r="B10" s="13"/>
      <c r="C10" s="1219"/>
      <c r="D10" s="249"/>
      <c r="E10" s="144" t="str">
        <f>IF(D10="","",INDEX(職員名簿!$E$10:$E$109,MATCH(D10,職員名簿!$C$10:$C$109),0))</f>
        <v/>
      </c>
      <c r="F10" s="1222"/>
      <c r="G10" s="1223"/>
      <c r="H10" s="62" t="s">
        <v>159</v>
      </c>
      <c r="I10" s="249"/>
      <c r="J10" s="115"/>
      <c r="K10" s="251">
        <f t="shared" si="0"/>
        <v>0</v>
      </c>
    </row>
    <row r="11" spans="2:11" ht="30" customHeight="1" x14ac:dyDescent="0.4">
      <c r="B11" s="13"/>
      <c r="C11" s="1219"/>
      <c r="D11" s="249"/>
      <c r="E11" s="144" t="str">
        <f>IF(D11="","",INDEX(職員名簿!$E$10:$E$109,MATCH(D11,職員名簿!$C$10:$C$109),0))</f>
        <v/>
      </c>
      <c r="F11" s="1222"/>
      <c r="G11" s="1223"/>
      <c r="H11" s="62" t="s">
        <v>159</v>
      </c>
      <c r="I11" s="249"/>
      <c r="J11" s="115"/>
      <c r="K11" s="251">
        <f t="shared" si="0"/>
        <v>0</v>
      </c>
    </row>
    <row r="12" spans="2:11" ht="30" customHeight="1" x14ac:dyDescent="0.4">
      <c r="B12" s="13"/>
      <c r="C12" s="1219"/>
      <c r="D12" s="249"/>
      <c r="E12" s="144" t="str">
        <f>IF(D12="","",INDEX(職員名簿!$E$10:$E$109,MATCH(D12,職員名簿!$C$10:$C$109),0))</f>
        <v/>
      </c>
      <c r="F12" s="1222"/>
      <c r="G12" s="1223"/>
      <c r="H12" s="62" t="s">
        <v>159</v>
      </c>
      <c r="I12" s="249"/>
      <c r="J12" s="115"/>
      <c r="K12" s="251">
        <f t="shared" si="0"/>
        <v>0</v>
      </c>
    </row>
    <row r="13" spans="2:11" ht="30" customHeight="1" x14ac:dyDescent="0.4">
      <c r="B13" s="13"/>
      <c r="C13" s="1219"/>
      <c r="D13" s="249"/>
      <c r="E13" s="144" t="str">
        <f>IF(D13="","",INDEX(職員名簿!$E$10:$E$109,MATCH(D13,職員名簿!$C$10:$C$109),0))</f>
        <v/>
      </c>
      <c r="F13" s="1222"/>
      <c r="G13" s="1223"/>
      <c r="H13" s="62" t="s">
        <v>159</v>
      </c>
      <c r="I13" s="249"/>
      <c r="J13" s="115"/>
      <c r="K13" s="251">
        <f t="shared" si="0"/>
        <v>0</v>
      </c>
    </row>
    <row r="14" spans="2:11" ht="30" customHeight="1" x14ac:dyDescent="0.4">
      <c r="B14" s="13"/>
      <c r="C14" s="1219"/>
      <c r="D14" s="249"/>
      <c r="E14" s="144" t="str">
        <f>IF(D14="","",INDEX(職員名簿!$E$10:$E$109,MATCH(D14,職員名簿!$C$10:$C$109),0))</f>
        <v/>
      </c>
      <c r="F14" s="1222"/>
      <c r="G14" s="1223"/>
      <c r="H14" s="62" t="s">
        <v>159</v>
      </c>
      <c r="I14" s="249"/>
      <c r="J14" s="115"/>
      <c r="K14" s="251">
        <f t="shared" si="0"/>
        <v>0</v>
      </c>
    </row>
    <row r="15" spans="2:11" ht="30" customHeight="1" x14ac:dyDescent="0.4">
      <c r="B15" s="13"/>
      <c r="C15" s="1219"/>
      <c r="D15" s="249"/>
      <c r="E15" s="144" t="str">
        <f>IF(D15="","",INDEX(職員名簿!$E$10:$E$109,MATCH(D15,職員名簿!$C$10:$C$109),0))</f>
        <v/>
      </c>
      <c r="F15" s="1222"/>
      <c r="G15" s="1223"/>
      <c r="H15" s="62" t="s">
        <v>159</v>
      </c>
      <c r="I15" s="249"/>
      <c r="J15" s="115"/>
      <c r="K15" s="251">
        <f t="shared" si="0"/>
        <v>0</v>
      </c>
    </row>
    <row r="16" spans="2:11" ht="30" customHeight="1" x14ac:dyDescent="0.4">
      <c r="B16" s="13"/>
      <c r="C16" s="1219"/>
      <c r="D16" s="249"/>
      <c r="E16" s="144" t="str">
        <f>IF(D16="","",INDEX(職員名簿!$E$10:$E$109,MATCH(D16,職員名簿!$C$10:$C$109),0))</f>
        <v/>
      </c>
      <c r="F16" s="1222"/>
      <c r="G16" s="1223"/>
      <c r="H16" s="62" t="s">
        <v>159</v>
      </c>
      <c r="I16" s="249"/>
      <c r="J16" s="115"/>
      <c r="K16" s="251">
        <f t="shared" si="0"/>
        <v>0</v>
      </c>
    </row>
    <row r="17" spans="2:12" ht="30" customHeight="1" x14ac:dyDescent="0.4">
      <c r="B17" s="13"/>
      <c r="C17" s="1219"/>
      <c r="D17" s="249"/>
      <c r="E17" s="144" t="str">
        <f>IF(D17="","",INDEX(職員名簿!$E$10:$E$109,MATCH(D17,職員名簿!$C$10:$C$109),0))</f>
        <v/>
      </c>
      <c r="F17" s="1222"/>
      <c r="G17" s="1223"/>
      <c r="H17" s="62" t="s">
        <v>159</v>
      </c>
      <c r="I17" s="249"/>
      <c r="J17" s="115"/>
      <c r="K17" s="251">
        <f t="shared" si="0"/>
        <v>0</v>
      </c>
    </row>
    <row r="18" spans="2:12" ht="30" customHeight="1" x14ac:dyDescent="0.4">
      <c r="B18" s="13"/>
      <c r="C18" s="1219" t="s">
        <v>355</v>
      </c>
      <c r="D18" s="249"/>
      <c r="E18" s="144" t="str">
        <f>IF(D18="","",INDEX(職員名簿!$E$10:$E$109,MATCH(D18,職員名簿!$C$10:$C$109),0))</f>
        <v/>
      </c>
      <c r="F18" s="1222"/>
      <c r="G18" s="1223"/>
      <c r="H18" s="62" t="s">
        <v>159</v>
      </c>
      <c r="I18" s="249"/>
      <c r="J18" s="115"/>
      <c r="K18" s="251">
        <f t="shared" si="0"/>
        <v>0</v>
      </c>
    </row>
    <row r="19" spans="2:12" ht="30" customHeight="1" x14ac:dyDescent="0.4">
      <c r="B19" s="13"/>
      <c r="C19" s="1219"/>
      <c r="D19" s="249"/>
      <c r="E19" s="144" t="str">
        <f>IF(D19="","",INDEX(職員名簿!$E$10:$E$109,MATCH(D19,職員名簿!$C$10:$C$109),0))</f>
        <v/>
      </c>
      <c r="F19" s="1222"/>
      <c r="G19" s="1223"/>
      <c r="H19" s="62" t="s">
        <v>159</v>
      </c>
      <c r="I19" s="249"/>
      <c r="J19" s="115"/>
      <c r="K19" s="251">
        <f t="shared" si="0"/>
        <v>0</v>
      </c>
    </row>
    <row r="20" spans="2:12" ht="30" customHeight="1" x14ac:dyDescent="0.4">
      <c r="B20" s="13"/>
      <c r="C20" s="1219"/>
      <c r="D20" s="249"/>
      <c r="E20" s="144" t="str">
        <f>IF(D20="","",INDEX(職員名簿!$E$10:$E$109,MATCH(D20,職員名簿!$C$10:$C$109),0))</f>
        <v/>
      </c>
      <c r="F20" s="1222"/>
      <c r="G20" s="1223"/>
      <c r="H20" s="62" t="s">
        <v>159</v>
      </c>
      <c r="I20" s="249"/>
      <c r="J20" s="115"/>
      <c r="K20" s="251">
        <f t="shared" si="0"/>
        <v>0</v>
      </c>
    </row>
    <row r="21" spans="2:12" ht="30" customHeight="1" x14ac:dyDescent="0.4">
      <c r="B21" s="13"/>
      <c r="C21" s="1219" t="s">
        <v>356</v>
      </c>
      <c r="D21" s="249"/>
      <c r="E21" s="144" t="str">
        <f>IF(D21="","",INDEX(職員名簿!$E$10:$E$109,MATCH(D21,職員名簿!$C$10:$C$109),0))</f>
        <v/>
      </c>
      <c r="F21" s="1222"/>
      <c r="G21" s="1223"/>
      <c r="H21" s="62" t="s">
        <v>159</v>
      </c>
      <c r="I21" s="249"/>
      <c r="J21" s="115"/>
      <c r="K21" s="251">
        <f t="shared" si="0"/>
        <v>0</v>
      </c>
    </row>
    <row r="22" spans="2:12" ht="30" customHeight="1" x14ac:dyDescent="0.4">
      <c r="B22" s="13"/>
      <c r="C22" s="1219"/>
      <c r="D22" s="249"/>
      <c r="E22" s="144" t="str">
        <f>IF(D22="","",INDEX(職員名簿!$E$10:$E$109,MATCH(D22,職員名簿!$C$10:$C$109),0))</f>
        <v/>
      </c>
      <c r="F22" s="1222"/>
      <c r="G22" s="1223"/>
      <c r="H22" s="62" t="s">
        <v>159</v>
      </c>
      <c r="I22" s="249"/>
      <c r="J22" s="115"/>
      <c r="K22" s="251">
        <f t="shared" si="0"/>
        <v>0</v>
      </c>
    </row>
    <row r="23" spans="2:12" ht="30" customHeight="1" thickBot="1" x14ac:dyDescent="0.45">
      <c r="B23" s="13"/>
      <c r="C23" s="1224"/>
      <c r="D23" s="250"/>
      <c r="E23" s="144" t="str">
        <f>IF(D23="","",INDEX(職員名簿!$E$10:$E$109,MATCH(D23,職員名簿!$C$10:$C$109),0))</f>
        <v/>
      </c>
      <c r="F23" s="1225"/>
      <c r="G23" s="1226"/>
      <c r="H23" s="62" t="s">
        <v>159</v>
      </c>
      <c r="I23" s="250"/>
      <c r="J23" s="126"/>
      <c r="K23" s="252">
        <f t="shared" si="0"/>
        <v>0</v>
      </c>
    </row>
    <row r="24" spans="2:12" ht="30" customHeight="1" thickTop="1" thickBot="1" x14ac:dyDescent="0.45">
      <c r="B24" s="13"/>
      <c r="C24" s="1227" t="s">
        <v>357</v>
      </c>
      <c r="D24" s="1170"/>
      <c r="E24" s="1228"/>
      <c r="F24" s="1170"/>
      <c r="G24" s="1170"/>
      <c r="H24" s="1228"/>
      <c r="I24" s="1229"/>
      <c r="J24" s="124" t="s">
        <v>358</v>
      </c>
      <c r="K24" s="253">
        <f>SUM($K$8:$K$23)</f>
        <v>0</v>
      </c>
    </row>
    <row r="25" spans="2:12" ht="30" customHeight="1" thickTop="1" x14ac:dyDescent="0.4">
      <c r="B25" s="13"/>
      <c r="C25" s="1230" t="s">
        <v>359</v>
      </c>
      <c r="D25" s="248"/>
      <c r="E25" s="144" t="str">
        <f>IF(D25="","",INDEX(職員名簿!$E$10:$E$109,MATCH(D25,職員名簿!$C$10:$C$109),0))</f>
        <v/>
      </c>
      <c r="F25" s="1220"/>
      <c r="G25" s="1221"/>
      <c r="H25" s="61" t="s">
        <v>159</v>
      </c>
      <c r="I25" s="248"/>
      <c r="J25" s="125"/>
      <c r="K25" s="254">
        <f>$F25*$I25</f>
        <v>0</v>
      </c>
    </row>
    <row r="26" spans="2:12" ht="30" customHeight="1" x14ac:dyDescent="0.4">
      <c r="B26" s="13"/>
      <c r="C26" s="1219"/>
      <c r="D26" s="249"/>
      <c r="E26" s="144" t="str">
        <f>IF(D26="","",INDEX(職員名簿!$E$10:$E$109,MATCH(D26,職員名簿!$C$10:$C$109),0))</f>
        <v/>
      </c>
      <c r="F26" s="1222"/>
      <c r="G26" s="1223"/>
      <c r="H26" s="62" t="s">
        <v>159</v>
      </c>
      <c r="I26" s="249"/>
      <c r="J26" s="115"/>
      <c r="K26" s="251">
        <f t="shared" ref="K26:K27" si="1">$F26*$I26</f>
        <v>0</v>
      </c>
    </row>
    <row r="27" spans="2:12" ht="30" customHeight="1" thickBot="1" x14ac:dyDescent="0.45">
      <c r="B27" s="13"/>
      <c r="C27" s="1219"/>
      <c r="D27" s="250"/>
      <c r="E27" s="144" t="str">
        <f>IF(D27="","",INDEX(職員名簿!$E$10:$E$109,MATCH(D27,職員名簿!$C$10:$C$109),0))</f>
        <v/>
      </c>
      <c r="F27" s="1225"/>
      <c r="G27" s="1226"/>
      <c r="H27" s="62" t="s">
        <v>159</v>
      </c>
      <c r="I27" s="250"/>
      <c r="J27" s="116"/>
      <c r="K27" s="255">
        <f t="shared" si="1"/>
        <v>0</v>
      </c>
    </row>
    <row r="28" spans="2:12" ht="30" customHeight="1" thickTop="1" thickBot="1" x14ac:dyDescent="0.45">
      <c r="B28" s="13"/>
      <c r="C28" s="1234" t="s">
        <v>360</v>
      </c>
      <c r="D28" s="1235"/>
      <c r="E28" s="1235"/>
      <c r="F28" s="1235"/>
      <c r="G28" s="1235"/>
      <c r="H28" s="1235"/>
      <c r="I28" s="1236"/>
      <c r="J28" s="63" t="s">
        <v>361</v>
      </c>
      <c r="K28" s="253">
        <f>SUM(K24,K25:K27)</f>
        <v>0</v>
      </c>
    </row>
    <row r="29" spans="2:12" ht="38.25" customHeight="1" x14ac:dyDescent="0.4">
      <c r="B29" s="810" t="s">
        <v>789</v>
      </c>
      <c r="C29" s="1238"/>
      <c r="D29" s="1238"/>
      <c r="E29" s="1238"/>
      <c r="F29" s="1238"/>
      <c r="G29" s="1238"/>
      <c r="H29" s="1238"/>
      <c r="I29" s="1238"/>
      <c r="J29" s="1238"/>
      <c r="K29" s="1238"/>
    </row>
    <row r="30" spans="2:12" s="412" customFormat="1" ht="39" customHeight="1" x14ac:dyDescent="0.4">
      <c r="L30" s="419"/>
    </row>
    <row r="31" spans="2:12" ht="24.95" customHeight="1" thickBot="1" x14ac:dyDescent="0.45">
      <c r="B31" s="13"/>
      <c r="C31" s="48"/>
      <c r="D31" s="48"/>
      <c r="E31" s="13"/>
      <c r="F31" s="13"/>
      <c r="G31" s="13"/>
      <c r="H31" s="13"/>
      <c r="I31" s="13"/>
      <c r="J31" s="13"/>
      <c r="K31" s="13"/>
    </row>
    <row r="32" spans="2:12" ht="20.100000000000001" customHeight="1" thickBot="1" x14ac:dyDescent="0.45">
      <c r="B32" s="13"/>
      <c r="C32" s="1239" t="s">
        <v>829</v>
      </c>
      <c r="D32" s="1240"/>
      <c r="E32" s="1245" t="s">
        <v>362</v>
      </c>
      <c r="F32" s="1246"/>
      <c r="G32" s="1231" t="s">
        <v>471</v>
      </c>
      <c r="H32" s="1169"/>
      <c r="I32" s="1247"/>
      <c r="J32" s="1169" t="s">
        <v>363</v>
      </c>
      <c r="K32" s="1232"/>
    </row>
    <row r="33" spans="2:11" ht="20.100000000000001" customHeight="1" thickTop="1" x14ac:dyDescent="0.4">
      <c r="B33" s="13"/>
      <c r="C33" s="1241"/>
      <c r="D33" s="1242"/>
      <c r="E33" s="1250"/>
      <c r="F33" s="1251"/>
      <c r="G33" s="1170"/>
      <c r="H33" s="1170"/>
      <c r="I33" s="1248"/>
      <c r="J33" s="1207" t="str">
        <f>IF(E33="","",ROUNDDOWN(K24/E33,0))</f>
        <v/>
      </c>
      <c r="K33" s="1237"/>
    </row>
    <row r="34" spans="2:11" ht="20.100000000000001" customHeight="1" x14ac:dyDescent="0.4">
      <c r="B34" s="13"/>
      <c r="C34" s="1241"/>
      <c r="D34" s="1242"/>
      <c r="E34" s="1252"/>
      <c r="F34" s="1253"/>
      <c r="G34" s="1170"/>
      <c r="H34" s="1170"/>
      <c r="I34" s="1248"/>
      <c r="J34" s="1207"/>
      <c r="K34" s="1237"/>
    </row>
    <row r="35" spans="2:11" ht="20.100000000000001" customHeight="1" x14ac:dyDescent="0.4">
      <c r="B35" s="13"/>
      <c r="C35" s="1241"/>
      <c r="D35" s="1242"/>
      <c r="E35" s="1252"/>
      <c r="F35" s="1253"/>
      <c r="G35" s="1170"/>
      <c r="H35" s="1170"/>
      <c r="I35" s="1248"/>
      <c r="J35" s="1207"/>
      <c r="K35" s="1237"/>
    </row>
    <row r="36" spans="2:11" ht="20.100000000000001" customHeight="1" x14ac:dyDescent="0.4">
      <c r="B36" s="13"/>
      <c r="C36" s="1241"/>
      <c r="D36" s="1242"/>
      <c r="E36" s="1252"/>
      <c r="F36" s="1253"/>
      <c r="G36" s="1170"/>
      <c r="H36" s="1170"/>
      <c r="I36" s="1248"/>
      <c r="J36" s="1207"/>
      <c r="K36" s="1237"/>
    </row>
    <row r="37" spans="2:11" ht="20.100000000000001" customHeight="1" thickBot="1" x14ac:dyDescent="0.45">
      <c r="B37" s="13"/>
      <c r="C37" s="1243"/>
      <c r="D37" s="1244"/>
      <c r="E37" s="1254"/>
      <c r="F37" s="1255"/>
      <c r="G37" s="1235"/>
      <c r="H37" s="1235"/>
      <c r="I37" s="1249"/>
      <c r="J37" s="1235" t="s">
        <v>364</v>
      </c>
      <c r="K37" s="1236"/>
    </row>
    <row r="38" spans="2:11" ht="20.100000000000001" customHeight="1" x14ac:dyDescent="0.4">
      <c r="B38" s="13"/>
      <c r="C38" s="59"/>
      <c r="D38" s="59"/>
      <c r="E38" s="59"/>
      <c r="F38" s="64"/>
      <c r="G38" s="1231" t="s">
        <v>472</v>
      </c>
      <c r="H38" s="1169"/>
      <c r="I38" s="1232"/>
      <c r="J38" s="1231" t="s">
        <v>363</v>
      </c>
      <c r="K38" s="1232"/>
    </row>
    <row r="39" spans="2:11" ht="20.100000000000001" customHeight="1" x14ac:dyDescent="0.4">
      <c r="B39" s="13"/>
      <c r="C39" s="65"/>
      <c r="D39" s="65"/>
      <c r="E39" s="59"/>
      <c r="F39" s="64"/>
      <c r="G39" s="1233"/>
      <c r="H39" s="1170"/>
      <c r="I39" s="1229"/>
      <c r="J39" s="1206" t="str">
        <f>IF(E33="","",ROUNDDOWN(K28/E33,0))</f>
        <v/>
      </c>
      <c r="K39" s="1237"/>
    </row>
    <row r="40" spans="2:11" ht="20.100000000000001" customHeight="1" x14ac:dyDescent="0.4">
      <c r="B40" s="13"/>
      <c r="C40" s="65"/>
      <c r="D40" s="65"/>
      <c r="E40" s="59"/>
      <c r="F40" s="64"/>
      <c r="G40" s="1233"/>
      <c r="H40" s="1170"/>
      <c r="I40" s="1229"/>
      <c r="J40" s="1206"/>
      <c r="K40" s="1237"/>
    </row>
    <row r="41" spans="2:11" ht="20.100000000000001" customHeight="1" x14ac:dyDescent="0.4">
      <c r="B41" s="13"/>
      <c r="C41" s="65"/>
      <c r="D41" s="65"/>
      <c r="E41" s="59"/>
      <c r="F41" s="64"/>
      <c r="G41" s="1233"/>
      <c r="H41" s="1170"/>
      <c r="I41" s="1229"/>
      <c r="J41" s="1206"/>
      <c r="K41" s="1237"/>
    </row>
    <row r="42" spans="2:11" ht="20.100000000000001" customHeight="1" x14ac:dyDescent="0.4">
      <c r="B42" s="13"/>
      <c r="C42" s="65"/>
      <c r="D42" s="65"/>
      <c r="E42" s="59"/>
      <c r="F42" s="64"/>
      <c r="G42" s="1233"/>
      <c r="H42" s="1170"/>
      <c r="I42" s="1229"/>
      <c r="J42" s="1206"/>
      <c r="K42" s="1237"/>
    </row>
    <row r="43" spans="2:11" ht="20.100000000000001" customHeight="1" thickBot="1" x14ac:dyDescent="0.45">
      <c r="B43" s="13"/>
      <c r="C43" s="65"/>
      <c r="D43" s="65"/>
      <c r="E43" s="59"/>
      <c r="F43" s="64"/>
      <c r="G43" s="1234"/>
      <c r="H43" s="1235"/>
      <c r="I43" s="1236"/>
      <c r="J43" s="1234" t="s">
        <v>365</v>
      </c>
      <c r="K43" s="1236"/>
    </row>
    <row r="44" spans="2:11" x14ac:dyDescent="0.4">
      <c r="C44" s="459" t="s">
        <v>819</v>
      </c>
      <c r="D44" s="66"/>
    </row>
    <row r="45" spans="2:11" x14ac:dyDescent="0.4">
      <c r="C45" s="66"/>
      <c r="D45" s="66"/>
    </row>
    <row r="46" spans="2:11" x14ac:dyDescent="0.4">
      <c r="C46" s="66"/>
      <c r="D46" s="66"/>
    </row>
    <row r="47" spans="2:11" x14ac:dyDescent="0.4">
      <c r="C47" s="66"/>
      <c r="D47" s="66"/>
    </row>
    <row r="48" spans="2:11" x14ac:dyDescent="0.4">
      <c r="C48" s="66"/>
      <c r="D48" s="66"/>
    </row>
    <row r="49" spans="3:4" x14ac:dyDescent="0.4">
      <c r="C49" s="66"/>
      <c r="D49" s="66"/>
    </row>
    <row r="50" spans="3:4" x14ac:dyDescent="0.4">
      <c r="C50" s="66"/>
      <c r="D50" s="66"/>
    </row>
    <row r="51" spans="3:4" x14ac:dyDescent="0.4">
      <c r="C51" s="66"/>
      <c r="D51" s="66"/>
    </row>
    <row r="52" spans="3:4" x14ac:dyDescent="0.4">
      <c r="C52" s="66"/>
      <c r="D52" s="66"/>
    </row>
    <row r="53" spans="3:4" x14ac:dyDescent="0.4">
      <c r="C53" s="66"/>
      <c r="D53" s="66"/>
    </row>
    <row r="54" spans="3:4" x14ac:dyDescent="0.4">
      <c r="C54" s="66"/>
      <c r="D54" s="66"/>
    </row>
    <row r="55" spans="3:4" x14ac:dyDescent="0.4">
      <c r="C55" s="66"/>
      <c r="D55" s="66"/>
    </row>
    <row r="56" spans="3:4" x14ac:dyDescent="0.4">
      <c r="C56" s="66"/>
      <c r="D56" s="66"/>
    </row>
    <row r="57" spans="3:4" x14ac:dyDescent="0.4">
      <c r="C57" s="66"/>
      <c r="D57" s="66"/>
    </row>
    <row r="59" spans="3:4" x14ac:dyDescent="0.4">
      <c r="C59" s="67"/>
      <c r="D59" s="67"/>
    </row>
  </sheetData>
  <sheetProtection sheet="1" selectLockedCells="1"/>
  <mergeCells count="40">
    <mergeCell ref="G38:I43"/>
    <mergeCell ref="J38:K38"/>
    <mergeCell ref="J39:K42"/>
    <mergeCell ref="J43:K43"/>
    <mergeCell ref="C28:I28"/>
    <mergeCell ref="B29:K29"/>
    <mergeCell ref="C32:D37"/>
    <mergeCell ref="E32:F32"/>
    <mergeCell ref="G32:I37"/>
    <mergeCell ref="J32:K32"/>
    <mergeCell ref="E33:F37"/>
    <mergeCell ref="J33:K36"/>
    <mergeCell ref="J37:K37"/>
    <mergeCell ref="C24:I24"/>
    <mergeCell ref="C25:C27"/>
    <mergeCell ref="F25:G25"/>
    <mergeCell ref="F26:G26"/>
    <mergeCell ref="F27:G27"/>
    <mergeCell ref="C18:C20"/>
    <mergeCell ref="F18:G18"/>
    <mergeCell ref="F19:G19"/>
    <mergeCell ref="F20:G20"/>
    <mergeCell ref="C21:C23"/>
    <mergeCell ref="F21:G21"/>
    <mergeCell ref="F22:G22"/>
    <mergeCell ref="F23:G23"/>
    <mergeCell ref="D7:E7"/>
    <mergeCell ref="F7:G7"/>
    <mergeCell ref="J7:K7"/>
    <mergeCell ref="C8:C17"/>
    <mergeCell ref="F8:G8"/>
    <mergeCell ref="F9:G9"/>
    <mergeCell ref="F10:G10"/>
    <mergeCell ref="F11:G11"/>
    <mergeCell ref="F12:G12"/>
    <mergeCell ref="F13:G13"/>
    <mergeCell ref="F14:G14"/>
    <mergeCell ref="F15:G15"/>
    <mergeCell ref="F16:G16"/>
    <mergeCell ref="F17:G17"/>
  </mergeCells>
  <phoneticPr fontId="1"/>
  <dataValidations count="1">
    <dataValidation imeMode="off" allowBlank="1" showInputMessage="1" showErrorMessage="1" sqref="F25:G27 I25:I27 F8:G23 I8:I23 D25:D27 D8:D23" xr:uid="{00000000-0002-0000-0600-000000000000}"/>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B2:Q24"/>
  <sheetViews>
    <sheetView showGridLines="0" zoomScale="95" zoomScaleNormal="95" zoomScaleSheetLayoutView="95" workbookViewId="0">
      <selection activeCell="H22" sqref="H22:I22"/>
    </sheetView>
  </sheetViews>
  <sheetFormatPr defaultRowHeight="18.75" x14ac:dyDescent="0.4"/>
  <cols>
    <col min="1" max="2" width="5.625" customWidth="1"/>
    <col min="3" max="3" width="10.625" customWidth="1"/>
    <col min="4" max="4" width="10" customWidth="1"/>
    <col min="5" max="7" width="5.625" customWidth="1"/>
    <col min="8" max="8" width="5" customWidth="1"/>
    <col min="9" max="9" width="4.375" customWidth="1"/>
    <col min="10" max="16" width="5.625" customWidth="1"/>
    <col min="17" max="17" width="10" customWidth="1"/>
    <col min="18" max="18" width="3.625" customWidth="1"/>
  </cols>
  <sheetData>
    <row r="2" spans="2:17" ht="20.100000000000001" customHeight="1" x14ac:dyDescent="0.4"/>
    <row r="3" spans="2:17" ht="20.100000000000001" customHeight="1" x14ac:dyDescent="0.4">
      <c r="B3" t="s">
        <v>468</v>
      </c>
    </row>
    <row r="4" spans="2:17" ht="20.100000000000001" customHeight="1" x14ac:dyDescent="0.4">
      <c r="B4" s="600" t="s">
        <v>467</v>
      </c>
      <c r="C4" s="600"/>
      <c r="D4" s="600"/>
      <c r="E4" s="600"/>
      <c r="F4" s="600"/>
      <c r="G4" s="600"/>
      <c r="H4" s="600"/>
      <c r="I4" s="600"/>
      <c r="J4" s="600"/>
      <c r="K4" s="600"/>
      <c r="L4" s="600"/>
      <c r="M4" s="600"/>
      <c r="N4" s="600"/>
      <c r="O4" s="600"/>
      <c r="P4" s="600"/>
      <c r="Q4" s="600"/>
    </row>
    <row r="5" spans="2:17" ht="20.100000000000001" customHeight="1" x14ac:dyDescent="0.4"/>
    <row r="6" spans="2:17" ht="20.100000000000001" customHeight="1" x14ac:dyDescent="0.4">
      <c r="C6" s="600" t="s">
        <v>171</v>
      </c>
      <c r="D6" s="600"/>
      <c r="E6" s="600"/>
      <c r="F6" s="600"/>
      <c r="G6" s="600"/>
      <c r="H6" s="600"/>
      <c r="I6" s="600"/>
      <c r="J6" s="600"/>
      <c r="K6" s="600"/>
      <c r="L6" s="600"/>
      <c r="M6" s="600"/>
      <c r="N6" s="600"/>
      <c r="O6" s="600"/>
      <c r="P6" s="600"/>
      <c r="Q6" s="600"/>
    </row>
    <row r="7" spans="2:17" ht="20.100000000000001" customHeight="1" x14ac:dyDescent="0.4"/>
    <row r="8" spans="2:17" ht="20.100000000000001" customHeight="1" x14ac:dyDescent="0.4">
      <c r="C8" s="666" t="str">
        <f>"【監査前月 "&amp;DBCS('表１（新基準）'!P9)&amp;"月１日現在】"</f>
        <v>【監査前月 月１日現在】</v>
      </c>
      <c r="D8" s="666"/>
      <c r="E8" s="666"/>
      <c r="F8" s="666"/>
      <c r="G8" s="666"/>
      <c r="H8" s="666"/>
      <c r="I8" s="666"/>
      <c r="J8" s="666"/>
      <c r="K8" s="666"/>
      <c r="L8" s="666"/>
      <c r="M8" s="666"/>
      <c r="N8" s="666"/>
      <c r="O8" s="666"/>
      <c r="P8" s="666"/>
      <c r="Q8" s="666"/>
    </row>
    <row r="9" spans="2:17" ht="24.95" customHeight="1" thickBot="1" x14ac:dyDescent="0.45">
      <c r="C9" s="130" t="s">
        <v>172</v>
      </c>
      <c r="D9" s="131" t="s">
        <v>174</v>
      </c>
      <c r="E9" s="758" t="s">
        <v>182</v>
      </c>
      <c r="F9" s="759"/>
      <c r="G9" s="758" t="s">
        <v>473</v>
      </c>
      <c r="H9" s="759"/>
      <c r="I9" s="758" t="s">
        <v>183</v>
      </c>
      <c r="J9" s="759"/>
      <c r="K9" s="758" t="s">
        <v>475</v>
      </c>
      <c r="L9" s="759"/>
      <c r="M9" s="758" t="s">
        <v>175</v>
      </c>
      <c r="N9" s="759"/>
      <c r="O9" s="758" t="s">
        <v>476</v>
      </c>
      <c r="P9" s="759"/>
      <c r="Q9" s="131" t="s">
        <v>176</v>
      </c>
    </row>
    <row r="10" spans="2:17" ht="24.95" customHeight="1" thickTop="1" thickBot="1" x14ac:dyDescent="0.45">
      <c r="C10" s="112" t="s">
        <v>173</v>
      </c>
      <c r="D10" s="181"/>
      <c r="E10" s="1281"/>
      <c r="F10" s="1282"/>
      <c r="G10" s="1281"/>
      <c r="H10" s="1282"/>
      <c r="I10" s="1281"/>
      <c r="J10" s="1282"/>
      <c r="K10" s="1281"/>
      <c r="L10" s="1282"/>
      <c r="M10" s="1281"/>
      <c r="N10" s="1282"/>
      <c r="O10" s="1281"/>
      <c r="P10" s="787"/>
      <c r="Q10" s="180">
        <f>SUM(D10:P10)</f>
        <v>0</v>
      </c>
    </row>
    <row r="11" spans="2:17" ht="20.100000000000001" customHeight="1" thickTop="1" x14ac:dyDescent="0.4"/>
    <row r="12" spans="2:17" ht="20.100000000000001" customHeight="1" x14ac:dyDescent="0.4">
      <c r="C12" s="769" t="s">
        <v>587</v>
      </c>
      <c r="D12" s="769"/>
      <c r="E12" s="769"/>
      <c r="F12" s="769"/>
      <c r="G12" s="769"/>
      <c r="H12" s="769"/>
      <c r="I12" s="769"/>
      <c r="J12" s="769"/>
      <c r="K12" s="769"/>
      <c r="L12" s="769"/>
      <c r="M12" s="769"/>
      <c r="N12" s="769"/>
      <c r="O12" s="769"/>
      <c r="P12" s="769"/>
      <c r="Q12" s="769"/>
    </row>
    <row r="13" spans="2:17" ht="20.100000000000001" customHeight="1" x14ac:dyDescent="0.4">
      <c r="C13" s="769"/>
      <c r="D13" s="769"/>
      <c r="E13" s="769"/>
      <c r="F13" s="769"/>
      <c r="G13" s="769"/>
      <c r="H13" s="769"/>
      <c r="I13" s="769"/>
      <c r="J13" s="769"/>
      <c r="K13" s="769"/>
      <c r="L13" s="769"/>
      <c r="M13" s="769"/>
      <c r="N13" s="769"/>
      <c r="O13" s="769"/>
      <c r="P13" s="769"/>
      <c r="Q13" s="769"/>
    </row>
    <row r="14" spans="2:17" ht="20.100000000000001" customHeight="1" x14ac:dyDescent="0.4">
      <c r="C14" s="769"/>
      <c r="D14" s="769"/>
      <c r="E14" s="769"/>
      <c r="F14" s="769"/>
      <c r="G14" s="769"/>
      <c r="H14" s="769"/>
      <c r="I14" s="769"/>
      <c r="J14" s="769"/>
      <c r="K14" s="769"/>
      <c r="L14" s="769"/>
      <c r="M14" s="769"/>
      <c r="N14" s="769"/>
      <c r="O14" s="769"/>
      <c r="P14" s="769"/>
      <c r="Q14" s="769"/>
    </row>
    <row r="15" spans="2:17" ht="24.95" customHeight="1" x14ac:dyDescent="0.4">
      <c r="C15" s="666" t="str">
        <f>"【監査前月 "&amp;DBCS('表１（新基準）'!P9)&amp;"月１日現在】"</f>
        <v>【監査前月 月１日現在】</v>
      </c>
      <c r="D15" s="666"/>
      <c r="E15" s="666"/>
      <c r="F15" s="666"/>
      <c r="G15" s="666"/>
      <c r="H15" s="666"/>
      <c r="I15" s="666"/>
      <c r="J15" s="666"/>
      <c r="K15" s="666"/>
      <c r="L15" s="666"/>
      <c r="M15" s="666"/>
      <c r="N15" s="666"/>
      <c r="O15" s="666"/>
      <c r="P15" s="666"/>
      <c r="Q15" s="666"/>
    </row>
    <row r="16" spans="2:17" ht="22.5" customHeight="1" x14ac:dyDescent="0.4">
      <c r="C16" s="628" t="s">
        <v>7</v>
      </c>
      <c r="D16" s="630"/>
      <c r="E16" s="579" t="s">
        <v>185</v>
      </c>
      <c r="F16" s="581"/>
      <c r="G16" s="581"/>
      <c r="H16" s="581"/>
      <c r="I16" s="581"/>
      <c r="J16" s="581"/>
      <c r="K16" s="581"/>
      <c r="L16" s="580"/>
      <c r="M16" s="628" t="s">
        <v>474</v>
      </c>
      <c r="N16" s="629"/>
      <c r="O16" s="629"/>
      <c r="P16" s="629"/>
      <c r="Q16" s="630"/>
    </row>
    <row r="17" spans="3:17" ht="22.5" customHeight="1" thickBot="1" x14ac:dyDescent="0.45">
      <c r="C17" s="649"/>
      <c r="D17" s="715"/>
      <c r="E17" s="579" t="s">
        <v>184</v>
      </c>
      <c r="F17" s="581"/>
      <c r="G17" s="6"/>
      <c r="H17" s="1258" t="s">
        <v>8</v>
      </c>
      <c r="I17" s="1258"/>
      <c r="J17" s="6"/>
      <c r="K17" s="1263" t="s">
        <v>186</v>
      </c>
      <c r="L17" s="1264"/>
      <c r="M17" s="740"/>
      <c r="N17" s="741"/>
      <c r="O17" s="741"/>
      <c r="P17" s="741"/>
      <c r="Q17" s="742"/>
    </row>
    <row r="18" spans="3:17" ht="30" customHeight="1" thickTop="1" x14ac:dyDescent="0.4">
      <c r="C18" s="628" t="s">
        <v>177</v>
      </c>
      <c r="D18" s="630"/>
      <c r="E18" s="628">
        <v>1.65</v>
      </c>
      <c r="F18" s="629"/>
      <c r="G18" s="128" t="s">
        <v>159</v>
      </c>
      <c r="H18" s="591"/>
      <c r="I18" s="593"/>
      <c r="J18" s="10" t="s">
        <v>164</v>
      </c>
      <c r="K18" s="1261">
        <f>$E18*$H18</f>
        <v>0</v>
      </c>
      <c r="L18" s="1262"/>
      <c r="M18" s="628" t="s">
        <v>9</v>
      </c>
      <c r="N18" s="629"/>
      <c r="O18" s="1266"/>
      <c r="P18" s="1269"/>
      <c r="Q18" s="1270"/>
    </row>
    <row r="19" spans="3:17" ht="30" customHeight="1" thickBot="1" x14ac:dyDescent="0.45">
      <c r="C19" s="740"/>
      <c r="D19" s="742"/>
      <c r="E19" s="1256">
        <v>3.3</v>
      </c>
      <c r="F19" s="1257"/>
      <c r="G19" s="132" t="s">
        <v>159</v>
      </c>
      <c r="H19" s="601"/>
      <c r="I19" s="603"/>
      <c r="J19" s="11" t="s">
        <v>164</v>
      </c>
      <c r="K19" s="1259">
        <f>$E19*$H19</f>
        <v>0</v>
      </c>
      <c r="L19" s="1260"/>
      <c r="M19" s="1256" t="s">
        <v>10</v>
      </c>
      <c r="N19" s="1257"/>
      <c r="O19" s="1265"/>
      <c r="P19" s="1267"/>
      <c r="Q19" s="1268"/>
    </row>
    <row r="20" spans="3:17" ht="30" customHeight="1" thickTop="1" thickBot="1" x14ac:dyDescent="0.45">
      <c r="C20" s="649"/>
      <c r="D20" s="715"/>
      <c r="E20" s="649" t="s">
        <v>176</v>
      </c>
      <c r="F20" s="650"/>
      <c r="G20" s="12"/>
      <c r="H20" s="741"/>
      <c r="I20" s="741"/>
      <c r="J20" s="12"/>
      <c r="K20" s="1273">
        <f>SUM($K$18:$L$19)</f>
        <v>0</v>
      </c>
      <c r="L20" s="1274"/>
      <c r="M20" s="1279" t="s">
        <v>176</v>
      </c>
      <c r="N20" s="1280"/>
      <c r="O20" s="1280"/>
      <c r="P20" s="1271">
        <f>SUM(P18:Q19)</f>
        <v>0</v>
      </c>
      <c r="Q20" s="1272"/>
    </row>
    <row r="21" spans="3:17" ht="30" customHeight="1" thickTop="1" x14ac:dyDescent="0.4">
      <c r="C21" s="628" t="s">
        <v>178</v>
      </c>
      <c r="D21" s="630"/>
      <c r="E21" s="579">
        <v>1.98</v>
      </c>
      <c r="F21" s="581"/>
      <c r="G21" s="129" t="s">
        <v>159</v>
      </c>
      <c r="H21" s="591"/>
      <c r="I21" s="593"/>
      <c r="J21" s="129" t="s">
        <v>164</v>
      </c>
      <c r="K21" s="1275">
        <f>$E21*$H21</f>
        <v>0</v>
      </c>
      <c r="L21" s="1276"/>
      <c r="M21" s="579" t="s">
        <v>179</v>
      </c>
      <c r="N21" s="581"/>
      <c r="O21" s="1278"/>
      <c r="P21" s="1269"/>
      <c r="Q21" s="1270"/>
    </row>
    <row r="22" spans="3:17" ht="30" customHeight="1" thickBot="1" x14ac:dyDescent="0.45">
      <c r="C22" s="649"/>
      <c r="D22" s="715"/>
      <c r="E22" s="579">
        <v>3.3</v>
      </c>
      <c r="F22" s="581"/>
      <c r="G22" s="129" t="s">
        <v>159</v>
      </c>
      <c r="H22" s="601"/>
      <c r="I22" s="603"/>
      <c r="J22" s="129" t="s">
        <v>164</v>
      </c>
      <c r="K22" s="1275">
        <f>$E22*$H22</f>
        <v>0</v>
      </c>
      <c r="L22" s="1276"/>
      <c r="M22" s="649" t="s">
        <v>180</v>
      </c>
      <c r="N22" s="650"/>
      <c r="O22" s="1277"/>
      <c r="P22" s="1267"/>
      <c r="Q22" s="1268"/>
    </row>
    <row r="23" spans="3:17" ht="20.100000000000001" customHeight="1" thickTop="1" x14ac:dyDescent="0.4">
      <c r="C23" s="127" t="s">
        <v>181</v>
      </c>
    </row>
    <row r="24" spans="3:17" ht="20.100000000000001" customHeight="1" x14ac:dyDescent="0.4"/>
  </sheetData>
  <sheetProtection sheet="1" objects="1" scenarios="1" selectLockedCells="1"/>
  <mergeCells count="50">
    <mergeCell ref="C12:Q14"/>
    <mergeCell ref="C6:Q6"/>
    <mergeCell ref="B4:Q4"/>
    <mergeCell ref="C8:Q8"/>
    <mergeCell ref="C15:Q15"/>
    <mergeCell ref="E9:F9"/>
    <mergeCell ref="E10:F10"/>
    <mergeCell ref="G10:H10"/>
    <mergeCell ref="I10:J10"/>
    <mergeCell ref="K10:L10"/>
    <mergeCell ref="M10:N10"/>
    <mergeCell ref="O10:P10"/>
    <mergeCell ref="K9:L9"/>
    <mergeCell ref="I9:J9"/>
    <mergeCell ref="G9:H9"/>
    <mergeCell ref="O9:P9"/>
    <mergeCell ref="H21:I21"/>
    <mergeCell ref="H22:I22"/>
    <mergeCell ref="P20:Q20"/>
    <mergeCell ref="K20:L20"/>
    <mergeCell ref="K21:L21"/>
    <mergeCell ref="K22:L22"/>
    <mergeCell ref="M22:O22"/>
    <mergeCell ref="M21:O21"/>
    <mergeCell ref="P22:Q22"/>
    <mergeCell ref="P21:Q21"/>
    <mergeCell ref="H20:I20"/>
    <mergeCell ref="M20:O20"/>
    <mergeCell ref="K17:L17"/>
    <mergeCell ref="M19:O19"/>
    <mergeCell ref="M18:O18"/>
    <mergeCell ref="M16:Q17"/>
    <mergeCell ref="P19:Q19"/>
    <mergeCell ref="P18:Q18"/>
    <mergeCell ref="M9:N9"/>
    <mergeCell ref="C21:D22"/>
    <mergeCell ref="C18:D20"/>
    <mergeCell ref="C16:D17"/>
    <mergeCell ref="E16:L16"/>
    <mergeCell ref="E22:F22"/>
    <mergeCell ref="E21:F21"/>
    <mergeCell ref="E20:F20"/>
    <mergeCell ref="E19:F19"/>
    <mergeCell ref="E18:F18"/>
    <mergeCell ref="E17:F17"/>
    <mergeCell ref="H17:I17"/>
    <mergeCell ref="H19:I19"/>
    <mergeCell ref="K19:L19"/>
    <mergeCell ref="H18:I18"/>
    <mergeCell ref="K18:L18"/>
  </mergeCells>
  <phoneticPr fontId="1"/>
  <dataValidations count="1">
    <dataValidation imeMode="off" allowBlank="1" showInputMessage="1" showErrorMessage="1" sqref="H18:I19 H21:I22 P21:P22 P18:P19 D10:E10 Q10 G10 I10 K10 M10 O10" xr:uid="{00000000-0002-0000-0700-000000000000}"/>
  </dataValidations>
  <pageMargins left="0.70866141732283472" right="0.70866141732283472" top="0.74803149606299213" bottom="0.74803149606299213" header="0.31496062992125984" footer="0.31496062992125984"/>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sheetPr>
  <dimension ref="C2:Q110"/>
  <sheetViews>
    <sheetView showGridLines="0" zoomScale="90" zoomScaleNormal="90" zoomScaleSheetLayoutView="90" workbookViewId="0">
      <pane ySplit="9" topLeftCell="A10" activePane="bottomLeft" state="frozen"/>
      <selection activeCell="C4" sqref="C4:M4"/>
      <selection pane="bottomLeft" activeCell="I11" sqref="I11"/>
    </sheetView>
  </sheetViews>
  <sheetFormatPr defaultRowHeight="18.75" x14ac:dyDescent="0.4"/>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style="141" customWidth="1"/>
    <col min="10" max="12" width="8.125" customWidth="1"/>
    <col min="13" max="13" width="15.625" customWidth="1"/>
    <col min="14" max="14" width="3.125" customWidth="1"/>
  </cols>
  <sheetData>
    <row r="2" spans="3:17" x14ac:dyDescent="0.4">
      <c r="I2" s="513" t="s">
        <v>840</v>
      </c>
    </row>
    <row r="3" spans="3:17" ht="30" x14ac:dyDescent="0.4">
      <c r="C3" s="1283" t="s">
        <v>533</v>
      </c>
      <c r="D3" s="1284"/>
      <c r="E3" s="1284"/>
      <c r="F3" s="1284"/>
      <c r="G3" s="1284"/>
      <c r="H3" s="1284"/>
      <c r="I3" s="1284"/>
      <c r="J3" s="1284"/>
      <c r="K3" s="1284"/>
      <c r="L3" s="1284"/>
      <c r="M3" s="1284"/>
    </row>
    <row r="4" spans="3:17" ht="19.5" thickBot="1" x14ac:dyDescent="0.45">
      <c r="C4" s="595" t="str">
        <f>"【監査前月 "&amp;DBCS('表１（新基準）'!P9)&amp;"月１日現在】"</f>
        <v>【監査前月 月１日現在】</v>
      </c>
      <c r="D4" s="595"/>
      <c r="E4" s="595"/>
      <c r="F4" s="595"/>
      <c r="G4" s="595"/>
      <c r="H4" s="595"/>
      <c r="I4" s="595"/>
      <c r="J4" s="595"/>
      <c r="K4" s="595"/>
      <c r="L4" s="595"/>
      <c r="M4" s="595"/>
    </row>
    <row r="5" spans="3:17" ht="65.099999999999994" customHeight="1" thickBot="1" x14ac:dyDescent="0.45">
      <c r="C5" s="148" t="s">
        <v>510</v>
      </c>
      <c r="D5" s="149" t="s">
        <v>506</v>
      </c>
      <c r="E5" s="149" t="s">
        <v>507</v>
      </c>
      <c r="F5" s="207" t="s">
        <v>502</v>
      </c>
      <c r="G5" s="208" t="s">
        <v>570</v>
      </c>
      <c r="H5" s="149" t="s">
        <v>503</v>
      </c>
      <c r="I5" s="150" t="s">
        <v>569</v>
      </c>
      <c r="J5" s="211" t="s">
        <v>504</v>
      </c>
      <c r="K5" s="212" t="s">
        <v>509</v>
      </c>
      <c r="L5" s="151" t="s">
        <v>531</v>
      </c>
      <c r="M5" s="152" t="s">
        <v>505</v>
      </c>
    </row>
    <row r="6" spans="3:17" s="141" customFormat="1" ht="20.100000000000001" customHeight="1" x14ac:dyDescent="0.4">
      <c r="C6" s="153" t="s">
        <v>534</v>
      </c>
      <c r="D6" s="154" t="s">
        <v>529</v>
      </c>
      <c r="E6" s="154" t="s">
        <v>540</v>
      </c>
      <c r="F6" s="209" t="s">
        <v>536</v>
      </c>
      <c r="G6" s="210"/>
      <c r="H6" s="155" t="s">
        <v>528</v>
      </c>
      <c r="I6" s="156"/>
      <c r="J6" s="213" t="s">
        <v>537</v>
      </c>
      <c r="K6" s="214"/>
      <c r="L6" s="154"/>
      <c r="M6" s="157"/>
    </row>
    <row r="7" spans="3:17" s="470" customFormat="1" ht="20.100000000000001" customHeight="1" x14ac:dyDescent="0.4">
      <c r="C7" s="525" t="s">
        <v>534</v>
      </c>
      <c r="D7" s="526" t="s">
        <v>326</v>
      </c>
      <c r="E7" s="526" t="s">
        <v>843</v>
      </c>
      <c r="F7" s="527" t="s">
        <v>842</v>
      </c>
      <c r="G7" s="528" t="s">
        <v>841</v>
      </c>
      <c r="H7" s="529" t="s">
        <v>528</v>
      </c>
      <c r="I7" s="530"/>
      <c r="J7" s="531" t="s">
        <v>537</v>
      </c>
      <c r="K7" s="532"/>
      <c r="L7" s="472"/>
      <c r="M7" s="477"/>
    </row>
    <row r="8" spans="3:17" s="470" customFormat="1" ht="20.100000000000001" customHeight="1" x14ac:dyDescent="0.4">
      <c r="C8" s="525" t="s">
        <v>534</v>
      </c>
      <c r="D8" s="526" t="s">
        <v>326</v>
      </c>
      <c r="E8" s="526" t="s">
        <v>843</v>
      </c>
      <c r="F8" s="533" t="s">
        <v>842</v>
      </c>
      <c r="G8" s="534" t="s">
        <v>845</v>
      </c>
      <c r="H8" s="535" t="s">
        <v>528</v>
      </c>
      <c r="I8" s="536"/>
      <c r="J8" s="537" t="s">
        <v>537</v>
      </c>
      <c r="K8" s="538"/>
      <c r="L8" s="473"/>
      <c r="M8" s="475"/>
    </row>
    <row r="9" spans="3:17" s="141" customFormat="1" ht="20.100000000000001" customHeight="1" thickBot="1" x14ac:dyDescent="0.45">
      <c r="C9" s="539" t="s">
        <v>534</v>
      </c>
      <c r="D9" s="540" t="s">
        <v>535</v>
      </c>
      <c r="E9" s="540" t="s">
        <v>844</v>
      </c>
      <c r="F9" s="541" t="s">
        <v>327</v>
      </c>
      <c r="G9" s="542" t="s">
        <v>538</v>
      </c>
      <c r="H9" s="529" t="s">
        <v>530</v>
      </c>
      <c r="I9" s="530" t="s">
        <v>532</v>
      </c>
      <c r="J9" s="543" t="s">
        <v>508</v>
      </c>
      <c r="K9" s="544">
        <v>80</v>
      </c>
      <c r="L9" s="143"/>
      <c r="M9" s="158"/>
    </row>
    <row r="10" spans="3:17" ht="24.95" customHeight="1" thickTop="1" x14ac:dyDescent="0.4">
      <c r="C10" s="159" t="str">
        <f>IF(E10="","",1)</f>
        <v/>
      </c>
      <c r="D10" s="182"/>
      <c r="E10" s="183"/>
      <c r="F10" s="184"/>
      <c r="G10" s="192"/>
      <c r="H10" s="185"/>
      <c r="I10" s="185"/>
      <c r="J10" s="186"/>
      <c r="K10" s="187"/>
      <c r="L10" s="183"/>
      <c r="M10" s="188"/>
    </row>
    <row r="11" spans="3:17" s="141" customFormat="1" ht="24.95" customHeight="1" x14ac:dyDescent="0.4">
      <c r="C11" s="159" t="str">
        <f>IF(E11="","",C10+1)</f>
        <v/>
      </c>
      <c r="D11" s="189"/>
      <c r="E11" s="190"/>
      <c r="F11" s="191"/>
      <c r="G11" s="192"/>
      <c r="H11" s="193"/>
      <c r="I11" s="193"/>
      <c r="J11" s="194"/>
      <c r="K11" s="195"/>
      <c r="L11" s="190"/>
      <c r="M11" s="196"/>
    </row>
    <row r="12" spans="3:17" s="141" customFormat="1" ht="24.95" customHeight="1" x14ac:dyDescent="0.4">
      <c r="C12" s="159" t="str">
        <f t="shared" ref="C12:C75" si="0">IF(E12="","",C11+1)</f>
        <v/>
      </c>
      <c r="D12" s="189"/>
      <c r="E12" s="190"/>
      <c r="F12" s="191"/>
      <c r="G12" s="192"/>
      <c r="H12" s="193"/>
      <c r="I12" s="193"/>
      <c r="J12" s="194"/>
      <c r="K12" s="195"/>
      <c r="L12" s="190"/>
      <c r="M12" s="196"/>
      <c r="Q12" s="471"/>
    </row>
    <row r="13" spans="3:17" s="141" customFormat="1" ht="24.95" customHeight="1" x14ac:dyDescent="0.4">
      <c r="C13" s="159" t="str">
        <f t="shared" si="0"/>
        <v/>
      </c>
      <c r="D13" s="189"/>
      <c r="E13" s="190"/>
      <c r="F13" s="191"/>
      <c r="G13" s="192"/>
      <c r="H13" s="193"/>
      <c r="I13" s="193"/>
      <c r="J13" s="194"/>
      <c r="K13" s="195"/>
      <c r="L13" s="190"/>
      <c r="M13" s="196"/>
    </row>
    <row r="14" spans="3:17" s="141" customFormat="1" ht="24.95" customHeight="1" x14ac:dyDescent="0.4">
      <c r="C14" s="159" t="str">
        <f t="shared" si="0"/>
        <v/>
      </c>
      <c r="D14" s="189"/>
      <c r="E14" s="190"/>
      <c r="F14" s="191"/>
      <c r="G14" s="192"/>
      <c r="H14" s="193"/>
      <c r="I14" s="193"/>
      <c r="J14" s="194"/>
      <c r="K14" s="195"/>
      <c r="L14" s="190"/>
      <c r="M14" s="196"/>
    </row>
    <row r="15" spans="3:17" s="141" customFormat="1" ht="24.95" customHeight="1" x14ac:dyDescent="0.4">
      <c r="C15" s="159" t="str">
        <f t="shared" si="0"/>
        <v/>
      </c>
      <c r="D15" s="189"/>
      <c r="E15" s="190"/>
      <c r="F15" s="191"/>
      <c r="G15" s="192"/>
      <c r="H15" s="193"/>
      <c r="I15" s="193"/>
      <c r="J15" s="194"/>
      <c r="K15" s="195"/>
      <c r="L15" s="190"/>
      <c r="M15" s="196"/>
    </row>
    <row r="16" spans="3:17" s="141" customFormat="1" ht="24.95" customHeight="1" x14ac:dyDescent="0.4">
      <c r="C16" s="159" t="str">
        <f t="shared" si="0"/>
        <v/>
      </c>
      <c r="D16" s="189"/>
      <c r="E16" s="190"/>
      <c r="F16" s="191"/>
      <c r="G16" s="192"/>
      <c r="H16" s="193"/>
      <c r="I16" s="193"/>
      <c r="J16" s="194"/>
      <c r="K16" s="195"/>
      <c r="L16" s="190"/>
      <c r="M16" s="196"/>
    </row>
    <row r="17" spans="3:13" s="141" customFormat="1" ht="24.95" customHeight="1" x14ac:dyDescent="0.4">
      <c r="C17" s="159" t="str">
        <f t="shared" si="0"/>
        <v/>
      </c>
      <c r="D17" s="189"/>
      <c r="E17" s="190"/>
      <c r="F17" s="191"/>
      <c r="G17" s="192"/>
      <c r="H17" s="193"/>
      <c r="I17" s="193"/>
      <c r="J17" s="194"/>
      <c r="K17" s="195"/>
      <c r="L17" s="190"/>
      <c r="M17" s="196"/>
    </row>
    <row r="18" spans="3:13" s="141" customFormat="1" ht="24.95" customHeight="1" x14ac:dyDescent="0.4">
      <c r="C18" s="159" t="str">
        <f t="shared" si="0"/>
        <v/>
      </c>
      <c r="D18" s="189"/>
      <c r="E18" s="190"/>
      <c r="F18" s="191"/>
      <c r="G18" s="192"/>
      <c r="H18" s="193"/>
      <c r="I18" s="193"/>
      <c r="J18" s="194"/>
      <c r="K18" s="195"/>
      <c r="L18" s="190"/>
      <c r="M18" s="196"/>
    </row>
    <row r="19" spans="3:13" s="141" customFormat="1" ht="24.95" customHeight="1" x14ac:dyDescent="0.4">
      <c r="C19" s="159" t="str">
        <f t="shared" si="0"/>
        <v/>
      </c>
      <c r="D19" s="189"/>
      <c r="E19" s="190"/>
      <c r="F19" s="191"/>
      <c r="G19" s="192"/>
      <c r="H19" s="193"/>
      <c r="I19" s="193"/>
      <c r="J19" s="194"/>
      <c r="K19" s="195"/>
      <c r="L19" s="190"/>
      <c r="M19" s="196"/>
    </row>
    <row r="20" spans="3:13" s="141" customFormat="1" ht="24.95" customHeight="1" x14ac:dyDescent="0.4">
      <c r="C20" s="159" t="str">
        <f t="shared" si="0"/>
        <v/>
      </c>
      <c r="D20" s="189"/>
      <c r="E20" s="190"/>
      <c r="F20" s="191"/>
      <c r="G20" s="192"/>
      <c r="H20" s="193"/>
      <c r="I20" s="193"/>
      <c r="J20" s="194"/>
      <c r="K20" s="195"/>
      <c r="L20" s="190"/>
      <c r="M20" s="196"/>
    </row>
    <row r="21" spans="3:13" s="141" customFormat="1" ht="24.95" customHeight="1" x14ac:dyDescent="0.4">
      <c r="C21" s="159" t="str">
        <f t="shared" si="0"/>
        <v/>
      </c>
      <c r="D21" s="189"/>
      <c r="E21" s="190"/>
      <c r="F21" s="191"/>
      <c r="G21" s="192"/>
      <c r="H21" s="193"/>
      <c r="I21" s="193"/>
      <c r="J21" s="194"/>
      <c r="K21" s="195"/>
      <c r="L21" s="190"/>
      <c r="M21" s="196"/>
    </row>
    <row r="22" spans="3:13" s="141" customFormat="1" ht="24.95" customHeight="1" x14ac:dyDescent="0.4">
      <c r="C22" s="159" t="str">
        <f t="shared" si="0"/>
        <v/>
      </c>
      <c r="D22" s="189"/>
      <c r="E22" s="190"/>
      <c r="F22" s="191"/>
      <c r="G22" s="192"/>
      <c r="H22" s="193"/>
      <c r="I22" s="193"/>
      <c r="J22" s="194"/>
      <c r="K22" s="195"/>
      <c r="L22" s="190"/>
      <c r="M22" s="196"/>
    </row>
    <row r="23" spans="3:13" s="141" customFormat="1" ht="24.95" customHeight="1" x14ac:dyDescent="0.4">
      <c r="C23" s="159" t="str">
        <f t="shared" si="0"/>
        <v/>
      </c>
      <c r="D23" s="189"/>
      <c r="E23" s="190"/>
      <c r="F23" s="191"/>
      <c r="G23" s="192"/>
      <c r="H23" s="193"/>
      <c r="I23" s="193"/>
      <c r="J23" s="194"/>
      <c r="K23" s="195"/>
      <c r="L23" s="190"/>
      <c r="M23" s="196"/>
    </row>
    <row r="24" spans="3:13" s="141" customFormat="1" ht="24.95" customHeight="1" x14ac:dyDescent="0.4">
      <c r="C24" s="159" t="str">
        <f t="shared" si="0"/>
        <v/>
      </c>
      <c r="D24" s="189"/>
      <c r="E24" s="190"/>
      <c r="F24" s="191"/>
      <c r="G24" s="192"/>
      <c r="H24" s="193"/>
      <c r="I24" s="193"/>
      <c r="J24" s="194"/>
      <c r="K24" s="195"/>
      <c r="L24" s="190"/>
      <c r="M24" s="196"/>
    </row>
    <row r="25" spans="3:13" s="141" customFormat="1" ht="24.95" customHeight="1" x14ac:dyDescent="0.4">
      <c r="C25" s="159" t="str">
        <f t="shared" si="0"/>
        <v/>
      </c>
      <c r="D25" s="189"/>
      <c r="E25" s="190"/>
      <c r="F25" s="191"/>
      <c r="G25" s="192"/>
      <c r="H25" s="193"/>
      <c r="I25" s="193"/>
      <c r="J25" s="194"/>
      <c r="K25" s="195"/>
      <c r="L25" s="190"/>
      <c r="M25" s="196"/>
    </row>
    <row r="26" spans="3:13" s="141" customFormat="1" ht="24.95" customHeight="1" x14ac:dyDescent="0.4">
      <c r="C26" s="159" t="str">
        <f t="shared" si="0"/>
        <v/>
      </c>
      <c r="D26" s="189"/>
      <c r="E26" s="190"/>
      <c r="F26" s="191"/>
      <c r="G26" s="192"/>
      <c r="H26" s="193"/>
      <c r="I26" s="193"/>
      <c r="J26" s="194"/>
      <c r="K26" s="195"/>
      <c r="L26" s="190"/>
      <c r="M26" s="196"/>
    </row>
    <row r="27" spans="3:13" s="141" customFormat="1" ht="24.95" customHeight="1" x14ac:dyDescent="0.4">
      <c r="C27" s="159" t="str">
        <f t="shared" si="0"/>
        <v/>
      </c>
      <c r="D27" s="189"/>
      <c r="E27" s="190"/>
      <c r="F27" s="191"/>
      <c r="G27" s="192"/>
      <c r="H27" s="193"/>
      <c r="I27" s="193"/>
      <c r="J27" s="194"/>
      <c r="K27" s="195"/>
      <c r="L27" s="190"/>
      <c r="M27" s="196"/>
    </row>
    <row r="28" spans="3:13" s="141" customFormat="1" ht="24.95" customHeight="1" x14ac:dyDescent="0.4">
      <c r="C28" s="159" t="str">
        <f t="shared" si="0"/>
        <v/>
      </c>
      <c r="D28" s="189"/>
      <c r="E28" s="190"/>
      <c r="F28" s="191"/>
      <c r="G28" s="192"/>
      <c r="H28" s="193"/>
      <c r="I28" s="193"/>
      <c r="J28" s="194"/>
      <c r="K28" s="195"/>
      <c r="L28" s="190"/>
      <c r="M28" s="196"/>
    </row>
    <row r="29" spans="3:13" s="141" customFormat="1" ht="24.95" customHeight="1" x14ac:dyDescent="0.4">
      <c r="C29" s="159" t="str">
        <f t="shared" si="0"/>
        <v/>
      </c>
      <c r="D29" s="189"/>
      <c r="E29" s="190"/>
      <c r="F29" s="191"/>
      <c r="G29" s="192"/>
      <c r="H29" s="193"/>
      <c r="I29" s="193"/>
      <c r="J29" s="194"/>
      <c r="K29" s="195"/>
      <c r="L29" s="190"/>
      <c r="M29" s="196"/>
    </row>
    <row r="30" spans="3:13" s="141" customFormat="1" ht="24.95" customHeight="1" x14ac:dyDescent="0.4">
      <c r="C30" s="159" t="str">
        <f t="shared" si="0"/>
        <v/>
      </c>
      <c r="D30" s="189"/>
      <c r="E30" s="190"/>
      <c r="F30" s="191"/>
      <c r="G30" s="192"/>
      <c r="H30" s="193"/>
      <c r="I30" s="193"/>
      <c r="J30" s="194"/>
      <c r="K30" s="195"/>
      <c r="L30" s="190"/>
      <c r="M30" s="196"/>
    </row>
    <row r="31" spans="3:13" s="141" customFormat="1" ht="24.95" customHeight="1" x14ac:dyDescent="0.4">
      <c r="C31" s="159" t="str">
        <f t="shared" si="0"/>
        <v/>
      </c>
      <c r="D31" s="189"/>
      <c r="E31" s="190"/>
      <c r="F31" s="191"/>
      <c r="G31" s="192"/>
      <c r="H31" s="193"/>
      <c r="I31" s="193"/>
      <c r="J31" s="194"/>
      <c r="K31" s="195"/>
      <c r="L31" s="190"/>
      <c r="M31" s="196"/>
    </row>
    <row r="32" spans="3:13" s="141" customFormat="1" ht="24.95" customHeight="1" x14ac:dyDescent="0.4">
      <c r="C32" s="159" t="str">
        <f t="shared" si="0"/>
        <v/>
      </c>
      <c r="D32" s="189"/>
      <c r="E32" s="190"/>
      <c r="F32" s="191"/>
      <c r="G32" s="192"/>
      <c r="H32" s="193"/>
      <c r="I32" s="193"/>
      <c r="J32" s="194"/>
      <c r="K32" s="195"/>
      <c r="L32" s="190"/>
      <c r="M32" s="196"/>
    </row>
    <row r="33" spans="3:13" s="141" customFormat="1" ht="24.95" customHeight="1" x14ac:dyDescent="0.4">
      <c r="C33" s="159" t="str">
        <f t="shared" si="0"/>
        <v/>
      </c>
      <c r="D33" s="189"/>
      <c r="E33" s="190"/>
      <c r="F33" s="191"/>
      <c r="G33" s="192"/>
      <c r="H33" s="193"/>
      <c r="I33" s="193"/>
      <c r="J33" s="194"/>
      <c r="K33" s="195"/>
      <c r="L33" s="190"/>
      <c r="M33" s="196"/>
    </row>
    <row r="34" spans="3:13" s="141" customFormat="1" ht="24.95" customHeight="1" x14ac:dyDescent="0.4">
      <c r="C34" s="159" t="str">
        <f t="shared" si="0"/>
        <v/>
      </c>
      <c r="D34" s="189"/>
      <c r="E34" s="190"/>
      <c r="F34" s="191"/>
      <c r="G34" s="192"/>
      <c r="H34" s="193"/>
      <c r="I34" s="193"/>
      <c r="J34" s="194"/>
      <c r="K34" s="195"/>
      <c r="L34" s="190"/>
      <c r="M34" s="196"/>
    </row>
    <row r="35" spans="3:13" s="141" customFormat="1" ht="24.95" customHeight="1" x14ac:dyDescent="0.4">
      <c r="C35" s="159" t="str">
        <f t="shared" si="0"/>
        <v/>
      </c>
      <c r="D35" s="189"/>
      <c r="E35" s="190"/>
      <c r="F35" s="191"/>
      <c r="G35" s="192"/>
      <c r="H35" s="193"/>
      <c r="I35" s="193"/>
      <c r="J35" s="194"/>
      <c r="K35" s="195"/>
      <c r="L35" s="190"/>
      <c r="M35" s="196"/>
    </row>
    <row r="36" spans="3:13" s="141" customFormat="1" ht="24.95" customHeight="1" x14ac:dyDescent="0.4">
      <c r="C36" s="159" t="str">
        <f t="shared" si="0"/>
        <v/>
      </c>
      <c r="D36" s="189"/>
      <c r="E36" s="190"/>
      <c r="F36" s="191"/>
      <c r="G36" s="192"/>
      <c r="H36" s="193"/>
      <c r="I36" s="193"/>
      <c r="J36" s="194"/>
      <c r="K36" s="195"/>
      <c r="L36" s="190"/>
      <c r="M36" s="196"/>
    </row>
    <row r="37" spans="3:13" s="141" customFormat="1" ht="24.95" customHeight="1" x14ac:dyDescent="0.4">
      <c r="C37" s="159" t="str">
        <f t="shared" si="0"/>
        <v/>
      </c>
      <c r="D37" s="189"/>
      <c r="E37" s="190"/>
      <c r="F37" s="191"/>
      <c r="G37" s="192"/>
      <c r="H37" s="193"/>
      <c r="I37" s="193"/>
      <c r="J37" s="194"/>
      <c r="K37" s="195"/>
      <c r="L37" s="190"/>
      <c r="M37" s="196"/>
    </row>
    <row r="38" spans="3:13" s="141" customFormat="1" ht="24.95" customHeight="1" x14ac:dyDescent="0.4">
      <c r="C38" s="159" t="str">
        <f t="shared" si="0"/>
        <v/>
      </c>
      <c r="D38" s="189"/>
      <c r="E38" s="190"/>
      <c r="F38" s="191"/>
      <c r="G38" s="192"/>
      <c r="H38" s="193"/>
      <c r="I38" s="193"/>
      <c r="J38" s="194"/>
      <c r="K38" s="195"/>
      <c r="L38" s="190"/>
      <c r="M38" s="196"/>
    </row>
    <row r="39" spans="3:13" s="141" customFormat="1" ht="24.95" customHeight="1" x14ac:dyDescent="0.4">
      <c r="C39" s="159" t="str">
        <f t="shared" si="0"/>
        <v/>
      </c>
      <c r="D39" s="189"/>
      <c r="E39" s="190"/>
      <c r="F39" s="191"/>
      <c r="G39" s="192"/>
      <c r="H39" s="193"/>
      <c r="I39" s="193"/>
      <c r="J39" s="194"/>
      <c r="K39" s="195"/>
      <c r="L39" s="190"/>
      <c r="M39" s="196"/>
    </row>
    <row r="40" spans="3:13" s="141" customFormat="1" ht="24.95" customHeight="1" x14ac:dyDescent="0.4">
      <c r="C40" s="159" t="str">
        <f t="shared" si="0"/>
        <v/>
      </c>
      <c r="D40" s="189"/>
      <c r="E40" s="190"/>
      <c r="F40" s="191"/>
      <c r="G40" s="192"/>
      <c r="H40" s="193"/>
      <c r="I40" s="193"/>
      <c r="J40" s="194"/>
      <c r="K40" s="195"/>
      <c r="L40" s="190"/>
      <c r="M40" s="196"/>
    </row>
    <row r="41" spans="3:13" s="141" customFormat="1" ht="24.95" customHeight="1" x14ac:dyDescent="0.4">
      <c r="C41" s="159" t="str">
        <f t="shared" si="0"/>
        <v/>
      </c>
      <c r="D41" s="189"/>
      <c r="E41" s="190"/>
      <c r="F41" s="191"/>
      <c r="G41" s="192"/>
      <c r="H41" s="193"/>
      <c r="I41" s="193"/>
      <c r="J41" s="194"/>
      <c r="K41" s="195"/>
      <c r="L41" s="190"/>
      <c r="M41" s="196"/>
    </row>
    <row r="42" spans="3:13" s="141" customFormat="1" ht="24.95" customHeight="1" x14ac:dyDescent="0.4">
      <c r="C42" s="159" t="str">
        <f t="shared" si="0"/>
        <v/>
      </c>
      <c r="D42" s="189"/>
      <c r="E42" s="190"/>
      <c r="F42" s="191"/>
      <c r="G42" s="192"/>
      <c r="H42" s="193"/>
      <c r="I42" s="193"/>
      <c r="J42" s="194"/>
      <c r="K42" s="195"/>
      <c r="L42" s="190"/>
      <c r="M42" s="196"/>
    </row>
    <row r="43" spans="3:13" s="141" customFormat="1" ht="24.95" customHeight="1" x14ac:dyDescent="0.4">
      <c r="C43" s="159" t="str">
        <f t="shared" si="0"/>
        <v/>
      </c>
      <c r="D43" s="189"/>
      <c r="E43" s="190"/>
      <c r="F43" s="191"/>
      <c r="G43" s="192"/>
      <c r="H43" s="193"/>
      <c r="I43" s="193"/>
      <c r="J43" s="194"/>
      <c r="K43" s="195"/>
      <c r="L43" s="190"/>
      <c r="M43" s="196"/>
    </row>
    <row r="44" spans="3:13" s="141" customFormat="1" ht="24.95" customHeight="1" x14ac:dyDescent="0.4">
      <c r="C44" s="159" t="str">
        <f t="shared" si="0"/>
        <v/>
      </c>
      <c r="D44" s="189"/>
      <c r="E44" s="190"/>
      <c r="F44" s="191"/>
      <c r="G44" s="192"/>
      <c r="H44" s="193"/>
      <c r="I44" s="193"/>
      <c r="J44" s="194"/>
      <c r="K44" s="195"/>
      <c r="L44" s="190"/>
      <c r="M44" s="196"/>
    </row>
    <row r="45" spans="3:13" s="141" customFormat="1" ht="24.95" customHeight="1" x14ac:dyDescent="0.4">
      <c r="C45" s="159" t="str">
        <f t="shared" si="0"/>
        <v/>
      </c>
      <c r="D45" s="189"/>
      <c r="E45" s="190"/>
      <c r="F45" s="191"/>
      <c r="G45" s="192"/>
      <c r="H45" s="193"/>
      <c r="I45" s="193"/>
      <c r="J45" s="194"/>
      <c r="K45" s="195"/>
      <c r="L45" s="190"/>
      <c r="M45" s="196"/>
    </row>
    <row r="46" spans="3:13" s="141" customFormat="1" ht="24.95" customHeight="1" x14ac:dyDescent="0.4">
      <c r="C46" s="159" t="str">
        <f t="shared" si="0"/>
        <v/>
      </c>
      <c r="D46" s="189"/>
      <c r="E46" s="190"/>
      <c r="F46" s="191"/>
      <c r="G46" s="192"/>
      <c r="H46" s="193"/>
      <c r="I46" s="193"/>
      <c r="J46" s="194"/>
      <c r="K46" s="195"/>
      <c r="L46" s="190"/>
      <c r="M46" s="196"/>
    </row>
    <row r="47" spans="3:13" s="141" customFormat="1" ht="24.95" customHeight="1" x14ac:dyDescent="0.4">
      <c r="C47" s="159" t="str">
        <f t="shared" si="0"/>
        <v/>
      </c>
      <c r="D47" s="189"/>
      <c r="E47" s="190"/>
      <c r="F47" s="191"/>
      <c r="G47" s="192"/>
      <c r="H47" s="193"/>
      <c r="I47" s="193"/>
      <c r="J47" s="194"/>
      <c r="K47" s="195"/>
      <c r="L47" s="190"/>
      <c r="M47" s="196"/>
    </row>
    <row r="48" spans="3:13" s="141" customFormat="1" ht="24.95" customHeight="1" x14ac:dyDescent="0.4">
      <c r="C48" s="159" t="str">
        <f t="shared" si="0"/>
        <v/>
      </c>
      <c r="D48" s="189"/>
      <c r="E48" s="190"/>
      <c r="F48" s="191"/>
      <c r="G48" s="192"/>
      <c r="H48" s="193"/>
      <c r="I48" s="193"/>
      <c r="J48" s="194"/>
      <c r="K48" s="195"/>
      <c r="L48" s="190"/>
      <c r="M48" s="196"/>
    </row>
    <row r="49" spans="3:13" s="141" customFormat="1" ht="24.95" customHeight="1" x14ac:dyDescent="0.4">
      <c r="C49" s="159" t="str">
        <f t="shared" si="0"/>
        <v/>
      </c>
      <c r="D49" s="189"/>
      <c r="E49" s="190"/>
      <c r="F49" s="191"/>
      <c r="G49" s="192"/>
      <c r="H49" s="193"/>
      <c r="I49" s="193"/>
      <c r="J49" s="194"/>
      <c r="K49" s="195"/>
      <c r="L49" s="190"/>
      <c r="M49" s="196"/>
    </row>
    <row r="50" spans="3:13" s="141" customFormat="1" ht="24.95" customHeight="1" x14ac:dyDescent="0.4">
      <c r="C50" s="159" t="str">
        <f t="shared" si="0"/>
        <v/>
      </c>
      <c r="D50" s="189"/>
      <c r="E50" s="190"/>
      <c r="F50" s="191"/>
      <c r="G50" s="192"/>
      <c r="H50" s="193"/>
      <c r="I50" s="193"/>
      <c r="J50" s="194"/>
      <c r="K50" s="195"/>
      <c r="L50" s="190"/>
      <c r="M50" s="196"/>
    </row>
    <row r="51" spans="3:13" s="141" customFormat="1" ht="24.95" customHeight="1" x14ac:dyDescent="0.4">
      <c r="C51" s="159" t="str">
        <f t="shared" si="0"/>
        <v/>
      </c>
      <c r="D51" s="189"/>
      <c r="E51" s="190"/>
      <c r="F51" s="191"/>
      <c r="G51" s="192"/>
      <c r="H51" s="193"/>
      <c r="I51" s="193"/>
      <c r="J51" s="194"/>
      <c r="K51" s="195"/>
      <c r="L51" s="190"/>
      <c r="M51" s="196"/>
    </row>
    <row r="52" spans="3:13" s="141" customFormat="1" ht="24.95" customHeight="1" x14ac:dyDescent="0.4">
      <c r="C52" s="159" t="str">
        <f t="shared" si="0"/>
        <v/>
      </c>
      <c r="D52" s="189"/>
      <c r="E52" s="190"/>
      <c r="F52" s="191"/>
      <c r="G52" s="192"/>
      <c r="H52" s="193"/>
      <c r="I52" s="193"/>
      <c r="J52" s="194"/>
      <c r="K52" s="195"/>
      <c r="L52" s="190"/>
      <c r="M52" s="196"/>
    </row>
    <row r="53" spans="3:13" s="141" customFormat="1" ht="24.95" customHeight="1" x14ac:dyDescent="0.4">
      <c r="C53" s="159" t="str">
        <f t="shared" si="0"/>
        <v/>
      </c>
      <c r="D53" s="189"/>
      <c r="E53" s="190"/>
      <c r="F53" s="191"/>
      <c r="G53" s="192"/>
      <c r="H53" s="193"/>
      <c r="I53" s="193"/>
      <c r="J53" s="194"/>
      <c r="K53" s="195"/>
      <c r="L53" s="190"/>
      <c r="M53" s="196"/>
    </row>
    <row r="54" spans="3:13" s="141" customFormat="1" ht="24.95" customHeight="1" x14ac:dyDescent="0.4">
      <c r="C54" s="159" t="str">
        <f t="shared" si="0"/>
        <v/>
      </c>
      <c r="D54" s="189"/>
      <c r="E54" s="190"/>
      <c r="F54" s="191"/>
      <c r="G54" s="192"/>
      <c r="H54" s="193"/>
      <c r="I54" s="193"/>
      <c r="J54" s="194"/>
      <c r="K54" s="195"/>
      <c r="L54" s="190"/>
      <c r="M54" s="196"/>
    </row>
    <row r="55" spans="3:13" s="141" customFormat="1" ht="24.95" customHeight="1" x14ac:dyDescent="0.4">
      <c r="C55" s="159" t="str">
        <f t="shared" si="0"/>
        <v/>
      </c>
      <c r="D55" s="189"/>
      <c r="E55" s="190"/>
      <c r="F55" s="191"/>
      <c r="G55" s="192"/>
      <c r="H55" s="193"/>
      <c r="I55" s="193"/>
      <c r="J55" s="194"/>
      <c r="K55" s="195"/>
      <c r="L55" s="190"/>
      <c r="M55" s="196"/>
    </row>
    <row r="56" spans="3:13" s="141" customFormat="1" ht="24.95" customHeight="1" x14ac:dyDescent="0.4">
      <c r="C56" s="159" t="str">
        <f t="shared" si="0"/>
        <v/>
      </c>
      <c r="D56" s="189"/>
      <c r="E56" s="190"/>
      <c r="F56" s="191"/>
      <c r="G56" s="192"/>
      <c r="H56" s="193"/>
      <c r="I56" s="193"/>
      <c r="J56" s="194"/>
      <c r="K56" s="195"/>
      <c r="L56" s="190"/>
      <c r="M56" s="196"/>
    </row>
    <row r="57" spans="3:13" s="141" customFormat="1" ht="24.95" customHeight="1" x14ac:dyDescent="0.4">
      <c r="C57" s="159" t="str">
        <f t="shared" si="0"/>
        <v/>
      </c>
      <c r="D57" s="189"/>
      <c r="E57" s="190"/>
      <c r="F57" s="191"/>
      <c r="G57" s="192"/>
      <c r="H57" s="193"/>
      <c r="I57" s="193"/>
      <c r="J57" s="194"/>
      <c r="K57" s="195"/>
      <c r="L57" s="190"/>
      <c r="M57" s="196"/>
    </row>
    <row r="58" spans="3:13" s="141" customFormat="1" ht="24.95" customHeight="1" x14ac:dyDescent="0.4">
      <c r="C58" s="159" t="str">
        <f t="shared" si="0"/>
        <v/>
      </c>
      <c r="D58" s="189"/>
      <c r="E58" s="190"/>
      <c r="F58" s="191"/>
      <c r="G58" s="192"/>
      <c r="H58" s="193"/>
      <c r="I58" s="193"/>
      <c r="J58" s="194"/>
      <c r="K58" s="195"/>
      <c r="L58" s="190"/>
      <c r="M58" s="196"/>
    </row>
    <row r="59" spans="3:13" s="141" customFormat="1" ht="24.95" customHeight="1" x14ac:dyDescent="0.4">
      <c r="C59" s="159" t="str">
        <f t="shared" si="0"/>
        <v/>
      </c>
      <c r="D59" s="189"/>
      <c r="E59" s="190"/>
      <c r="F59" s="191"/>
      <c r="G59" s="192"/>
      <c r="H59" s="193"/>
      <c r="I59" s="193"/>
      <c r="J59" s="194"/>
      <c r="K59" s="195"/>
      <c r="L59" s="190"/>
      <c r="M59" s="196"/>
    </row>
    <row r="60" spans="3:13" s="141" customFormat="1" ht="24.95" customHeight="1" x14ac:dyDescent="0.4">
      <c r="C60" s="159" t="str">
        <f t="shared" si="0"/>
        <v/>
      </c>
      <c r="D60" s="189"/>
      <c r="E60" s="190"/>
      <c r="F60" s="191"/>
      <c r="G60" s="192"/>
      <c r="H60" s="193"/>
      <c r="I60" s="193"/>
      <c r="J60" s="194"/>
      <c r="K60" s="195"/>
      <c r="L60" s="190"/>
      <c r="M60" s="196"/>
    </row>
    <row r="61" spans="3:13" s="141" customFormat="1" ht="24.95" customHeight="1" x14ac:dyDescent="0.4">
      <c r="C61" s="159" t="str">
        <f t="shared" si="0"/>
        <v/>
      </c>
      <c r="D61" s="189"/>
      <c r="E61" s="190"/>
      <c r="F61" s="191"/>
      <c r="G61" s="192"/>
      <c r="H61" s="193"/>
      <c r="I61" s="193"/>
      <c r="J61" s="194"/>
      <c r="K61" s="195"/>
      <c r="L61" s="190"/>
      <c r="M61" s="196"/>
    </row>
    <row r="62" spans="3:13" s="141" customFormat="1" ht="24.95" customHeight="1" x14ac:dyDescent="0.4">
      <c r="C62" s="159" t="str">
        <f t="shared" si="0"/>
        <v/>
      </c>
      <c r="D62" s="189"/>
      <c r="E62" s="190"/>
      <c r="F62" s="191"/>
      <c r="G62" s="192"/>
      <c r="H62" s="193"/>
      <c r="I62" s="193"/>
      <c r="J62" s="194"/>
      <c r="K62" s="195"/>
      <c r="L62" s="190"/>
      <c r="M62" s="196"/>
    </row>
    <row r="63" spans="3:13" s="141" customFormat="1" ht="24.95" customHeight="1" x14ac:dyDescent="0.4">
      <c r="C63" s="159" t="str">
        <f t="shared" si="0"/>
        <v/>
      </c>
      <c r="D63" s="189"/>
      <c r="E63" s="190"/>
      <c r="F63" s="191"/>
      <c r="G63" s="192"/>
      <c r="H63" s="193"/>
      <c r="I63" s="193"/>
      <c r="J63" s="194"/>
      <c r="K63" s="195"/>
      <c r="L63" s="190"/>
      <c r="M63" s="196"/>
    </row>
    <row r="64" spans="3:13" s="141" customFormat="1" ht="24.95" customHeight="1" x14ac:dyDescent="0.4">
      <c r="C64" s="159" t="str">
        <f t="shared" si="0"/>
        <v/>
      </c>
      <c r="D64" s="189"/>
      <c r="E64" s="190"/>
      <c r="F64" s="191"/>
      <c r="G64" s="192"/>
      <c r="H64" s="193"/>
      <c r="I64" s="193"/>
      <c r="J64" s="194"/>
      <c r="K64" s="195"/>
      <c r="L64" s="190"/>
      <c r="M64" s="196"/>
    </row>
    <row r="65" spans="3:13" s="141" customFormat="1" ht="24.95" customHeight="1" x14ac:dyDescent="0.4">
      <c r="C65" s="159" t="str">
        <f t="shared" si="0"/>
        <v/>
      </c>
      <c r="D65" s="189"/>
      <c r="E65" s="190"/>
      <c r="F65" s="191"/>
      <c r="G65" s="192"/>
      <c r="H65" s="193"/>
      <c r="I65" s="193"/>
      <c r="J65" s="194"/>
      <c r="K65" s="195"/>
      <c r="L65" s="190"/>
      <c r="M65" s="196"/>
    </row>
    <row r="66" spans="3:13" s="141" customFormat="1" ht="24.95" customHeight="1" x14ac:dyDescent="0.4">
      <c r="C66" s="159" t="str">
        <f t="shared" si="0"/>
        <v/>
      </c>
      <c r="D66" s="189"/>
      <c r="E66" s="190"/>
      <c r="F66" s="191"/>
      <c r="G66" s="192"/>
      <c r="H66" s="193"/>
      <c r="I66" s="193"/>
      <c r="J66" s="194"/>
      <c r="K66" s="195"/>
      <c r="L66" s="190"/>
      <c r="M66" s="196"/>
    </row>
    <row r="67" spans="3:13" s="141" customFormat="1" ht="24.95" customHeight="1" x14ac:dyDescent="0.4">
      <c r="C67" s="159" t="str">
        <f t="shared" si="0"/>
        <v/>
      </c>
      <c r="D67" s="189"/>
      <c r="E67" s="190"/>
      <c r="F67" s="191"/>
      <c r="G67" s="192"/>
      <c r="H67" s="193"/>
      <c r="I67" s="193"/>
      <c r="J67" s="194"/>
      <c r="K67" s="195"/>
      <c r="L67" s="190"/>
      <c r="M67" s="196"/>
    </row>
    <row r="68" spans="3:13" s="141" customFormat="1" ht="24.95" customHeight="1" x14ac:dyDescent="0.4">
      <c r="C68" s="159" t="str">
        <f t="shared" si="0"/>
        <v/>
      </c>
      <c r="D68" s="189"/>
      <c r="E68" s="190"/>
      <c r="F68" s="191"/>
      <c r="G68" s="192"/>
      <c r="H68" s="193"/>
      <c r="I68" s="193"/>
      <c r="J68" s="194"/>
      <c r="K68" s="195"/>
      <c r="L68" s="190"/>
      <c r="M68" s="196"/>
    </row>
    <row r="69" spans="3:13" s="141" customFormat="1" ht="24.95" customHeight="1" x14ac:dyDescent="0.4">
      <c r="C69" s="159" t="str">
        <f t="shared" si="0"/>
        <v/>
      </c>
      <c r="D69" s="189"/>
      <c r="E69" s="190"/>
      <c r="F69" s="191"/>
      <c r="G69" s="192"/>
      <c r="H69" s="193"/>
      <c r="I69" s="193"/>
      <c r="J69" s="194"/>
      <c r="K69" s="195"/>
      <c r="L69" s="190"/>
      <c r="M69" s="196"/>
    </row>
    <row r="70" spans="3:13" s="141" customFormat="1" ht="24.95" customHeight="1" x14ac:dyDescent="0.4">
      <c r="C70" s="159" t="str">
        <f t="shared" si="0"/>
        <v/>
      </c>
      <c r="D70" s="189"/>
      <c r="E70" s="190"/>
      <c r="F70" s="191"/>
      <c r="G70" s="192"/>
      <c r="H70" s="193"/>
      <c r="I70" s="193"/>
      <c r="J70" s="194"/>
      <c r="K70" s="195"/>
      <c r="L70" s="190"/>
      <c r="M70" s="196"/>
    </row>
    <row r="71" spans="3:13" s="141" customFormat="1" ht="24.95" customHeight="1" x14ac:dyDescent="0.4">
      <c r="C71" s="159" t="str">
        <f t="shared" si="0"/>
        <v/>
      </c>
      <c r="D71" s="189"/>
      <c r="E71" s="190"/>
      <c r="F71" s="191"/>
      <c r="G71" s="192"/>
      <c r="H71" s="193"/>
      <c r="I71" s="193"/>
      <c r="J71" s="194"/>
      <c r="K71" s="195"/>
      <c r="L71" s="190"/>
      <c r="M71" s="196"/>
    </row>
    <row r="72" spans="3:13" s="141" customFormat="1" ht="24.95" customHeight="1" x14ac:dyDescent="0.4">
      <c r="C72" s="159" t="str">
        <f t="shared" si="0"/>
        <v/>
      </c>
      <c r="D72" s="189"/>
      <c r="E72" s="190"/>
      <c r="F72" s="191"/>
      <c r="G72" s="192"/>
      <c r="H72" s="193"/>
      <c r="I72" s="193"/>
      <c r="J72" s="194"/>
      <c r="K72" s="195"/>
      <c r="L72" s="190"/>
      <c r="M72" s="196"/>
    </row>
    <row r="73" spans="3:13" s="141" customFormat="1" ht="24.95" customHeight="1" x14ac:dyDescent="0.4">
      <c r="C73" s="159" t="str">
        <f t="shared" si="0"/>
        <v/>
      </c>
      <c r="D73" s="189"/>
      <c r="E73" s="190"/>
      <c r="F73" s="191"/>
      <c r="G73" s="192"/>
      <c r="H73" s="193"/>
      <c r="I73" s="193"/>
      <c r="J73" s="194"/>
      <c r="K73" s="195"/>
      <c r="L73" s="190"/>
      <c r="M73" s="196"/>
    </row>
    <row r="74" spans="3:13" s="141" customFormat="1" ht="24.95" customHeight="1" x14ac:dyDescent="0.4">
      <c r="C74" s="159" t="str">
        <f t="shared" si="0"/>
        <v/>
      </c>
      <c r="D74" s="189"/>
      <c r="E74" s="190"/>
      <c r="F74" s="191"/>
      <c r="G74" s="192"/>
      <c r="H74" s="193"/>
      <c r="I74" s="193"/>
      <c r="J74" s="194"/>
      <c r="K74" s="195"/>
      <c r="L74" s="190"/>
      <c r="M74" s="196"/>
    </row>
    <row r="75" spans="3:13" s="141" customFormat="1" ht="24.95" customHeight="1" x14ac:dyDescent="0.4">
      <c r="C75" s="159" t="str">
        <f t="shared" si="0"/>
        <v/>
      </c>
      <c r="D75" s="189"/>
      <c r="E75" s="190"/>
      <c r="F75" s="191"/>
      <c r="G75" s="192"/>
      <c r="H75" s="193"/>
      <c r="I75" s="193"/>
      <c r="J75" s="194"/>
      <c r="K75" s="195"/>
      <c r="L75" s="190"/>
      <c r="M75" s="196"/>
    </row>
    <row r="76" spans="3:13" s="141" customFormat="1" ht="24.95" customHeight="1" x14ac:dyDescent="0.4">
      <c r="C76" s="159" t="str">
        <f t="shared" ref="C76:C109" si="1">IF(E76="","",C75+1)</f>
        <v/>
      </c>
      <c r="D76" s="189"/>
      <c r="E76" s="190"/>
      <c r="F76" s="191"/>
      <c r="G76" s="192"/>
      <c r="H76" s="193"/>
      <c r="I76" s="193"/>
      <c r="J76" s="194"/>
      <c r="K76" s="195"/>
      <c r="L76" s="190"/>
      <c r="M76" s="196"/>
    </row>
    <row r="77" spans="3:13" s="141" customFormat="1" ht="24.95" customHeight="1" x14ac:dyDescent="0.4">
      <c r="C77" s="159" t="str">
        <f t="shared" si="1"/>
        <v/>
      </c>
      <c r="D77" s="189"/>
      <c r="E77" s="190"/>
      <c r="F77" s="191"/>
      <c r="G77" s="192"/>
      <c r="H77" s="193"/>
      <c r="I77" s="193"/>
      <c r="J77" s="194"/>
      <c r="K77" s="195"/>
      <c r="L77" s="190"/>
      <c r="M77" s="196"/>
    </row>
    <row r="78" spans="3:13" s="141" customFormat="1" ht="24.95" customHeight="1" x14ac:dyDescent="0.4">
      <c r="C78" s="159" t="str">
        <f t="shared" si="1"/>
        <v/>
      </c>
      <c r="D78" s="189"/>
      <c r="E78" s="190"/>
      <c r="F78" s="191"/>
      <c r="G78" s="192"/>
      <c r="H78" s="193"/>
      <c r="I78" s="193"/>
      <c r="J78" s="194"/>
      <c r="K78" s="195"/>
      <c r="L78" s="190"/>
      <c r="M78" s="196"/>
    </row>
    <row r="79" spans="3:13" s="141" customFormat="1" ht="24.95" customHeight="1" x14ac:dyDescent="0.4">
      <c r="C79" s="159" t="str">
        <f t="shared" si="1"/>
        <v/>
      </c>
      <c r="D79" s="189"/>
      <c r="E79" s="190"/>
      <c r="F79" s="191"/>
      <c r="G79" s="192"/>
      <c r="H79" s="193"/>
      <c r="I79" s="193"/>
      <c r="J79" s="194"/>
      <c r="K79" s="195"/>
      <c r="L79" s="190"/>
      <c r="M79" s="196"/>
    </row>
    <row r="80" spans="3:13" s="141" customFormat="1" ht="24.95" customHeight="1" x14ac:dyDescent="0.4">
      <c r="C80" s="159" t="str">
        <f t="shared" si="1"/>
        <v/>
      </c>
      <c r="D80" s="189"/>
      <c r="E80" s="190"/>
      <c r="F80" s="191"/>
      <c r="G80" s="192"/>
      <c r="H80" s="193"/>
      <c r="I80" s="193"/>
      <c r="J80" s="194"/>
      <c r="K80" s="195"/>
      <c r="L80" s="190"/>
      <c r="M80" s="196"/>
    </row>
    <row r="81" spans="3:16" s="141" customFormat="1" ht="24.95" customHeight="1" thickBot="1" x14ac:dyDescent="0.45">
      <c r="C81" s="159" t="str">
        <f t="shared" si="1"/>
        <v/>
      </c>
      <c r="D81" s="189"/>
      <c r="E81" s="190"/>
      <c r="F81" s="191"/>
      <c r="G81" s="192"/>
      <c r="H81" s="193"/>
      <c r="I81" s="193"/>
      <c r="J81" s="194"/>
      <c r="K81" s="195"/>
      <c r="L81" s="190"/>
      <c r="M81" s="196"/>
      <c r="P81" s="319"/>
    </row>
    <row r="82" spans="3:16" s="141" customFormat="1" ht="24.95" customHeight="1" thickTop="1" x14ac:dyDescent="0.4">
      <c r="C82" s="159" t="str">
        <f t="shared" si="1"/>
        <v/>
      </c>
      <c r="D82" s="189"/>
      <c r="E82" s="190"/>
      <c r="F82" s="191"/>
      <c r="G82" s="192"/>
      <c r="H82" s="193"/>
      <c r="I82" s="193"/>
      <c r="J82" s="194"/>
      <c r="K82" s="195"/>
      <c r="L82" s="190"/>
      <c r="M82" s="196"/>
    </row>
    <row r="83" spans="3:16" s="141" customFormat="1" ht="24.95" customHeight="1" x14ac:dyDescent="0.4">
      <c r="C83" s="159" t="str">
        <f t="shared" si="1"/>
        <v/>
      </c>
      <c r="D83" s="189"/>
      <c r="E83" s="190"/>
      <c r="F83" s="191"/>
      <c r="G83" s="192"/>
      <c r="H83" s="193"/>
      <c r="I83" s="193"/>
      <c r="J83" s="194"/>
      <c r="K83" s="195"/>
      <c r="L83" s="190"/>
      <c r="M83" s="196"/>
    </row>
    <row r="84" spans="3:16" s="141" customFormat="1" ht="24.95" customHeight="1" x14ac:dyDescent="0.4">
      <c r="C84" s="159" t="str">
        <f t="shared" si="1"/>
        <v/>
      </c>
      <c r="D84" s="189"/>
      <c r="E84" s="190"/>
      <c r="F84" s="191"/>
      <c r="G84" s="192"/>
      <c r="H84" s="193"/>
      <c r="I84" s="193"/>
      <c r="J84" s="194"/>
      <c r="K84" s="195"/>
      <c r="L84" s="190"/>
      <c r="M84" s="196"/>
    </row>
    <row r="85" spans="3:16" s="141" customFormat="1" ht="24.95" customHeight="1" x14ac:dyDescent="0.4">
      <c r="C85" s="159" t="str">
        <f t="shared" si="1"/>
        <v/>
      </c>
      <c r="D85" s="189"/>
      <c r="E85" s="190"/>
      <c r="F85" s="191"/>
      <c r="G85" s="192"/>
      <c r="H85" s="193"/>
      <c r="I85" s="193"/>
      <c r="J85" s="194"/>
      <c r="K85" s="195"/>
      <c r="L85" s="190"/>
      <c r="M85" s="196"/>
    </row>
    <row r="86" spans="3:16" s="141" customFormat="1" ht="24.95" customHeight="1" x14ac:dyDescent="0.4">
      <c r="C86" s="159" t="str">
        <f t="shared" si="1"/>
        <v/>
      </c>
      <c r="D86" s="189"/>
      <c r="E86" s="190"/>
      <c r="F86" s="191"/>
      <c r="G86" s="192"/>
      <c r="H86" s="193"/>
      <c r="I86" s="193"/>
      <c r="J86" s="194"/>
      <c r="K86" s="195"/>
      <c r="L86" s="190"/>
      <c r="M86" s="196"/>
    </row>
    <row r="87" spans="3:16" s="141" customFormat="1" ht="24.95" customHeight="1" x14ac:dyDescent="0.4">
      <c r="C87" s="159" t="str">
        <f t="shared" si="1"/>
        <v/>
      </c>
      <c r="D87" s="189"/>
      <c r="E87" s="190"/>
      <c r="F87" s="191"/>
      <c r="G87" s="192"/>
      <c r="H87" s="193"/>
      <c r="I87" s="193"/>
      <c r="J87" s="194"/>
      <c r="K87" s="195"/>
      <c r="L87" s="190"/>
      <c r="M87" s="196"/>
    </row>
    <row r="88" spans="3:16" s="141" customFormat="1" ht="24.95" customHeight="1" x14ac:dyDescent="0.4">
      <c r="C88" s="159" t="str">
        <f t="shared" si="1"/>
        <v/>
      </c>
      <c r="D88" s="189"/>
      <c r="E88" s="190"/>
      <c r="F88" s="191"/>
      <c r="G88" s="192"/>
      <c r="H88" s="193"/>
      <c r="I88" s="193"/>
      <c r="J88" s="194"/>
      <c r="K88" s="195"/>
      <c r="L88" s="190"/>
      <c r="M88" s="196"/>
    </row>
    <row r="89" spans="3:16" s="141" customFormat="1" ht="24.95" customHeight="1" x14ac:dyDescent="0.4">
      <c r="C89" s="159" t="str">
        <f t="shared" si="1"/>
        <v/>
      </c>
      <c r="D89" s="189"/>
      <c r="E89" s="190"/>
      <c r="F89" s="191"/>
      <c r="G89" s="192"/>
      <c r="H89" s="193"/>
      <c r="I89" s="193"/>
      <c r="J89" s="194"/>
      <c r="K89" s="195"/>
      <c r="L89" s="190"/>
      <c r="M89" s="196"/>
    </row>
    <row r="90" spans="3:16" s="141" customFormat="1" ht="24.95" customHeight="1" x14ac:dyDescent="0.4">
      <c r="C90" s="159" t="str">
        <f t="shared" si="1"/>
        <v/>
      </c>
      <c r="D90" s="189"/>
      <c r="E90" s="190"/>
      <c r="F90" s="191"/>
      <c r="G90" s="192"/>
      <c r="H90" s="193"/>
      <c r="I90" s="193"/>
      <c r="J90" s="194"/>
      <c r="K90" s="195"/>
      <c r="L90" s="190"/>
      <c r="M90" s="196"/>
    </row>
    <row r="91" spans="3:16" s="141" customFormat="1" ht="24.95" customHeight="1" x14ac:dyDescent="0.4">
      <c r="C91" s="159" t="str">
        <f t="shared" si="1"/>
        <v/>
      </c>
      <c r="D91" s="189"/>
      <c r="E91" s="190"/>
      <c r="F91" s="191"/>
      <c r="G91" s="192"/>
      <c r="H91" s="193"/>
      <c r="I91" s="193"/>
      <c r="J91" s="194"/>
      <c r="K91" s="195"/>
      <c r="L91" s="190"/>
      <c r="M91" s="196"/>
    </row>
    <row r="92" spans="3:16" s="141" customFormat="1" ht="24.95" customHeight="1" x14ac:dyDescent="0.4">
      <c r="C92" s="159" t="str">
        <f t="shared" si="1"/>
        <v/>
      </c>
      <c r="D92" s="189"/>
      <c r="E92" s="190"/>
      <c r="F92" s="191"/>
      <c r="G92" s="192"/>
      <c r="H92" s="193"/>
      <c r="I92" s="193"/>
      <c r="J92" s="194"/>
      <c r="K92" s="195"/>
      <c r="L92" s="190"/>
      <c r="M92" s="196"/>
    </row>
    <row r="93" spans="3:16" s="141" customFormat="1" ht="24.95" customHeight="1" x14ac:dyDescent="0.4">
      <c r="C93" s="159" t="str">
        <f t="shared" si="1"/>
        <v/>
      </c>
      <c r="D93" s="189"/>
      <c r="E93" s="190"/>
      <c r="F93" s="191"/>
      <c r="G93" s="192"/>
      <c r="H93" s="193"/>
      <c r="I93" s="193"/>
      <c r="J93" s="194"/>
      <c r="K93" s="195"/>
      <c r="L93" s="190"/>
      <c r="M93" s="196"/>
    </row>
    <row r="94" spans="3:16" s="141" customFormat="1" ht="24.95" customHeight="1" x14ac:dyDescent="0.4">
      <c r="C94" s="159" t="str">
        <f t="shared" si="1"/>
        <v/>
      </c>
      <c r="D94" s="189"/>
      <c r="E94" s="190"/>
      <c r="F94" s="191"/>
      <c r="G94" s="192"/>
      <c r="H94" s="193"/>
      <c r="I94" s="193"/>
      <c r="J94" s="194"/>
      <c r="K94" s="195"/>
      <c r="L94" s="190"/>
      <c r="M94" s="196"/>
    </row>
    <row r="95" spans="3:16" s="141" customFormat="1" ht="24.95" customHeight="1" x14ac:dyDescent="0.4">
      <c r="C95" s="159" t="str">
        <f t="shared" si="1"/>
        <v/>
      </c>
      <c r="D95" s="189"/>
      <c r="E95" s="190"/>
      <c r="F95" s="191"/>
      <c r="G95" s="192"/>
      <c r="H95" s="193"/>
      <c r="I95" s="193"/>
      <c r="J95" s="194"/>
      <c r="K95" s="195"/>
      <c r="L95" s="190"/>
      <c r="M95" s="196"/>
    </row>
    <row r="96" spans="3:16" s="141" customFormat="1" ht="24.95" customHeight="1" x14ac:dyDescent="0.4">
      <c r="C96" s="159" t="str">
        <f t="shared" si="1"/>
        <v/>
      </c>
      <c r="D96" s="189"/>
      <c r="E96" s="190"/>
      <c r="F96" s="191"/>
      <c r="G96" s="192"/>
      <c r="H96" s="193"/>
      <c r="I96" s="193"/>
      <c r="J96" s="194"/>
      <c r="K96" s="195"/>
      <c r="L96" s="190"/>
      <c r="M96" s="196"/>
    </row>
    <row r="97" spans="3:13" s="141" customFormat="1" ht="24.95" customHeight="1" x14ac:dyDescent="0.4">
      <c r="C97" s="159" t="str">
        <f t="shared" si="1"/>
        <v/>
      </c>
      <c r="D97" s="189"/>
      <c r="E97" s="190"/>
      <c r="F97" s="191"/>
      <c r="G97" s="192"/>
      <c r="H97" s="193"/>
      <c r="I97" s="193"/>
      <c r="J97" s="194"/>
      <c r="K97" s="195"/>
      <c r="L97" s="190"/>
      <c r="M97" s="196"/>
    </row>
    <row r="98" spans="3:13" s="141" customFormat="1" ht="24.95" customHeight="1" x14ac:dyDescent="0.4">
      <c r="C98" s="159" t="str">
        <f t="shared" si="1"/>
        <v/>
      </c>
      <c r="D98" s="189"/>
      <c r="E98" s="190"/>
      <c r="F98" s="191"/>
      <c r="G98" s="192"/>
      <c r="H98" s="193"/>
      <c r="I98" s="193"/>
      <c r="J98" s="194"/>
      <c r="K98" s="195"/>
      <c r="L98" s="190"/>
      <c r="M98" s="196"/>
    </row>
    <row r="99" spans="3:13" s="141" customFormat="1" ht="24.95" customHeight="1" x14ac:dyDescent="0.4">
      <c r="C99" s="159" t="str">
        <f t="shared" si="1"/>
        <v/>
      </c>
      <c r="D99" s="189"/>
      <c r="E99" s="190"/>
      <c r="F99" s="191"/>
      <c r="G99" s="192"/>
      <c r="H99" s="193"/>
      <c r="I99" s="193"/>
      <c r="J99" s="194"/>
      <c r="K99" s="195"/>
      <c r="L99" s="190"/>
      <c r="M99" s="196"/>
    </row>
    <row r="100" spans="3:13" s="141" customFormat="1" ht="24.95" customHeight="1" x14ac:dyDescent="0.4">
      <c r="C100" s="159" t="str">
        <f t="shared" si="1"/>
        <v/>
      </c>
      <c r="D100" s="189"/>
      <c r="E100" s="190"/>
      <c r="F100" s="191"/>
      <c r="G100" s="192"/>
      <c r="H100" s="193"/>
      <c r="I100" s="193"/>
      <c r="J100" s="194"/>
      <c r="K100" s="195"/>
      <c r="L100" s="190"/>
      <c r="M100" s="196"/>
    </row>
    <row r="101" spans="3:13" s="141" customFormat="1" ht="24.95" customHeight="1" x14ac:dyDescent="0.4">
      <c r="C101" s="159" t="str">
        <f t="shared" si="1"/>
        <v/>
      </c>
      <c r="D101" s="189"/>
      <c r="E101" s="190"/>
      <c r="F101" s="191"/>
      <c r="G101" s="192"/>
      <c r="H101" s="193"/>
      <c r="I101" s="193"/>
      <c r="J101" s="194"/>
      <c r="K101" s="195"/>
      <c r="L101" s="190"/>
      <c r="M101" s="196"/>
    </row>
    <row r="102" spans="3:13" s="141" customFormat="1" ht="24.95" customHeight="1" x14ac:dyDescent="0.4">
      <c r="C102" s="159" t="str">
        <f t="shared" si="1"/>
        <v/>
      </c>
      <c r="D102" s="189"/>
      <c r="E102" s="190"/>
      <c r="F102" s="191"/>
      <c r="G102" s="192"/>
      <c r="H102" s="193"/>
      <c r="I102" s="193"/>
      <c r="J102" s="194"/>
      <c r="K102" s="195"/>
      <c r="L102" s="190"/>
      <c r="M102" s="196"/>
    </row>
    <row r="103" spans="3:13" s="141" customFormat="1" ht="24.95" customHeight="1" x14ac:dyDescent="0.4">
      <c r="C103" s="159" t="str">
        <f t="shared" si="1"/>
        <v/>
      </c>
      <c r="D103" s="189"/>
      <c r="E103" s="190"/>
      <c r="F103" s="191"/>
      <c r="G103" s="192"/>
      <c r="H103" s="193"/>
      <c r="I103" s="193"/>
      <c r="J103" s="194"/>
      <c r="K103" s="195"/>
      <c r="L103" s="190"/>
      <c r="M103" s="196"/>
    </row>
    <row r="104" spans="3:13" s="141" customFormat="1" ht="24.95" customHeight="1" x14ac:dyDescent="0.4">
      <c r="C104" s="159" t="str">
        <f t="shared" si="1"/>
        <v/>
      </c>
      <c r="D104" s="189"/>
      <c r="E104" s="190"/>
      <c r="F104" s="191"/>
      <c r="G104" s="192"/>
      <c r="H104" s="193"/>
      <c r="I104" s="193"/>
      <c r="J104" s="194"/>
      <c r="K104" s="195"/>
      <c r="L104" s="190"/>
      <c r="M104" s="196"/>
    </row>
    <row r="105" spans="3:13" s="141" customFormat="1" ht="24.95" customHeight="1" x14ac:dyDescent="0.4">
      <c r="C105" s="159" t="str">
        <f t="shared" si="1"/>
        <v/>
      </c>
      <c r="D105" s="189"/>
      <c r="E105" s="190"/>
      <c r="F105" s="191"/>
      <c r="G105" s="192"/>
      <c r="H105" s="193"/>
      <c r="I105" s="193"/>
      <c r="J105" s="194"/>
      <c r="K105" s="195"/>
      <c r="L105" s="190"/>
      <c r="M105" s="196"/>
    </row>
    <row r="106" spans="3:13" s="141" customFormat="1" ht="24.95" customHeight="1" x14ac:dyDescent="0.4">
      <c r="C106" s="159" t="str">
        <f t="shared" si="1"/>
        <v/>
      </c>
      <c r="D106" s="189"/>
      <c r="E106" s="190"/>
      <c r="F106" s="191"/>
      <c r="G106" s="192"/>
      <c r="H106" s="193"/>
      <c r="I106" s="193"/>
      <c r="J106" s="194"/>
      <c r="K106" s="195"/>
      <c r="L106" s="190"/>
      <c r="M106" s="196"/>
    </row>
    <row r="107" spans="3:13" s="141" customFormat="1" ht="24.95" customHeight="1" x14ac:dyDescent="0.4">
      <c r="C107" s="159" t="str">
        <f t="shared" si="1"/>
        <v/>
      </c>
      <c r="D107" s="189"/>
      <c r="E107" s="190"/>
      <c r="F107" s="191"/>
      <c r="G107" s="192"/>
      <c r="H107" s="193"/>
      <c r="I107" s="193"/>
      <c r="J107" s="194"/>
      <c r="K107" s="195"/>
      <c r="L107" s="190"/>
      <c r="M107" s="196"/>
    </row>
    <row r="108" spans="3:13" s="141" customFormat="1" ht="24.95" customHeight="1" x14ac:dyDescent="0.4">
      <c r="C108" s="159" t="str">
        <f t="shared" si="1"/>
        <v/>
      </c>
      <c r="D108" s="189"/>
      <c r="E108" s="190"/>
      <c r="F108" s="191"/>
      <c r="G108" s="192"/>
      <c r="H108" s="193"/>
      <c r="I108" s="193"/>
      <c r="J108" s="194"/>
      <c r="K108" s="195"/>
      <c r="L108" s="190"/>
      <c r="M108" s="196"/>
    </row>
    <row r="109" spans="3:13" s="141" customFormat="1" ht="24.95" customHeight="1" thickBot="1" x14ac:dyDescent="0.45">
      <c r="C109" s="160" t="str">
        <f t="shared" si="1"/>
        <v/>
      </c>
      <c r="D109" s="197"/>
      <c r="E109" s="198"/>
      <c r="F109" s="199"/>
      <c r="G109" s="476"/>
      <c r="H109" s="200"/>
      <c r="I109" s="200"/>
      <c r="J109" s="201"/>
      <c r="K109" s="202"/>
      <c r="L109" s="198"/>
      <c r="M109" s="203"/>
    </row>
    <row r="110" spans="3:13" ht="19.5" thickTop="1" x14ac:dyDescent="0.4">
      <c r="G110" s="346"/>
    </row>
  </sheetData>
  <sheetProtection sheet="1" selectLockedCells="1"/>
  <mergeCells count="2">
    <mergeCell ref="C3:M3"/>
    <mergeCell ref="C4:M4"/>
  </mergeCells>
  <phoneticPr fontId="1"/>
  <dataValidations xWindow="807" yWindow="750" count="14">
    <dataValidation type="list" allowBlank="1" showInputMessage="1" showErrorMessage="1" sqref="J6:J9" xr:uid="{00000000-0002-0000-0800-000000000000}">
      <formula1>"常勤,非常勤"</formula1>
    </dataValidation>
    <dataValidation type="list" allowBlank="1" showInputMessage="1" showErrorMessage="1" sqref="L6:L9" xr:uid="{00000000-0002-0000-0800-000001000000}">
      <formula1>"休"</formula1>
    </dataValidation>
    <dataValidation imeMode="on" allowBlank="1" showInputMessage="1" showErrorMessage="1" sqref="M6:M109 D10:E109" xr:uid="{00000000-0002-0000-0800-000002000000}"/>
    <dataValidation imeMode="off" allowBlank="1" showInputMessage="1" showErrorMessage="1" sqref="K6:K9" xr:uid="{00000000-0002-0000-0800-000003000000}"/>
    <dataValidation type="list" imeMode="on" allowBlank="1" showInputMessage="1" showErrorMessage="1" sqref="F6:F9" xr:uid="{00000000-0002-0000-0800-000004000000}">
      <formula1>"0歳児,1歳児,2歳児,3歳児,4歳児,5歳児,病児保育事業,一時預かり事業,地域子育て支援拠点事業,県単一時保育事業,県単障がい児保育事業,フリー,その他"</formula1>
    </dataValidation>
    <dataValidation type="list" imeMode="on" allowBlank="1" showInputMessage="1" showErrorMessage="1" sqref="H6:H9" xr:uid="{00000000-0002-0000-0800-000005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sqref="I6:I9" xr:uid="{00000000-0002-0000-0800-000006000000}">
      <formula1>"１年未満,１年以上２年未満,２年以上"</formula1>
    </dataValidation>
    <dataValidation type="list" imeMode="on" allowBlank="1" showInputMessage="1" showErrorMessage="1" prompt="プルダウンメニューから選んでください_x000a_子育て支援員・家庭的保育者の場合は、右欄に保育業務経験の年数を記入してください" sqref="H10:H109" xr:uid="{00000000-0002-0000-0800-000007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prompt="子育て支援員・家庭的保育者の場合はプルダウンメニューから選んでください_x000a_その他の方は記入不要です" sqref="I10:I109" xr:uid="{00000000-0002-0000-0800-000008000000}">
      <formula1>"１年未満,１年以上２年未満,２年以上"</formula1>
    </dataValidation>
    <dataValidation type="list" allowBlank="1" showInputMessage="1" showErrorMessage="1" prompt="プルダウンメニューから選んでください_x000a_非常勤の場合は、右欄に勤務時間数（月計）を記入してください" sqref="J10:J109" xr:uid="{00000000-0002-0000-0800-000009000000}">
      <formula1>"常勤,非常勤"</formula1>
    </dataValidation>
    <dataValidation imeMode="off" allowBlank="1" showInputMessage="1" showErrorMessage="1" prompt="非常勤の場合は、勤務時間数（月計）を記入してください" sqref="K10:K109" xr:uid="{00000000-0002-0000-0800-00000A000000}"/>
    <dataValidation type="list" allowBlank="1" showInputMessage="1" showErrorMessage="1" prompt="休業中の方はプルダウンメニューから「休」を選んでください_x000a_その他の方は空欄で結構です" sqref="L10:L109" xr:uid="{00000000-0002-0000-0800-00000B000000}">
      <formula1>"休"</formula1>
    </dataValidation>
    <dataValidation imeMode="on" allowBlank="1" showInputMessage="1" showErrorMessage="1" prompt="担当業務で「その他」を選んだ方は具体的に記入してください" sqref="G10:G109" xr:uid="{00000000-0002-0000-0800-00000C000000}"/>
    <dataValidation type="list" imeMode="on" allowBlank="1" showInputMessage="1" showErrorMessage="1" prompt="プルダウンメニューから選んでください_x000a_「その他」の場合は右欄に具体的な業務を記入してください" sqref="F10:F109" xr:uid="{00000000-0002-0000-0800-00000D000000}">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orientation="portrait" r:id="rId1"/>
  <rowBreaks count="2" manualBreakCount="2">
    <brk id="49" min="1" max="13" man="1"/>
    <brk id="89" min="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RY19"/>
  <sheetViews>
    <sheetView topLeftCell="CJ1" workbookViewId="0">
      <selection activeCell="CP7" sqref="CP7"/>
    </sheetView>
  </sheetViews>
  <sheetFormatPr defaultRowHeight="18.75" x14ac:dyDescent="0.4"/>
  <cols>
    <col min="3" max="3" width="9" style="141"/>
    <col min="26" max="28" width="9" style="337"/>
    <col min="29" max="29" width="9" style="309"/>
    <col min="31" max="33" width="9" style="349"/>
    <col min="40" max="40" width="9" style="431"/>
    <col min="46" max="46" width="9" style="422"/>
    <col min="47" max="47" width="9" style="274"/>
    <col min="48" max="48" width="8.625" style="494"/>
    <col min="58" max="60" width="8.625" style="450"/>
    <col min="75" max="75" width="9" style="404"/>
    <col min="89" max="90" width="8.625" style="509"/>
    <col min="92" max="92" width="8.625" style="509"/>
    <col min="100" max="100" width="9" style="422"/>
    <col min="101" max="103" width="8.625" style="485"/>
    <col min="109" max="109" width="9" style="337"/>
    <col min="130" max="130" width="8.625" style="494"/>
    <col min="137" max="140" width="9" style="422"/>
    <col min="173" max="173" width="9" style="311"/>
    <col min="175" max="175" width="9" style="295"/>
    <col min="176" max="181" width="9" style="395"/>
    <col min="182" max="182" width="8.625" style="552"/>
    <col min="183" max="184" width="9" style="395"/>
    <col min="185" max="185" width="8.625" style="494"/>
    <col min="186" max="191" width="9" style="400"/>
    <col min="206" max="206" width="9.375" style="283" bestFit="1" customWidth="1"/>
    <col min="207" max="208" width="9.375" style="286" customWidth="1"/>
    <col min="209" max="209" width="9.375" style="283" customWidth="1"/>
    <col min="228" max="228" width="9" style="400"/>
    <col min="230" max="230" width="9" style="404"/>
    <col min="246" max="246" width="8.625" style="450"/>
    <col min="247" max="247" width="9" style="404"/>
    <col min="250" max="251" width="8.625" style="450"/>
    <col min="360" max="360" width="8.625" style="494"/>
    <col min="366" max="367" width="9" style="258"/>
    <col min="372" max="372" width="9" style="422"/>
    <col min="377" max="377" width="9" style="422"/>
    <col min="389" max="389" width="9" style="404"/>
    <col min="598" max="598" width="9" style="146"/>
    <col min="631" max="631" width="9" style="146"/>
    <col min="637" max="637" width="9" style="146"/>
    <col min="643" max="643" width="9" style="146"/>
    <col min="650" max="650" width="8.625" style="450"/>
    <col min="746" max="746" width="9" style="225"/>
    <col min="757" max="757" width="9" style="225"/>
    <col min="768" max="768" width="9" style="225"/>
    <col min="779" max="779" width="9" style="225"/>
    <col min="790" max="790" width="9" style="225"/>
    <col min="801" max="801" width="9" style="225"/>
    <col min="812" max="812" width="9" style="225"/>
    <col min="823" max="823" width="9" style="225"/>
    <col min="834" max="834" width="9" style="225"/>
    <col min="845" max="845" width="9" style="225"/>
    <col min="856" max="856" width="9" style="225"/>
    <col min="867" max="867" width="9" style="225"/>
    <col min="878" max="878" width="9" style="225"/>
    <col min="889" max="889" width="9" style="225"/>
    <col min="900" max="900" width="9" style="225"/>
    <col min="911" max="911" width="9" style="225"/>
    <col min="922" max="922" width="9" style="225"/>
    <col min="933" max="933" width="9" style="225"/>
    <col min="944" max="944" width="9" style="225"/>
    <col min="955" max="955" width="9" style="225"/>
    <col min="966" max="966" width="9" style="225"/>
    <col min="977" max="977" width="9" style="225"/>
    <col min="988" max="988" width="9" style="225"/>
    <col min="999" max="999" width="9" style="225"/>
    <col min="1010" max="1010" width="9" style="225"/>
    <col min="1021" max="1021" width="9" style="225"/>
    <col min="1032" max="1032" width="9" style="225"/>
    <col min="1043" max="1043" width="9" style="225"/>
    <col min="1054" max="1054" width="9" style="225"/>
    <col min="1065" max="1065" width="9" style="225"/>
    <col min="1076" max="1076" width="9" style="225"/>
    <col min="1087" max="1087" width="9" style="225"/>
    <col min="1098" max="1098" width="9" style="225"/>
    <col min="1109" max="1109" width="9" style="225"/>
    <col min="1120" max="1120" width="9" style="225"/>
    <col min="1131" max="1131" width="9" style="225"/>
    <col min="1142" max="1142" width="9" style="225"/>
    <col min="1153" max="1153" width="9" style="225"/>
    <col min="1164" max="1164" width="9" style="225"/>
    <col min="1175" max="1175" width="9" style="225"/>
    <col min="1186" max="1186" width="9" style="225"/>
    <col min="1197" max="1197" width="9" style="225"/>
    <col min="1208" max="1208" width="9" style="225"/>
    <col min="1219" max="1219" width="9" style="225"/>
    <col min="1230" max="1230" width="9" style="225"/>
    <col min="1241" max="1241" width="9" style="225"/>
    <col min="1252" max="1252" width="9" style="225"/>
    <col min="1263" max="1263" width="9" style="225"/>
    <col min="1274" max="1274" width="9" style="225"/>
    <col min="1285" max="1285" width="9" style="225"/>
    <col min="1296" max="1296" width="9" style="225"/>
    <col min="1307" max="1307" width="9" style="225"/>
    <col min="1318" max="1318" width="9" style="225"/>
    <col min="1329" max="1329" width="9" style="225"/>
    <col min="1340" max="1340" width="9" style="225"/>
    <col min="1351" max="1351" width="9" style="225"/>
    <col min="1362" max="1362" width="9" style="225"/>
    <col min="1373" max="1373" width="9" style="225"/>
    <col min="1384" max="1384" width="9" style="225"/>
    <col min="1395" max="1395" width="9" style="225"/>
    <col min="1406" max="1406" width="9" style="225"/>
    <col min="1417" max="1417" width="9" style="225"/>
    <col min="1428" max="1428" width="9" style="225"/>
    <col min="1439" max="1439" width="9" style="225"/>
    <col min="1450" max="1450" width="9" style="225"/>
    <col min="1461" max="1461" width="9" style="225"/>
    <col min="1472" max="1472" width="9" style="225"/>
    <col min="1483" max="1483" width="9" style="225"/>
    <col min="1494" max="1494" width="9" style="225"/>
    <col min="1505" max="1505" width="9" style="225"/>
    <col min="1516" max="1516" width="9" style="225"/>
    <col min="1527" max="1527" width="9" style="225"/>
    <col min="1538" max="1538" width="9" style="225"/>
    <col min="1549" max="1549" width="9" style="225"/>
    <col min="1560" max="1560" width="9" style="225"/>
    <col min="1571" max="1571" width="9" style="225"/>
    <col min="1582" max="1582" width="9" style="225"/>
    <col min="1593" max="1593" width="9" style="225"/>
    <col min="1604" max="1604" width="9" style="225"/>
    <col min="1615" max="1615" width="9" style="225"/>
    <col min="1626" max="1626" width="9" style="225"/>
    <col min="1637" max="1637" width="9" style="225"/>
    <col min="1648" max="1648" width="9" style="225"/>
    <col min="1659" max="1659" width="9" style="225"/>
    <col min="1670" max="1670" width="9" style="225"/>
    <col min="1681" max="1681" width="9" style="225"/>
    <col min="1692" max="1692" width="9" style="225"/>
    <col min="1703" max="1703" width="9" style="225"/>
    <col min="1714" max="1714" width="9" style="225"/>
    <col min="1725" max="1725" width="9" style="225"/>
    <col min="1736" max="1736" width="9" style="225"/>
    <col min="1747" max="1747" width="9" style="225"/>
    <col min="1758" max="1758" width="9" style="225"/>
    <col min="1769" max="1769" width="9" style="225"/>
    <col min="1780" max="1780" width="9" style="225"/>
    <col min="1791" max="1791" width="9" style="225"/>
    <col min="1802" max="1802" width="9" style="225"/>
    <col min="1813" max="1813" width="9" style="225"/>
    <col min="1824" max="1824" width="9" style="225"/>
    <col min="1835" max="1835" width="9" style="225"/>
  </cols>
  <sheetData>
    <row r="1" spans="1:1845" s="146" customFormat="1" x14ac:dyDescent="0.4">
      <c r="A1" s="103" t="s">
        <v>571</v>
      </c>
      <c r="B1" s="6"/>
      <c r="C1" s="6"/>
      <c r="D1" s="6"/>
      <c r="E1" s="6"/>
      <c r="F1" s="102"/>
      <c r="G1" s="103" t="s">
        <v>572</v>
      </c>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9"/>
      <c r="NE1" s="9"/>
      <c r="NF1" s="9"/>
      <c r="NG1" s="9"/>
      <c r="NH1" s="9"/>
      <c r="NI1" s="9"/>
      <c r="NJ1" s="9"/>
      <c r="NK1" s="9"/>
      <c r="NL1" s="9"/>
      <c r="NM1" s="9"/>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102"/>
      <c r="UX1" s="103" t="s">
        <v>573</v>
      </c>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102"/>
      <c r="XZ1" s="466"/>
      <c r="YA1" s="103" t="s">
        <v>574</v>
      </c>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102"/>
      <c r="AAQ1" s="8" t="s">
        <v>583</v>
      </c>
      <c r="AAR1" s="9"/>
      <c r="AAS1" s="9"/>
      <c r="AAT1" s="9"/>
      <c r="AAU1" s="222"/>
      <c r="AAV1" s="103" t="s">
        <v>584</v>
      </c>
      <c r="AAW1" s="6"/>
      <c r="AAX1" s="6"/>
      <c r="AAY1" s="6"/>
      <c r="AAZ1" s="6"/>
      <c r="ABA1" s="6"/>
      <c r="ABB1" s="6"/>
      <c r="ABC1" s="6"/>
      <c r="ABD1" s="6"/>
      <c r="ABE1" s="6"/>
      <c r="ABF1" s="6"/>
      <c r="ABG1" s="6"/>
      <c r="ABH1" s="6"/>
      <c r="ABI1" s="6"/>
      <c r="ABJ1" s="6"/>
      <c r="ABK1" s="6"/>
      <c r="ABL1" s="6"/>
      <c r="ABM1" s="6"/>
      <c r="ABN1" s="6"/>
      <c r="ABO1" s="6"/>
      <c r="ABP1" s="6"/>
      <c r="ABQ1" s="102"/>
      <c r="ABR1" s="103" t="s">
        <v>588</v>
      </c>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102"/>
    </row>
    <row r="2" spans="1:1845" x14ac:dyDescent="0.4">
      <c r="A2" s="217" t="s">
        <v>435</v>
      </c>
      <c r="B2" s="217" t="str">
        <f>表紙!B5</f>
        <v>施設名</v>
      </c>
      <c r="C2" s="217" t="str">
        <f>表紙!B6</f>
        <v>施設所在市町村</v>
      </c>
      <c r="D2" s="217" t="str">
        <f>表紙!B7</f>
        <v>施設所在地</v>
      </c>
      <c r="E2" s="217" t="str">
        <f>表紙!B4</f>
        <v>設置者名</v>
      </c>
      <c r="F2" s="217" t="str">
        <f>表紙!B11</f>
        <v>メールアドレス</v>
      </c>
      <c r="G2" t="str">
        <f>監査調書!A8</f>
        <v>１　運営・管理状況</v>
      </c>
      <c r="AW2" t="str">
        <f>監査調書!A81</f>
        <v>２　保育所の体制</v>
      </c>
      <c r="DE2" s="217"/>
      <c r="DF2" s="103" t="str">
        <f>監査調書!A200</f>
        <v>３　安全管理の状況</v>
      </c>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102"/>
      <c r="FS2" s="6"/>
      <c r="FT2" s="6"/>
      <c r="FU2" s="6"/>
      <c r="FV2" s="6"/>
      <c r="FW2" s="6"/>
      <c r="FX2" s="6"/>
      <c r="FY2" s="6"/>
      <c r="FZ2" s="6"/>
      <c r="GA2" s="6"/>
      <c r="GB2" s="6"/>
      <c r="GC2" s="6"/>
      <c r="GD2" s="6"/>
      <c r="GE2" s="6"/>
      <c r="GF2" s="6"/>
      <c r="GG2" s="6"/>
      <c r="GH2" s="6"/>
      <c r="GI2" s="6"/>
      <c r="GJ2" s="103" t="str">
        <f>監査調書!A289</f>
        <v>４　保育の状況</v>
      </c>
      <c r="GK2" s="6"/>
      <c r="GL2" s="6"/>
      <c r="GM2" s="6"/>
      <c r="GN2" s="6"/>
      <c r="GO2" s="6"/>
      <c r="GP2" s="6"/>
      <c r="GQ2" s="6"/>
      <c r="GR2" s="6"/>
      <c r="GS2" s="6"/>
      <c r="GT2" s="6"/>
      <c r="GU2" s="6"/>
      <c r="GV2" s="6"/>
      <c r="GW2" s="6"/>
      <c r="GX2" s="6"/>
      <c r="GY2" s="6"/>
      <c r="GZ2" s="6"/>
      <c r="HA2" s="6"/>
      <c r="HB2" s="103" t="str">
        <f>監査調書!A318</f>
        <v>５　健康管理の状況</v>
      </c>
      <c r="HC2" s="6"/>
      <c r="HD2" s="6"/>
      <c r="HE2" s="6"/>
      <c r="HF2" s="6"/>
      <c r="HG2" s="6"/>
      <c r="HH2" s="6"/>
      <c r="HI2" s="6"/>
      <c r="HJ2" s="6"/>
      <c r="HK2" s="6"/>
      <c r="HL2" s="6"/>
      <c r="HM2" s="6"/>
      <c r="HN2" s="6"/>
      <c r="HO2" s="6"/>
      <c r="HP2" s="6"/>
      <c r="HQ2" s="6"/>
      <c r="HR2" s="6"/>
      <c r="HS2" s="6"/>
      <c r="HT2" s="6"/>
      <c r="HU2" s="102"/>
      <c r="HV2" s="6"/>
      <c r="HW2" s="103" t="str">
        <f>監査調書!A356</f>
        <v>６　給食の状況</v>
      </c>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102"/>
      <c r="MT2" s="6"/>
      <c r="MU2" s="102"/>
      <c r="MV2" s="6"/>
      <c r="MW2" s="103" t="str">
        <f>監査調書!A464</f>
        <v>８　収入・支出手続</v>
      </c>
      <c r="MX2" s="6"/>
      <c r="MY2" s="6"/>
      <c r="MZ2" s="6"/>
      <c r="NA2" s="6"/>
      <c r="NB2" s="6"/>
      <c r="NC2" s="6"/>
      <c r="ND2" s="103" t="str">
        <f>監査調書!A477</f>
        <v>９　貸借対照表</v>
      </c>
      <c r="NE2" s="6"/>
      <c r="NF2" s="6"/>
      <c r="NG2" s="6"/>
      <c r="NH2" s="6"/>
      <c r="NI2" s="6"/>
      <c r="NJ2" s="6"/>
      <c r="NK2" s="6"/>
      <c r="NL2" s="6"/>
      <c r="NM2" s="6"/>
      <c r="NN2" t="str">
        <f>監査調書!A497</f>
        <v>10-1　私立保育所に係る委託費の経理【認定こども園は記載不要であり、17ページ以降の10-2に記載すること】</v>
      </c>
      <c r="TQ2" s="103" t="str">
        <f>監査調書!A748</f>
        <v>10-2　施設型給付費等の経理【保育所型認定こども園は記載】</v>
      </c>
      <c r="TR2" s="6"/>
      <c r="TS2" s="6"/>
      <c r="TT2" s="6"/>
      <c r="TU2" s="6"/>
      <c r="TV2" s="6"/>
      <c r="TW2" s="6"/>
      <c r="TX2" s="6"/>
      <c r="TY2" s="9"/>
      <c r="TZ2" s="9"/>
      <c r="UA2" s="9"/>
      <c r="UB2" s="9"/>
      <c r="UC2" s="9"/>
      <c r="UD2" s="9"/>
      <c r="UE2" s="9"/>
      <c r="UF2" s="9"/>
      <c r="UG2" s="9"/>
      <c r="UH2" s="9"/>
      <c r="UI2" s="9"/>
      <c r="UJ2" s="9"/>
      <c r="UK2" s="9"/>
      <c r="UL2" s="9"/>
      <c r="UM2" s="9"/>
      <c r="UN2" s="9"/>
      <c r="UO2" s="9"/>
      <c r="UP2" s="9"/>
      <c r="UQ2" s="9"/>
      <c r="UR2" s="9"/>
      <c r="US2" s="9"/>
      <c r="UT2" s="9"/>
      <c r="UU2" s="9"/>
      <c r="UV2" s="9"/>
      <c r="UW2" s="9"/>
      <c r="UX2" s="217" t="str">
        <f>'表１（新基準）'!B6</f>
        <v xml:space="preserve"> ◎定　員 </v>
      </c>
      <c r="UY2" s="217" t="str">
        <f>'表１（新基準）'!M9</f>
        <v>監査前月</v>
      </c>
      <c r="UZ2" s="103" t="str">
        <f>'表１（新基準）'!B8</f>
        <v xml:space="preserve"> ◎（表１）児童数と保育士定数（児童数は、年度当初における年齢により記入してください｡)</v>
      </c>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9"/>
      <c r="XC2" s="9"/>
      <c r="XD2" s="9"/>
      <c r="XE2" s="9"/>
      <c r="XF2" s="9"/>
      <c r="XG2" s="9"/>
      <c r="XH2" s="9"/>
      <c r="XI2" s="9"/>
      <c r="XJ2" s="9"/>
      <c r="XK2" s="9"/>
      <c r="XL2" s="9"/>
      <c r="XM2" s="9"/>
      <c r="XN2" s="9"/>
      <c r="XO2" s="9"/>
      <c r="XP2" s="9"/>
      <c r="XQ2" s="9"/>
      <c r="XR2" s="9"/>
      <c r="XS2" s="9"/>
      <c r="XT2" s="9"/>
      <c r="XU2" s="9"/>
      <c r="XV2" s="9"/>
      <c r="XW2" s="9"/>
      <c r="XX2" s="9"/>
      <c r="XY2" s="222"/>
      <c r="XZ2" s="467"/>
      <c r="YA2" s="103" t="str">
        <f>表２!C6</f>
        <v>◎職員配置状況【監査前月 月１日現在】    ※休業中の職員は除く</v>
      </c>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102"/>
      <c r="AAQ2" s="103" t="str">
        <f>表３!C6</f>
        <v>◎非常勤保育士等の常勤換算【監査前月 月１日現在】</v>
      </c>
      <c r="AAR2" s="6"/>
      <c r="AAS2" s="6"/>
      <c r="AAT2" s="6"/>
      <c r="AAU2" s="102"/>
      <c r="AAV2" s="8" t="str">
        <f>表４!B4</f>
        <v>（１）施設の面積基準の充足状況　★保育所台帳、建物の平面図</v>
      </c>
      <c r="AAW2" s="9"/>
      <c r="AAX2" s="9"/>
      <c r="AAY2" s="9"/>
      <c r="AAZ2" s="9"/>
      <c r="ABA2" s="9"/>
      <c r="ABB2" s="9"/>
      <c r="ABC2" s="9"/>
      <c r="ABD2" s="9"/>
      <c r="ABE2" s="9"/>
      <c r="ABF2" s="9"/>
      <c r="ABG2" s="9"/>
      <c r="ABH2" s="9"/>
      <c r="ABI2" s="9"/>
      <c r="ABJ2" s="9"/>
      <c r="ABK2" s="9"/>
      <c r="ABL2" s="9"/>
      <c r="ABM2" s="9"/>
      <c r="ABN2" s="9"/>
      <c r="ABO2" s="9"/>
      <c r="ABP2" s="9"/>
      <c r="ABQ2" s="9"/>
      <c r="ABR2" s="103">
        <v>1</v>
      </c>
      <c r="ABS2" s="6"/>
      <c r="ABT2" s="6"/>
      <c r="ABU2" s="6"/>
      <c r="ABV2" s="6"/>
      <c r="ABW2" s="6"/>
      <c r="ABX2" s="6"/>
      <c r="ABY2" s="6"/>
      <c r="ABZ2" s="6"/>
      <c r="ACA2" s="6"/>
      <c r="ACB2" s="102"/>
      <c r="ACC2" s="103">
        <f>ABR2+1</f>
        <v>2</v>
      </c>
      <c r="ACD2" s="6"/>
      <c r="ACE2" s="6"/>
      <c r="ACF2" s="6"/>
      <c r="ACG2" s="6"/>
      <c r="ACH2" s="6"/>
      <c r="ACI2" s="6"/>
      <c r="ACJ2" s="6"/>
      <c r="ACK2" s="6"/>
      <c r="ACL2" s="6"/>
      <c r="ACM2" s="102"/>
      <c r="ACN2" s="103">
        <f t="shared" ref="ACN2" si="0">ACC2+1</f>
        <v>3</v>
      </c>
      <c r="ACO2" s="6"/>
      <c r="ACP2" s="6"/>
      <c r="ACQ2" s="6"/>
      <c r="ACR2" s="6"/>
      <c r="ACS2" s="6"/>
      <c r="ACT2" s="6"/>
      <c r="ACU2" s="6"/>
      <c r="ACV2" s="6"/>
      <c r="ACW2" s="6"/>
      <c r="ACX2" s="102"/>
      <c r="ACY2" s="103">
        <f t="shared" ref="ACY2" si="1">ACN2+1</f>
        <v>4</v>
      </c>
      <c r="ACZ2" s="6"/>
      <c r="ADA2" s="6"/>
      <c r="ADB2" s="6"/>
      <c r="ADC2" s="6"/>
      <c r="ADD2" s="6"/>
      <c r="ADE2" s="6"/>
      <c r="ADF2" s="6"/>
      <c r="ADG2" s="6"/>
      <c r="ADH2" s="6"/>
      <c r="ADI2" s="102"/>
      <c r="ADJ2" s="103">
        <f t="shared" ref="ADJ2" si="2">ACY2+1</f>
        <v>5</v>
      </c>
      <c r="ADK2" s="6"/>
      <c r="ADL2" s="6"/>
      <c r="ADM2" s="6"/>
      <c r="ADN2" s="6"/>
      <c r="ADO2" s="6"/>
      <c r="ADP2" s="6"/>
      <c r="ADQ2" s="6"/>
      <c r="ADR2" s="6"/>
      <c r="ADS2" s="6"/>
      <c r="ADT2" s="102"/>
      <c r="ADU2" s="103">
        <f t="shared" ref="ADU2" si="3">ADJ2+1</f>
        <v>6</v>
      </c>
      <c r="ADV2" s="6"/>
      <c r="ADW2" s="6"/>
      <c r="ADX2" s="6"/>
      <c r="ADY2" s="6"/>
      <c r="ADZ2" s="6"/>
      <c r="AEA2" s="6"/>
      <c r="AEB2" s="6"/>
      <c r="AEC2" s="6"/>
      <c r="AED2" s="6"/>
      <c r="AEE2" s="102"/>
      <c r="AEF2" s="103">
        <f t="shared" ref="AEF2" si="4">ADU2+1</f>
        <v>7</v>
      </c>
      <c r="AEG2" s="6"/>
      <c r="AEH2" s="6"/>
      <c r="AEI2" s="6"/>
      <c r="AEJ2" s="6"/>
      <c r="AEK2" s="6"/>
      <c r="AEL2" s="6"/>
      <c r="AEM2" s="6"/>
      <c r="AEN2" s="6"/>
      <c r="AEO2" s="6"/>
      <c r="AEP2" s="102"/>
      <c r="AEQ2" s="103">
        <f t="shared" ref="AEQ2" si="5">AEF2+1</f>
        <v>8</v>
      </c>
      <c r="AER2" s="6"/>
      <c r="AES2" s="6"/>
      <c r="AET2" s="6"/>
      <c r="AEU2" s="6"/>
      <c r="AEV2" s="6"/>
      <c r="AEW2" s="6"/>
      <c r="AEX2" s="6"/>
      <c r="AEY2" s="6"/>
      <c r="AEZ2" s="6"/>
      <c r="AFA2" s="102"/>
      <c r="AFB2" s="103">
        <f t="shared" ref="AFB2" si="6">AEQ2+1</f>
        <v>9</v>
      </c>
      <c r="AFC2" s="6"/>
      <c r="AFD2" s="6"/>
      <c r="AFE2" s="6"/>
      <c r="AFF2" s="6"/>
      <c r="AFG2" s="6"/>
      <c r="AFH2" s="6"/>
      <c r="AFI2" s="6"/>
      <c r="AFJ2" s="6"/>
      <c r="AFK2" s="6"/>
      <c r="AFL2" s="102"/>
      <c r="AFM2" s="103">
        <f t="shared" ref="AFM2" si="7">AFB2+1</f>
        <v>10</v>
      </c>
      <c r="AFN2" s="6"/>
      <c r="AFO2" s="6"/>
      <c r="AFP2" s="6"/>
      <c r="AFQ2" s="6"/>
      <c r="AFR2" s="6"/>
      <c r="AFS2" s="6"/>
      <c r="AFT2" s="6"/>
      <c r="AFU2" s="6"/>
      <c r="AFV2" s="6"/>
      <c r="AFW2" s="102"/>
      <c r="AFX2" s="103">
        <f t="shared" ref="AFX2" si="8">AFM2+1</f>
        <v>11</v>
      </c>
      <c r="AFY2" s="6"/>
      <c r="AFZ2" s="6"/>
      <c r="AGA2" s="6"/>
      <c r="AGB2" s="6"/>
      <c r="AGC2" s="6"/>
      <c r="AGD2" s="6"/>
      <c r="AGE2" s="6"/>
      <c r="AGF2" s="6"/>
      <c r="AGG2" s="6"/>
      <c r="AGH2" s="102"/>
      <c r="AGI2" s="103">
        <f t="shared" ref="AGI2" si="9">AFX2+1</f>
        <v>12</v>
      </c>
      <c r="AGJ2" s="6"/>
      <c r="AGK2" s="6"/>
      <c r="AGL2" s="6"/>
      <c r="AGM2" s="6"/>
      <c r="AGN2" s="6"/>
      <c r="AGO2" s="6"/>
      <c r="AGP2" s="6"/>
      <c r="AGQ2" s="6"/>
      <c r="AGR2" s="6"/>
      <c r="AGS2" s="102"/>
      <c r="AGT2" s="103">
        <f t="shared" ref="AGT2" si="10">AGI2+1</f>
        <v>13</v>
      </c>
      <c r="AGU2" s="6"/>
      <c r="AGV2" s="6"/>
      <c r="AGW2" s="6"/>
      <c r="AGX2" s="6"/>
      <c r="AGY2" s="6"/>
      <c r="AGZ2" s="6"/>
      <c r="AHA2" s="6"/>
      <c r="AHB2" s="6"/>
      <c r="AHC2" s="6"/>
      <c r="AHD2" s="102"/>
      <c r="AHE2" s="103">
        <f t="shared" ref="AHE2" si="11">AGT2+1</f>
        <v>14</v>
      </c>
      <c r="AHF2" s="6"/>
      <c r="AHG2" s="6"/>
      <c r="AHH2" s="6"/>
      <c r="AHI2" s="6"/>
      <c r="AHJ2" s="6"/>
      <c r="AHK2" s="6"/>
      <c r="AHL2" s="6"/>
      <c r="AHM2" s="6"/>
      <c r="AHN2" s="6"/>
      <c r="AHO2" s="102"/>
      <c r="AHP2" s="103">
        <f t="shared" ref="AHP2" si="12">AHE2+1</f>
        <v>15</v>
      </c>
      <c r="AHQ2" s="6"/>
      <c r="AHR2" s="6"/>
      <c r="AHS2" s="6"/>
      <c r="AHT2" s="6"/>
      <c r="AHU2" s="6"/>
      <c r="AHV2" s="6"/>
      <c r="AHW2" s="6"/>
      <c r="AHX2" s="6"/>
      <c r="AHY2" s="6"/>
      <c r="AHZ2" s="102"/>
      <c r="AIA2" s="103">
        <f t="shared" ref="AIA2" si="13">AHP2+1</f>
        <v>16</v>
      </c>
      <c r="AIB2" s="6"/>
      <c r="AIC2" s="6"/>
      <c r="AID2" s="6"/>
      <c r="AIE2" s="6"/>
      <c r="AIF2" s="6"/>
      <c r="AIG2" s="6"/>
      <c r="AIH2" s="6"/>
      <c r="AII2" s="6"/>
      <c r="AIJ2" s="6"/>
      <c r="AIK2" s="102"/>
      <c r="AIL2" s="103">
        <f t="shared" ref="AIL2" si="14">AIA2+1</f>
        <v>17</v>
      </c>
      <c r="AIM2" s="6"/>
      <c r="AIN2" s="6"/>
      <c r="AIO2" s="6"/>
      <c r="AIP2" s="6"/>
      <c r="AIQ2" s="6"/>
      <c r="AIR2" s="6"/>
      <c r="AIS2" s="6"/>
      <c r="AIT2" s="6"/>
      <c r="AIU2" s="6"/>
      <c r="AIV2" s="102"/>
      <c r="AIW2" s="103">
        <f t="shared" ref="AIW2" si="15">AIL2+1</f>
        <v>18</v>
      </c>
      <c r="AIX2" s="6"/>
      <c r="AIY2" s="6"/>
      <c r="AIZ2" s="6"/>
      <c r="AJA2" s="6"/>
      <c r="AJB2" s="6"/>
      <c r="AJC2" s="6"/>
      <c r="AJD2" s="6"/>
      <c r="AJE2" s="6"/>
      <c r="AJF2" s="6"/>
      <c r="AJG2" s="102"/>
      <c r="AJH2" s="103">
        <f t="shared" ref="AJH2" si="16">AIW2+1</f>
        <v>19</v>
      </c>
      <c r="AJI2" s="6"/>
      <c r="AJJ2" s="6"/>
      <c r="AJK2" s="6"/>
      <c r="AJL2" s="6"/>
      <c r="AJM2" s="6"/>
      <c r="AJN2" s="6"/>
      <c r="AJO2" s="6"/>
      <c r="AJP2" s="6"/>
      <c r="AJQ2" s="6"/>
      <c r="AJR2" s="102"/>
      <c r="AJS2" s="103">
        <f t="shared" ref="AJS2" si="17">AJH2+1</f>
        <v>20</v>
      </c>
      <c r="AJT2" s="6"/>
      <c r="AJU2" s="6"/>
      <c r="AJV2" s="6"/>
      <c r="AJW2" s="6"/>
      <c r="AJX2" s="6"/>
      <c r="AJY2" s="6"/>
      <c r="AJZ2" s="6"/>
      <c r="AKA2" s="6"/>
      <c r="AKB2" s="6"/>
      <c r="AKC2" s="102"/>
      <c r="AKD2" s="103">
        <f t="shared" ref="AKD2" si="18">AJS2+1</f>
        <v>21</v>
      </c>
      <c r="AKE2" s="6"/>
      <c r="AKF2" s="6"/>
      <c r="AKG2" s="6"/>
      <c r="AKH2" s="6"/>
      <c r="AKI2" s="6"/>
      <c r="AKJ2" s="6"/>
      <c r="AKK2" s="6"/>
      <c r="AKL2" s="6"/>
      <c r="AKM2" s="6"/>
      <c r="AKN2" s="102"/>
      <c r="AKO2" s="103">
        <f t="shared" ref="AKO2" si="19">AKD2+1</f>
        <v>22</v>
      </c>
      <c r="AKP2" s="6"/>
      <c r="AKQ2" s="6"/>
      <c r="AKR2" s="6"/>
      <c r="AKS2" s="6"/>
      <c r="AKT2" s="6"/>
      <c r="AKU2" s="6"/>
      <c r="AKV2" s="6"/>
      <c r="AKW2" s="6"/>
      <c r="AKX2" s="6"/>
      <c r="AKY2" s="102"/>
      <c r="AKZ2" s="103">
        <f t="shared" ref="AKZ2" si="20">AKO2+1</f>
        <v>23</v>
      </c>
      <c r="ALA2" s="6"/>
      <c r="ALB2" s="6"/>
      <c r="ALC2" s="6"/>
      <c r="ALD2" s="6"/>
      <c r="ALE2" s="6"/>
      <c r="ALF2" s="6"/>
      <c r="ALG2" s="6"/>
      <c r="ALH2" s="6"/>
      <c r="ALI2" s="6"/>
      <c r="ALJ2" s="102"/>
      <c r="ALK2" s="103">
        <f t="shared" ref="ALK2" si="21">AKZ2+1</f>
        <v>24</v>
      </c>
      <c r="ALL2" s="6"/>
      <c r="ALM2" s="6"/>
      <c r="ALN2" s="6"/>
      <c r="ALO2" s="6"/>
      <c r="ALP2" s="6"/>
      <c r="ALQ2" s="6"/>
      <c r="ALR2" s="6"/>
      <c r="ALS2" s="6"/>
      <c r="ALT2" s="6"/>
      <c r="ALU2" s="102"/>
      <c r="ALV2" s="103">
        <f t="shared" ref="ALV2" si="22">ALK2+1</f>
        <v>25</v>
      </c>
      <c r="ALW2" s="6"/>
      <c r="ALX2" s="6"/>
      <c r="ALY2" s="6"/>
      <c r="ALZ2" s="6"/>
      <c r="AMA2" s="6"/>
      <c r="AMB2" s="6"/>
      <c r="AMC2" s="6"/>
      <c r="AMD2" s="6"/>
      <c r="AME2" s="6"/>
      <c r="AMF2" s="102"/>
      <c r="AMG2" s="103">
        <f t="shared" ref="AMG2" si="23">ALV2+1</f>
        <v>26</v>
      </c>
      <c r="AMH2" s="6"/>
      <c r="AMI2" s="6"/>
      <c r="AMJ2" s="6"/>
      <c r="AMK2" s="6"/>
      <c r="AML2" s="6"/>
      <c r="AMM2" s="6"/>
      <c r="AMN2" s="6"/>
      <c r="AMO2" s="6"/>
      <c r="AMP2" s="6"/>
      <c r="AMQ2" s="102"/>
      <c r="AMR2" s="103">
        <f t="shared" ref="AMR2" si="24">AMG2+1</f>
        <v>27</v>
      </c>
      <c r="AMS2" s="6"/>
      <c r="AMT2" s="6"/>
      <c r="AMU2" s="6"/>
      <c r="AMV2" s="6"/>
      <c r="AMW2" s="6"/>
      <c r="AMX2" s="6"/>
      <c r="AMY2" s="6"/>
      <c r="AMZ2" s="6"/>
      <c r="ANA2" s="6"/>
      <c r="ANB2" s="102"/>
      <c r="ANC2" s="103">
        <f t="shared" ref="ANC2" si="25">AMR2+1</f>
        <v>28</v>
      </c>
      <c r="AND2" s="6"/>
      <c r="ANE2" s="6"/>
      <c r="ANF2" s="6"/>
      <c r="ANG2" s="6"/>
      <c r="ANH2" s="6"/>
      <c r="ANI2" s="6"/>
      <c r="ANJ2" s="6"/>
      <c r="ANK2" s="6"/>
      <c r="ANL2" s="6"/>
      <c r="ANM2" s="102"/>
      <c r="ANN2" s="103">
        <f t="shared" ref="ANN2" si="26">ANC2+1</f>
        <v>29</v>
      </c>
      <c r="ANO2" s="6"/>
      <c r="ANP2" s="6"/>
      <c r="ANQ2" s="6"/>
      <c r="ANR2" s="6"/>
      <c r="ANS2" s="6"/>
      <c r="ANT2" s="6"/>
      <c r="ANU2" s="6"/>
      <c r="ANV2" s="6"/>
      <c r="ANW2" s="6"/>
      <c r="ANX2" s="102"/>
      <c r="ANY2" s="103">
        <f t="shared" ref="ANY2" si="27">ANN2+1</f>
        <v>30</v>
      </c>
      <c r="ANZ2" s="6"/>
      <c r="AOA2" s="6"/>
      <c r="AOB2" s="6"/>
      <c r="AOC2" s="6"/>
      <c r="AOD2" s="6"/>
      <c r="AOE2" s="6"/>
      <c r="AOF2" s="6"/>
      <c r="AOG2" s="6"/>
      <c r="AOH2" s="6"/>
      <c r="AOI2" s="102"/>
      <c r="AOJ2" s="103">
        <f t="shared" ref="AOJ2" si="28">ANY2+1</f>
        <v>31</v>
      </c>
      <c r="AOK2" s="6"/>
      <c r="AOL2" s="6"/>
      <c r="AOM2" s="6"/>
      <c r="AON2" s="6"/>
      <c r="AOO2" s="6"/>
      <c r="AOP2" s="6"/>
      <c r="AOQ2" s="6"/>
      <c r="AOR2" s="6"/>
      <c r="AOS2" s="6"/>
      <c r="AOT2" s="102"/>
      <c r="AOU2" s="103">
        <f t="shared" ref="AOU2" si="29">AOJ2+1</f>
        <v>32</v>
      </c>
      <c r="AOV2" s="6"/>
      <c r="AOW2" s="6"/>
      <c r="AOX2" s="6"/>
      <c r="AOY2" s="6"/>
      <c r="AOZ2" s="6"/>
      <c r="APA2" s="6"/>
      <c r="APB2" s="6"/>
      <c r="APC2" s="6"/>
      <c r="APD2" s="6"/>
      <c r="APE2" s="102"/>
      <c r="APF2" s="103">
        <f t="shared" ref="APF2" si="30">AOU2+1</f>
        <v>33</v>
      </c>
      <c r="APG2" s="6"/>
      <c r="APH2" s="6"/>
      <c r="API2" s="6"/>
      <c r="APJ2" s="6"/>
      <c r="APK2" s="6"/>
      <c r="APL2" s="6"/>
      <c r="APM2" s="6"/>
      <c r="APN2" s="6"/>
      <c r="APO2" s="6"/>
      <c r="APP2" s="102"/>
      <c r="APQ2" s="103">
        <f t="shared" ref="APQ2" si="31">APF2+1</f>
        <v>34</v>
      </c>
      <c r="APR2" s="6"/>
      <c r="APS2" s="6"/>
      <c r="APT2" s="6"/>
      <c r="APU2" s="6"/>
      <c r="APV2" s="6"/>
      <c r="APW2" s="6"/>
      <c r="APX2" s="6"/>
      <c r="APY2" s="6"/>
      <c r="APZ2" s="6"/>
      <c r="AQA2" s="102"/>
      <c r="AQB2" s="103">
        <f t="shared" ref="AQB2" si="32">APQ2+1</f>
        <v>35</v>
      </c>
      <c r="AQC2" s="6"/>
      <c r="AQD2" s="6"/>
      <c r="AQE2" s="6"/>
      <c r="AQF2" s="6"/>
      <c r="AQG2" s="6"/>
      <c r="AQH2" s="6"/>
      <c r="AQI2" s="6"/>
      <c r="AQJ2" s="6"/>
      <c r="AQK2" s="6"/>
      <c r="AQL2" s="102"/>
      <c r="AQM2" s="103">
        <f t="shared" ref="AQM2" si="33">AQB2+1</f>
        <v>36</v>
      </c>
      <c r="AQN2" s="6"/>
      <c r="AQO2" s="6"/>
      <c r="AQP2" s="6"/>
      <c r="AQQ2" s="6"/>
      <c r="AQR2" s="6"/>
      <c r="AQS2" s="6"/>
      <c r="AQT2" s="6"/>
      <c r="AQU2" s="6"/>
      <c r="AQV2" s="6"/>
      <c r="AQW2" s="102"/>
      <c r="AQX2" s="103">
        <f t="shared" ref="AQX2" si="34">AQM2+1</f>
        <v>37</v>
      </c>
      <c r="AQY2" s="6"/>
      <c r="AQZ2" s="6"/>
      <c r="ARA2" s="6"/>
      <c r="ARB2" s="6"/>
      <c r="ARC2" s="6"/>
      <c r="ARD2" s="6"/>
      <c r="ARE2" s="6"/>
      <c r="ARF2" s="6"/>
      <c r="ARG2" s="6"/>
      <c r="ARH2" s="102"/>
      <c r="ARI2" s="103">
        <f t="shared" ref="ARI2" si="35">AQX2+1</f>
        <v>38</v>
      </c>
      <c r="ARJ2" s="6"/>
      <c r="ARK2" s="6"/>
      <c r="ARL2" s="6"/>
      <c r="ARM2" s="6"/>
      <c r="ARN2" s="6"/>
      <c r="ARO2" s="6"/>
      <c r="ARP2" s="6"/>
      <c r="ARQ2" s="6"/>
      <c r="ARR2" s="6"/>
      <c r="ARS2" s="102"/>
      <c r="ART2" s="103">
        <f t="shared" ref="ART2" si="36">ARI2+1</f>
        <v>39</v>
      </c>
      <c r="ARU2" s="6"/>
      <c r="ARV2" s="6"/>
      <c r="ARW2" s="6"/>
      <c r="ARX2" s="6"/>
      <c r="ARY2" s="6"/>
      <c r="ARZ2" s="6"/>
      <c r="ASA2" s="6"/>
      <c r="ASB2" s="6"/>
      <c r="ASC2" s="6"/>
      <c r="ASD2" s="102"/>
      <c r="ASE2" s="103">
        <f t="shared" ref="ASE2" si="37">ART2+1</f>
        <v>40</v>
      </c>
      <c r="ASF2" s="6"/>
      <c r="ASG2" s="6"/>
      <c r="ASH2" s="6"/>
      <c r="ASI2" s="6"/>
      <c r="ASJ2" s="6"/>
      <c r="ASK2" s="6"/>
      <c r="ASL2" s="6"/>
      <c r="ASM2" s="6"/>
      <c r="ASN2" s="6"/>
      <c r="ASO2" s="102"/>
      <c r="ASP2" s="103">
        <f t="shared" ref="ASP2" si="38">ASE2+1</f>
        <v>41</v>
      </c>
      <c r="ASQ2" s="6"/>
      <c r="ASR2" s="6"/>
      <c r="ASS2" s="6"/>
      <c r="AST2" s="6"/>
      <c r="ASU2" s="6"/>
      <c r="ASV2" s="6"/>
      <c r="ASW2" s="6"/>
      <c r="ASX2" s="6"/>
      <c r="ASY2" s="6"/>
      <c r="ASZ2" s="102"/>
      <c r="ATA2" s="103">
        <f t="shared" ref="ATA2" si="39">ASP2+1</f>
        <v>42</v>
      </c>
      <c r="ATB2" s="6"/>
      <c r="ATC2" s="6"/>
      <c r="ATD2" s="6"/>
      <c r="ATE2" s="6"/>
      <c r="ATF2" s="6"/>
      <c r="ATG2" s="6"/>
      <c r="ATH2" s="6"/>
      <c r="ATI2" s="6"/>
      <c r="ATJ2" s="6"/>
      <c r="ATK2" s="102"/>
      <c r="ATL2" s="103">
        <f t="shared" ref="ATL2" si="40">ATA2+1</f>
        <v>43</v>
      </c>
      <c r="ATM2" s="6"/>
      <c r="ATN2" s="6"/>
      <c r="ATO2" s="6"/>
      <c r="ATP2" s="6"/>
      <c r="ATQ2" s="6"/>
      <c r="ATR2" s="6"/>
      <c r="ATS2" s="6"/>
      <c r="ATT2" s="6"/>
      <c r="ATU2" s="6"/>
      <c r="ATV2" s="102"/>
      <c r="ATW2" s="103">
        <f t="shared" ref="ATW2" si="41">ATL2+1</f>
        <v>44</v>
      </c>
      <c r="ATX2" s="6"/>
      <c r="ATY2" s="6"/>
      <c r="ATZ2" s="6"/>
      <c r="AUA2" s="6"/>
      <c r="AUB2" s="6"/>
      <c r="AUC2" s="6"/>
      <c r="AUD2" s="6"/>
      <c r="AUE2" s="6"/>
      <c r="AUF2" s="6"/>
      <c r="AUG2" s="102"/>
      <c r="AUH2" s="103">
        <f t="shared" ref="AUH2" si="42">ATW2+1</f>
        <v>45</v>
      </c>
      <c r="AUI2" s="6"/>
      <c r="AUJ2" s="6"/>
      <c r="AUK2" s="6"/>
      <c r="AUL2" s="6"/>
      <c r="AUM2" s="6"/>
      <c r="AUN2" s="6"/>
      <c r="AUO2" s="6"/>
      <c r="AUP2" s="6"/>
      <c r="AUQ2" s="6"/>
      <c r="AUR2" s="102"/>
      <c r="AUS2" s="103">
        <f t="shared" ref="AUS2" si="43">AUH2+1</f>
        <v>46</v>
      </c>
      <c r="AUT2" s="6"/>
      <c r="AUU2" s="6"/>
      <c r="AUV2" s="6"/>
      <c r="AUW2" s="6"/>
      <c r="AUX2" s="6"/>
      <c r="AUY2" s="6"/>
      <c r="AUZ2" s="6"/>
      <c r="AVA2" s="6"/>
      <c r="AVB2" s="6"/>
      <c r="AVC2" s="102"/>
      <c r="AVD2" s="103">
        <f t="shared" ref="AVD2" si="44">AUS2+1</f>
        <v>47</v>
      </c>
      <c r="AVE2" s="6"/>
      <c r="AVF2" s="6"/>
      <c r="AVG2" s="6"/>
      <c r="AVH2" s="6"/>
      <c r="AVI2" s="6"/>
      <c r="AVJ2" s="6"/>
      <c r="AVK2" s="6"/>
      <c r="AVL2" s="6"/>
      <c r="AVM2" s="6"/>
      <c r="AVN2" s="102"/>
      <c r="AVO2" s="103">
        <f t="shared" ref="AVO2" si="45">AVD2+1</f>
        <v>48</v>
      </c>
      <c r="AVP2" s="6"/>
      <c r="AVQ2" s="6"/>
      <c r="AVR2" s="6"/>
      <c r="AVS2" s="6"/>
      <c r="AVT2" s="6"/>
      <c r="AVU2" s="6"/>
      <c r="AVV2" s="6"/>
      <c r="AVW2" s="6"/>
      <c r="AVX2" s="6"/>
      <c r="AVY2" s="102"/>
      <c r="AVZ2" s="103">
        <f t="shared" ref="AVZ2" si="46">AVO2+1</f>
        <v>49</v>
      </c>
      <c r="AWA2" s="6"/>
      <c r="AWB2" s="6"/>
      <c r="AWC2" s="6"/>
      <c r="AWD2" s="6"/>
      <c r="AWE2" s="6"/>
      <c r="AWF2" s="6"/>
      <c r="AWG2" s="6"/>
      <c r="AWH2" s="6"/>
      <c r="AWI2" s="6"/>
      <c r="AWJ2" s="102"/>
      <c r="AWK2" s="103">
        <f t="shared" ref="AWK2" si="47">AVZ2+1</f>
        <v>50</v>
      </c>
      <c r="AWL2" s="6"/>
      <c r="AWM2" s="6"/>
      <c r="AWN2" s="6"/>
      <c r="AWO2" s="6"/>
      <c r="AWP2" s="6"/>
      <c r="AWQ2" s="6"/>
      <c r="AWR2" s="6"/>
      <c r="AWS2" s="6"/>
      <c r="AWT2" s="6"/>
      <c r="AWU2" s="102"/>
      <c r="AWV2" s="103">
        <f t="shared" ref="AWV2" si="48">AWK2+1</f>
        <v>51</v>
      </c>
      <c r="AWW2" s="6"/>
      <c r="AWX2" s="6"/>
      <c r="AWY2" s="6"/>
      <c r="AWZ2" s="6"/>
      <c r="AXA2" s="6"/>
      <c r="AXB2" s="6"/>
      <c r="AXC2" s="6"/>
      <c r="AXD2" s="6"/>
      <c r="AXE2" s="6"/>
      <c r="AXF2" s="102"/>
      <c r="AXG2" s="103">
        <f t="shared" ref="AXG2" si="49">AWV2+1</f>
        <v>52</v>
      </c>
      <c r="AXH2" s="6"/>
      <c r="AXI2" s="6"/>
      <c r="AXJ2" s="6"/>
      <c r="AXK2" s="6"/>
      <c r="AXL2" s="6"/>
      <c r="AXM2" s="6"/>
      <c r="AXN2" s="6"/>
      <c r="AXO2" s="6"/>
      <c r="AXP2" s="6"/>
      <c r="AXQ2" s="102"/>
      <c r="AXR2" s="103">
        <f t="shared" ref="AXR2" si="50">AXG2+1</f>
        <v>53</v>
      </c>
      <c r="AXS2" s="6"/>
      <c r="AXT2" s="6"/>
      <c r="AXU2" s="6"/>
      <c r="AXV2" s="6"/>
      <c r="AXW2" s="6"/>
      <c r="AXX2" s="6"/>
      <c r="AXY2" s="6"/>
      <c r="AXZ2" s="6"/>
      <c r="AYA2" s="6"/>
      <c r="AYB2" s="102"/>
      <c r="AYC2" s="103">
        <f t="shared" ref="AYC2" si="51">AXR2+1</f>
        <v>54</v>
      </c>
      <c r="AYD2" s="6"/>
      <c r="AYE2" s="6"/>
      <c r="AYF2" s="6"/>
      <c r="AYG2" s="6"/>
      <c r="AYH2" s="6"/>
      <c r="AYI2" s="6"/>
      <c r="AYJ2" s="6"/>
      <c r="AYK2" s="6"/>
      <c r="AYL2" s="6"/>
      <c r="AYM2" s="102"/>
      <c r="AYN2" s="103">
        <f t="shared" ref="AYN2" si="52">AYC2+1</f>
        <v>55</v>
      </c>
      <c r="AYO2" s="6"/>
      <c r="AYP2" s="6"/>
      <c r="AYQ2" s="6"/>
      <c r="AYR2" s="6"/>
      <c r="AYS2" s="6"/>
      <c r="AYT2" s="6"/>
      <c r="AYU2" s="6"/>
      <c r="AYV2" s="6"/>
      <c r="AYW2" s="6"/>
      <c r="AYX2" s="102"/>
      <c r="AYY2" s="103">
        <f t="shared" ref="AYY2" si="53">AYN2+1</f>
        <v>56</v>
      </c>
      <c r="AYZ2" s="6"/>
      <c r="AZA2" s="6"/>
      <c r="AZB2" s="6"/>
      <c r="AZC2" s="6"/>
      <c r="AZD2" s="6"/>
      <c r="AZE2" s="6"/>
      <c r="AZF2" s="6"/>
      <c r="AZG2" s="6"/>
      <c r="AZH2" s="6"/>
      <c r="AZI2" s="102"/>
      <c r="AZJ2" s="103">
        <f t="shared" ref="AZJ2" si="54">AYY2+1</f>
        <v>57</v>
      </c>
      <c r="AZK2" s="6"/>
      <c r="AZL2" s="6"/>
      <c r="AZM2" s="6"/>
      <c r="AZN2" s="6"/>
      <c r="AZO2" s="6"/>
      <c r="AZP2" s="6"/>
      <c r="AZQ2" s="6"/>
      <c r="AZR2" s="6"/>
      <c r="AZS2" s="6"/>
      <c r="AZT2" s="102"/>
      <c r="AZU2" s="103">
        <f t="shared" ref="AZU2" si="55">AZJ2+1</f>
        <v>58</v>
      </c>
      <c r="AZV2" s="6"/>
      <c r="AZW2" s="6"/>
      <c r="AZX2" s="6"/>
      <c r="AZY2" s="6"/>
      <c r="AZZ2" s="6"/>
      <c r="BAA2" s="6"/>
      <c r="BAB2" s="6"/>
      <c r="BAC2" s="6"/>
      <c r="BAD2" s="6"/>
      <c r="BAE2" s="102"/>
      <c r="BAF2" s="103">
        <f t="shared" ref="BAF2" si="56">AZU2+1</f>
        <v>59</v>
      </c>
      <c r="BAG2" s="6"/>
      <c r="BAH2" s="6"/>
      <c r="BAI2" s="6"/>
      <c r="BAJ2" s="6"/>
      <c r="BAK2" s="6"/>
      <c r="BAL2" s="6"/>
      <c r="BAM2" s="6"/>
      <c r="BAN2" s="6"/>
      <c r="BAO2" s="6"/>
      <c r="BAP2" s="102"/>
      <c r="BAQ2" s="103">
        <f t="shared" ref="BAQ2" si="57">BAF2+1</f>
        <v>60</v>
      </c>
      <c r="BAR2" s="6"/>
      <c r="BAS2" s="6"/>
      <c r="BAT2" s="6"/>
      <c r="BAU2" s="6"/>
      <c r="BAV2" s="6"/>
      <c r="BAW2" s="6"/>
      <c r="BAX2" s="6"/>
      <c r="BAY2" s="6"/>
      <c r="BAZ2" s="6"/>
      <c r="BBA2" s="102"/>
      <c r="BBB2" s="103">
        <f t="shared" ref="BBB2" si="58">BAQ2+1</f>
        <v>61</v>
      </c>
      <c r="BBC2" s="6"/>
      <c r="BBD2" s="6"/>
      <c r="BBE2" s="6"/>
      <c r="BBF2" s="6"/>
      <c r="BBG2" s="6"/>
      <c r="BBH2" s="6"/>
      <c r="BBI2" s="6"/>
      <c r="BBJ2" s="6"/>
      <c r="BBK2" s="6"/>
      <c r="BBL2" s="102"/>
      <c r="BBM2" s="103">
        <f t="shared" ref="BBM2" si="59">BBB2+1</f>
        <v>62</v>
      </c>
      <c r="BBN2" s="6"/>
      <c r="BBO2" s="6"/>
      <c r="BBP2" s="6"/>
      <c r="BBQ2" s="6"/>
      <c r="BBR2" s="6"/>
      <c r="BBS2" s="6"/>
      <c r="BBT2" s="6"/>
      <c r="BBU2" s="6"/>
      <c r="BBV2" s="6"/>
      <c r="BBW2" s="102"/>
      <c r="BBX2" s="103">
        <f t="shared" ref="BBX2" si="60">BBM2+1</f>
        <v>63</v>
      </c>
      <c r="BBY2" s="6"/>
      <c r="BBZ2" s="6"/>
      <c r="BCA2" s="6"/>
      <c r="BCB2" s="6"/>
      <c r="BCC2" s="6"/>
      <c r="BCD2" s="6"/>
      <c r="BCE2" s="6"/>
      <c r="BCF2" s="6"/>
      <c r="BCG2" s="6"/>
      <c r="BCH2" s="102"/>
      <c r="BCI2" s="103">
        <f t="shared" ref="BCI2" si="61">BBX2+1</f>
        <v>64</v>
      </c>
      <c r="BCJ2" s="6"/>
      <c r="BCK2" s="6"/>
      <c r="BCL2" s="6"/>
      <c r="BCM2" s="6"/>
      <c r="BCN2" s="6"/>
      <c r="BCO2" s="6"/>
      <c r="BCP2" s="6"/>
      <c r="BCQ2" s="6"/>
      <c r="BCR2" s="6"/>
      <c r="BCS2" s="102"/>
      <c r="BCT2" s="103">
        <f t="shared" ref="BCT2" si="62">BCI2+1</f>
        <v>65</v>
      </c>
      <c r="BCU2" s="6"/>
      <c r="BCV2" s="6"/>
      <c r="BCW2" s="6"/>
      <c r="BCX2" s="6"/>
      <c r="BCY2" s="6"/>
      <c r="BCZ2" s="6"/>
      <c r="BDA2" s="6"/>
      <c r="BDB2" s="6"/>
      <c r="BDC2" s="6"/>
      <c r="BDD2" s="102"/>
      <c r="BDE2" s="103">
        <f t="shared" ref="BDE2" si="63">BCT2+1</f>
        <v>66</v>
      </c>
      <c r="BDF2" s="6"/>
      <c r="BDG2" s="6"/>
      <c r="BDH2" s="6"/>
      <c r="BDI2" s="6"/>
      <c r="BDJ2" s="6"/>
      <c r="BDK2" s="6"/>
      <c r="BDL2" s="6"/>
      <c r="BDM2" s="6"/>
      <c r="BDN2" s="6"/>
      <c r="BDO2" s="102"/>
      <c r="BDP2" s="103">
        <f t="shared" ref="BDP2" si="64">BDE2+1</f>
        <v>67</v>
      </c>
      <c r="BDQ2" s="6"/>
      <c r="BDR2" s="6"/>
      <c r="BDS2" s="6"/>
      <c r="BDT2" s="6"/>
      <c r="BDU2" s="6"/>
      <c r="BDV2" s="6"/>
      <c r="BDW2" s="6"/>
      <c r="BDX2" s="6"/>
      <c r="BDY2" s="6"/>
      <c r="BDZ2" s="102"/>
      <c r="BEA2" s="103">
        <f t="shared" ref="BEA2" si="65">BDP2+1</f>
        <v>68</v>
      </c>
      <c r="BEB2" s="6"/>
      <c r="BEC2" s="6"/>
      <c r="BED2" s="6"/>
      <c r="BEE2" s="6"/>
      <c r="BEF2" s="6"/>
      <c r="BEG2" s="6"/>
      <c r="BEH2" s="6"/>
      <c r="BEI2" s="6"/>
      <c r="BEJ2" s="6"/>
      <c r="BEK2" s="102"/>
      <c r="BEL2" s="103">
        <f t="shared" ref="BEL2" si="66">BEA2+1</f>
        <v>69</v>
      </c>
      <c r="BEM2" s="6"/>
      <c r="BEN2" s="6"/>
      <c r="BEO2" s="6"/>
      <c r="BEP2" s="6"/>
      <c r="BEQ2" s="6"/>
      <c r="BER2" s="6"/>
      <c r="BES2" s="6"/>
      <c r="BET2" s="6"/>
      <c r="BEU2" s="6"/>
      <c r="BEV2" s="102"/>
      <c r="BEW2" s="103">
        <f t="shared" ref="BEW2" si="67">BEL2+1</f>
        <v>70</v>
      </c>
      <c r="BEX2" s="6"/>
      <c r="BEY2" s="6"/>
      <c r="BEZ2" s="6"/>
      <c r="BFA2" s="6"/>
      <c r="BFB2" s="6"/>
      <c r="BFC2" s="6"/>
      <c r="BFD2" s="6"/>
      <c r="BFE2" s="6"/>
      <c r="BFF2" s="6"/>
      <c r="BFG2" s="102"/>
      <c r="BFH2" s="103">
        <f t="shared" ref="BFH2" si="68">BEW2+1</f>
        <v>71</v>
      </c>
      <c r="BFI2" s="6"/>
      <c r="BFJ2" s="6"/>
      <c r="BFK2" s="6"/>
      <c r="BFL2" s="6"/>
      <c r="BFM2" s="6"/>
      <c r="BFN2" s="6"/>
      <c r="BFO2" s="6"/>
      <c r="BFP2" s="6"/>
      <c r="BFQ2" s="6"/>
      <c r="BFR2" s="102"/>
      <c r="BFS2" s="103">
        <f t="shared" ref="BFS2" si="69">BFH2+1</f>
        <v>72</v>
      </c>
      <c r="BFT2" s="6"/>
      <c r="BFU2" s="6"/>
      <c r="BFV2" s="6"/>
      <c r="BFW2" s="6"/>
      <c r="BFX2" s="6"/>
      <c r="BFY2" s="6"/>
      <c r="BFZ2" s="6"/>
      <c r="BGA2" s="6"/>
      <c r="BGB2" s="6"/>
      <c r="BGC2" s="102"/>
      <c r="BGD2" s="103">
        <f t="shared" ref="BGD2" si="70">BFS2+1</f>
        <v>73</v>
      </c>
      <c r="BGE2" s="6"/>
      <c r="BGF2" s="6"/>
      <c r="BGG2" s="6"/>
      <c r="BGH2" s="6"/>
      <c r="BGI2" s="6"/>
      <c r="BGJ2" s="6"/>
      <c r="BGK2" s="6"/>
      <c r="BGL2" s="6"/>
      <c r="BGM2" s="6"/>
      <c r="BGN2" s="102"/>
      <c r="BGO2" s="103">
        <f t="shared" ref="BGO2" si="71">BGD2+1</f>
        <v>74</v>
      </c>
      <c r="BGP2" s="6"/>
      <c r="BGQ2" s="6"/>
      <c r="BGR2" s="6"/>
      <c r="BGS2" s="6"/>
      <c r="BGT2" s="6"/>
      <c r="BGU2" s="6"/>
      <c r="BGV2" s="6"/>
      <c r="BGW2" s="6"/>
      <c r="BGX2" s="6"/>
      <c r="BGY2" s="102"/>
      <c r="BGZ2" s="103">
        <f t="shared" ref="BGZ2" si="72">BGO2+1</f>
        <v>75</v>
      </c>
      <c r="BHA2" s="6"/>
      <c r="BHB2" s="6"/>
      <c r="BHC2" s="6"/>
      <c r="BHD2" s="6"/>
      <c r="BHE2" s="6"/>
      <c r="BHF2" s="6"/>
      <c r="BHG2" s="6"/>
      <c r="BHH2" s="6"/>
      <c r="BHI2" s="6"/>
      <c r="BHJ2" s="102"/>
      <c r="BHK2" s="103">
        <f t="shared" ref="BHK2" si="73">BGZ2+1</f>
        <v>76</v>
      </c>
      <c r="BHL2" s="6"/>
      <c r="BHM2" s="6"/>
      <c r="BHN2" s="6"/>
      <c r="BHO2" s="6"/>
      <c r="BHP2" s="6"/>
      <c r="BHQ2" s="6"/>
      <c r="BHR2" s="6"/>
      <c r="BHS2" s="6"/>
      <c r="BHT2" s="6"/>
      <c r="BHU2" s="102"/>
      <c r="BHV2" s="103">
        <f t="shared" ref="BHV2" si="74">BHK2+1</f>
        <v>77</v>
      </c>
      <c r="BHW2" s="6"/>
      <c r="BHX2" s="6"/>
      <c r="BHY2" s="6"/>
      <c r="BHZ2" s="6"/>
      <c r="BIA2" s="6"/>
      <c r="BIB2" s="6"/>
      <c r="BIC2" s="6"/>
      <c r="BID2" s="6"/>
      <c r="BIE2" s="6"/>
      <c r="BIF2" s="102"/>
      <c r="BIG2" s="103">
        <f t="shared" ref="BIG2" si="75">BHV2+1</f>
        <v>78</v>
      </c>
      <c r="BIH2" s="6"/>
      <c r="BII2" s="6"/>
      <c r="BIJ2" s="6"/>
      <c r="BIK2" s="6"/>
      <c r="BIL2" s="6"/>
      <c r="BIM2" s="6"/>
      <c r="BIN2" s="6"/>
      <c r="BIO2" s="6"/>
      <c r="BIP2" s="6"/>
      <c r="BIQ2" s="102"/>
      <c r="BIR2" s="103">
        <f t="shared" ref="BIR2" si="76">BIG2+1</f>
        <v>79</v>
      </c>
      <c r="BIS2" s="6"/>
      <c r="BIT2" s="6"/>
      <c r="BIU2" s="6"/>
      <c r="BIV2" s="6"/>
      <c r="BIW2" s="6"/>
      <c r="BIX2" s="6"/>
      <c r="BIY2" s="6"/>
      <c r="BIZ2" s="6"/>
      <c r="BJA2" s="6"/>
      <c r="BJB2" s="102"/>
      <c r="BJC2" s="103">
        <f t="shared" ref="BJC2" si="77">BIR2+1</f>
        <v>80</v>
      </c>
      <c r="BJD2" s="6"/>
      <c r="BJE2" s="6"/>
      <c r="BJF2" s="6"/>
      <c r="BJG2" s="6"/>
      <c r="BJH2" s="6"/>
      <c r="BJI2" s="6"/>
      <c r="BJJ2" s="6"/>
      <c r="BJK2" s="6"/>
      <c r="BJL2" s="6"/>
      <c r="BJM2" s="102"/>
      <c r="BJN2" s="103">
        <f t="shared" ref="BJN2" si="78">BJC2+1</f>
        <v>81</v>
      </c>
      <c r="BJO2" s="6"/>
      <c r="BJP2" s="6"/>
      <c r="BJQ2" s="6"/>
      <c r="BJR2" s="6"/>
      <c r="BJS2" s="6"/>
      <c r="BJT2" s="6"/>
      <c r="BJU2" s="6"/>
      <c r="BJV2" s="6"/>
      <c r="BJW2" s="6"/>
      <c r="BJX2" s="102"/>
      <c r="BJY2" s="103">
        <f t="shared" ref="BJY2" si="79">BJN2+1</f>
        <v>82</v>
      </c>
      <c r="BJZ2" s="6"/>
      <c r="BKA2" s="6"/>
      <c r="BKB2" s="6"/>
      <c r="BKC2" s="6"/>
      <c r="BKD2" s="6"/>
      <c r="BKE2" s="6"/>
      <c r="BKF2" s="6"/>
      <c r="BKG2" s="6"/>
      <c r="BKH2" s="6"/>
      <c r="BKI2" s="102"/>
      <c r="BKJ2" s="103">
        <f t="shared" ref="BKJ2" si="80">BJY2+1</f>
        <v>83</v>
      </c>
      <c r="BKK2" s="6"/>
      <c r="BKL2" s="6"/>
      <c r="BKM2" s="6"/>
      <c r="BKN2" s="6"/>
      <c r="BKO2" s="6"/>
      <c r="BKP2" s="6"/>
      <c r="BKQ2" s="6"/>
      <c r="BKR2" s="6"/>
      <c r="BKS2" s="6"/>
      <c r="BKT2" s="102"/>
      <c r="BKU2" s="103">
        <f t="shared" ref="BKU2" si="81">BKJ2+1</f>
        <v>84</v>
      </c>
      <c r="BKV2" s="6"/>
      <c r="BKW2" s="6"/>
      <c r="BKX2" s="6"/>
      <c r="BKY2" s="6"/>
      <c r="BKZ2" s="6"/>
      <c r="BLA2" s="6"/>
      <c r="BLB2" s="6"/>
      <c r="BLC2" s="6"/>
      <c r="BLD2" s="6"/>
      <c r="BLE2" s="102"/>
      <c r="BLF2" s="103">
        <f t="shared" ref="BLF2" si="82">BKU2+1</f>
        <v>85</v>
      </c>
      <c r="BLG2" s="6"/>
      <c r="BLH2" s="6"/>
      <c r="BLI2" s="6"/>
      <c r="BLJ2" s="6"/>
      <c r="BLK2" s="6"/>
      <c r="BLL2" s="6"/>
      <c r="BLM2" s="6"/>
      <c r="BLN2" s="6"/>
      <c r="BLO2" s="6"/>
      <c r="BLP2" s="102"/>
      <c r="BLQ2" s="103">
        <f t="shared" ref="BLQ2" si="83">BLF2+1</f>
        <v>86</v>
      </c>
      <c r="BLR2" s="6"/>
      <c r="BLS2" s="6"/>
      <c r="BLT2" s="6"/>
      <c r="BLU2" s="6"/>
      <c r="BLV2" s="6"/>
      <c r="BLW2" s="6"/>
      <c r="BLX2" s="6"/>
      <c r="BLY2" s="6"/>
      <c r="BLZ2" s="6"/>
      <c r="BMA2" s="102"/>
      <c r="BMB2" s="103">
        <f t="shared" ref="BMB2" si="84">BLQ2+1</f>
        <v>87</v>
      </c>
      <c r="BMC2" s="6"/>
      <c r="BMD2" s="6"/>
      <c r="BME2" s="6"/>
      <c r="BMF2" s="6"/>
      <c r="BMG2" s="6"/>
      <c r="BMH2" s="6"/>
      <c r="BMI2" s="6"/>
      <c r="BMJ2" s="6"/>
      <c r="BMK2" s="6"/>
      <c r="BML2" s="102"/>
      <c r="BMM2" s="103">
        <f t="shared" ref="BMM2" si="85">BMB2+1</f>
        <v>88</v>
      </c>
      <c r="BMN2" s="6"/>
      <c r="BMO2" s="6"/>
      <c r="BMP2" s="6"/>
      <c r="BMQ2" s="6"/>
      <c r="BMR2" s="6"/>
      <c r="BMS2" s="6"/>
      <c r="BMT2" s="6"/>
      <c r="BMU2" s="6"/>
      <c r="BMV2" s="6"/>
      <c r="BMW2" s="102"/>
      <c r="BMX2" s="103">
        <f t="shared" ref="BMX2" si="86">BMM2+1</f>
        <v>89</v>
      </c>
      <c r="BMY2" s="6"/>
      <c r="BMZ2" s="6"/>
      <c r="BNA2" s="6"/>
      <c r="BNB2" s="6"/>
      <c r="BNC2" s="6"/>
      <c r="BND2" s="6"/>
      <c r="BNE2" s="6"/>
      <c r="BNF2" s="6"/>
      <c r="BNG2" s="6"/>
      <c r="BNH2" s="102"/>
      <c r="BNI2" s="103">
        <f t="shared" ref="BNI2" si="87">BMX2+1</f>
        <v>90</v>
      </c>
      <c r="BNJ2" s="6"/>
      <c r="BNK2" s="6"/>
      <c r="BNL2" s="6"/>
      <c r="BNM2" s="6"/>
      <c r="BNN2" s="6"/>
      <c r="BNO2" s="6"/>
      <c r="BNP2" s="6"/>
      <c r="BNQ2" s="6"/>
      <c r="BNR2" s="6"/>
      <c r="BNS2" s="102"/>
      <c r="BNT2" s="103">
        <f t="shared" ref="BNT2" si="88">BNI2+1</f>
        <v>91</v>
      </c>
      <c r="BNU2" s="6"/>
      <c r="BNV2" s="6"/>
      <c r="BNW2" s="6"/>
      <c r="BNX2" s="6"/>
      <c r="BNY2" s="6"/>
      <c r="BNZ2" s="6"/>
      <c r="BOA2" s="6"/>
      <c r="BOB2" s="6"/>
      <c r="BOC2" s="6"/>
      <c r="BOD2" s="102"/>
      <c r="BOE2" s="103">
        <f t="shared" ref="BOE2" si="89">BNT2+1</f>
        <v>92</v>
      </c>
      <c r="BOF2" s="6"/>
      <c r="BOG2" s="6"/>
      <c r="BOH2" s="6"/>
      <c r="BOI2" s="6"/>
      <c r="BOJ2" s="6"/>
      <c r="BOK2" s="6"/>
      <c r="BOL2" s="6"/>
      <c r="BOM2" s="6"/>
      <c r="BON2" s="6"/>
      <c r="BOO2" s="102"/>
      <c r="BOP2" s="103">
        <f t="shared" ref="BOP2" si="90">BOE2+1</f>
        <v>93</v>
      </c>
      <c r="BOQ2" s="6"/>
      <c r="BOR2" s="6"/>
      <c r="BOS2" s="6"/>
      <c r="BOT2" s="6"/>
      <c r="BOU2" s="6"/>
      <c r="BOV2" s="6"/>
      <c r="BOW2" s="6"/>
      <c r="BOX2" s="6"/>
      <c r="BOY2" s="6"/>
      <c r="BOZ2" s="102"/>
      <c r="BPA2" s="103">
        <f t="shared" ref="BPA2" si="91">BOP2+1</f>
        <v>94</v>
      </c>
      <c r="BPB2" s="6"/>
      <c r="BPC2" s="6"/>
      <c r="BPD2" s="6"/>
      <c r="BPE2" s="6"/>
      <c r="BPF2" s="6"/>
      <c r="BPG2" s="6"/>
      <c r="BPH2" s="6"/>
      <c r="BPI2" s="6"/>
      <c r="BPJ2" s="6"/>
      <c r="BPK2" s="102"/>
      <c r="BPL2" s="103">
        <f t="shared" ref="BPL2" si="92">BPA2+1</f>
        <v>95</v>
      </c>
      <c r="BPM2" s="6"/>
      <c r="BPN2" s="6"/>
      <c r="BPO2" s="6"/>
      <c r="BPP2" s="6"/>
      <c r="BPQ2" s="6"/>
      <c r="BPR2" s="6"/>
      <c r="BPS2" s="6"/>
      <c r="BPT2" s="6"/>
      <c r="BPU2" s="6"/>
      <c r="BPV2" s="102"/>
      <c r="BPW2" s="103">
        <f t="shared" ref="BPW2" si="93">BPL2+1</f>
        <v>96</v>
      </c>
      <c r="BPX2" s="6"/>
      <c r="BPY2" s="6"/>
      <c r="BPZ2" s="6"/>
      <c r="BQA2" s="6"/>
      <c r="BQB2" s="6"/>
      <c r="BQC2" s="6"/>
      <c r="BQD2" s="6"/>
      <c r="BQE2" s="6"/>
      <c r="BQF2" s="6"/>
      <c r="BQG2" s="102"/>
      <c r="BQH2" s="103">
        <f t="shared" ref="BQH2" si="94">BPW2+1</f>
        <v>97</v>
      </c>
      <c r="BQI2" s="6"/>
      <c r="BQJ2" s="6"/>
      <c r="BQK2" s="6"/>
      <c r="BQL2" s="6"/>
      <c r="BQM2" s="6"/>
      <c r="BQN2" s="6"/>
      <c r="BQO2" s="6"/>
      <c r="BQP2" s="6"/>
      <c r="BQQ2" s="6"/>
      <c r="BQR2" s="102"/>
      <c r="BQS2" s="103">
        <f t="shared" ref="BQS2" si="95">BQH2+1</f>
        <v>98</v>
      </c>
      <c r="BQT2" s="6"/>
      <c r="BQU2" s="6"/>
      <c r="BQV2" s="6"/>
      <c r="BQW2" s="6"/>
      <c r="BQX2" s="6"/>
      <c r="BQY2" s="6"/>
      <c r="BQZ2" s="6"/>
      <c r="BRA2" s="6"/>
      <c r="BRB2" s="6"/>
      <c r="BRC2" s="102"/>
      <c r="BRD2" s="103">
        <f t="shared" ref="BRD2" si="96">BQS2+1</f>
        <v>99</v>
      </c>
      <c r="BRE2" s="6"/>
      <c r="BRF2" s="6"/>
      <c r="BRG2" s="6"/>
      <c r="BRH2" s="6"/>
      <c r="BRI2" s="6"/>
      <c r="BRJ2" s="6"/>
      <c r="BRK2" s="6"/>
      <c r="BRL2" s="6"/>
      <c r="BRM2" s="6"/>
      <c r="BRN2" s="102"/>
      <c r="BRO2" s="103">
        <f t="shared" ref="BRO2" si="97">BRD2+1</f>
        <v>100</v>
      </c>
      <c r="BRP2" s="6"/>
      <c r="BRQ2" s="6"/>
      <c r="BRR2" s="6"/>
      <c r="BRS2" s="6"/>
      <c r="BRT2" s="6"/>
      <c r="BRU2" s="6"/>
      <c r="BRV2" s="6"/>
      <c r="BRW2" s="6"/>
      <c r="BRX2" s="6"/>
      <c r="BRY2" s="102"/>
    </row>
    <row r="3" spans="1:1845" x14ac:dyDescent="0.4">
      <c r="A3" s="4"/>
      <c r="B3" s="4"/>
      <c r="C3" s="4"/>
      <c r="D3" s="4"/>
      <c r="E3" s="4"/>
      <c r="F3" s="4"/>
      <c r="G3" s="103" t="str">
        <f>監査調書!A9</f>
        <v>（１）運営規程（重要事項に関する規程）</v>
      </c>
      <c r="H3" s="6"/>
      <c r="I3" s="6"/>
      <c r="J3" s="6"/>
      <c r="K3" s="6"/>
      <c r="L3" s="6"/>
      <c r="M3" s="6"/>
      <c r="N3" s="6"/>
      <c r="O3" s="6"/>
      <c r="P3" s="6"/>
      <c r="Q3" s="6"/>
      <c r="R3" s="6"/>
      <c r="S3" s="6"/>
      <c r="T3" s="103" t="str">
        <f>監査調書!A30</f>
        <v>（２） 業務管理体制の整備</v>
      </c>
      <c r="U3" s="6"/>
      <c r="V3" s="6"/>
      <c r="W3" s="103" t="str">
        <f>監査調書!A36</f>
        <v>（３） 事業計画書等の状況</v>
      </c>
      <c r="X3" s="103" t="str">
        <f>監査調書!A40</f>
        <v>（４）労働環境</v>
      </c>
      <c r="Y3" s="6"/>
      <c r="Z3" s="6"/>
      <c r="AA3" s="6"/>
      <c r="AB3" s="6"/>
      <c r="AC3" s="6"/>
      <c r="AD3" s="6"/>
      <c r="AE3" s="6"/>
      <c r="AF3" s="6"/>
      <c r="AG3" s="6"/>
      <c r="AH3" s="6"/>
      <c r="AI3" s="6"/>
      <c r="AJ3" s="6"/>
      <c r="AK3" s="6"/>
      <c r="AL3" s="6"/>
      <c r="AM3" s="6"/>
      <c r="AN3" s="6"/>
      <c r="AO3" s="6"/>
      <c r="AP3" s="6"/>
      <c r="AQ3" s="6"/>
      <c r="AR3" s="6"/>
      <c r="AS3" s="102"/>
      <c r="AT3" s="6"/>
      <c r="AU3" s="6">
        <f>監査調書!AJ75</f>
        <v>0</v>
      </c>
      <c r="AV3" s="6"/>
      <c r="AW3" s="103" t="str">
        <f>監査調書!A82</f>
        <v>（１）利用定員</v>
      </c>
      <c r="AX3" s="6"/>
      <c r="AY3" s="6"/>
      <c r="AZ3" s="6"/>
      <c r="BA3" s="6"/>
      <c r="BB3" s="6"/>
      <c r="BC3" s="6"/>
      <c r="BD3" s="103" t="str">
        <f>監査調書!A91</f>
        <v>（２） 所長の設置状況　  ★確認資料：出勤簿、給与台帳</v>
      </c>
      <c r="BE3" s="102"/>
      <c r="BF3" s="6"/>
      <c r="BG3" s="6"/>
      <c r="BH3" s="6"/>
      <c r="BI3" s="103" t="str">
        <f>監査調書!A95</f>
        <v>（３） 職員の配置状況</v>
      </c>
      <c r="BJ3" s="6"/>
      <c r="BK3" s="6"/>
      <c r="BL3" s="6"/>
      <c r="BM3" s="6"/>
      <c r="BN3" s="6"/>
      <c r="BO3" s="6"/>
      <c r="BP3" s="6"/>
      <c r="BQ3" s="6"/>
      <c r="BR3" s="6"/>
      <c r="BS3" s="102"/>
      <c r="BT3" s="103" t="str">
        <f>監査調書!A133</f>
        <v>（５） 職員研修の状況</v>
      </c>
      <c r="BU3" s="6"/>
      <c r="BV3" s="6"/>
      <c r="BW3" s="6"/>
      <c r="BX3" s="6"/>
      <c r="BY3" s="103" t="str">
        <f>監査調書!A142</f>
        <v>（６） 保育所組織      　　 ★確認資料：業務分担表、職員会議録</v>
      </c>
      <c r="BZ3" s="102"/>
      <c r="CA3" s="103" t="str">
        <f>監査調書!A146</f>
        <v>（７） 休所等の状況（令和６年度の状況）★確認資料：事務日誌、保育所だより等</v>
      </c>
      <c r="CB3" s="6"/>
      <c r="CC3" s="6"/>
      <c r="CD3" s="6"/>
      <c r="CE3" s="102"/>
      <c r="CF3" s="103" t="str">
        <f>監査調書!A154</f>
        <v>（８） 苦情解決の仕組み     ★確認資料：苦情解決処理要領、苦情処理記録、掲示物、園だより等</v>
      </c>
      <c r="CG3" s="6"/>
      <c r="CH3" s="6"/>
      <c r="CI3" s="6"/>
      <c r="CJ3" s="6"/>
      <c r="CK3" s="6"/>
      <c r="CL3" s="6"/>
      <c r="CM3" s="6"/>
      <c r="CN3" s="6"/>
      <c r="CO3" s="6"/>
      <c r="CP3" s="6"/>
      <c r="CQ3" s="9"/>
      <c r="CR3" s="9"/>
      <c r="CS3" s="9"/>
      <c r="CT3" s="9"/>
      <c r="CU3" s="9"/>
      <c r="CV3" s="9"/>
      <c r="CW3" s="9"/>
      <c r="CX3" s="9"/>
      <c r="CY3" s="9"/>
      <c r="CZ3" s="103" t="str">
        <f>監査調書!A185</f>
        <v>（１０）秘密の保持、個人情報の保護</v>
      </c>
      <c r="DA3" s="102"/>
      <c r="DB3" s="103" t="str">
        <f>監査調書!A193</f>
        <v>（１１） 福祉サービスの質の向上のための措置等</v>
      </c>
      <c r="DC3" s="6"/>
      <c r="DD3" s="6"/>
      <c r="DE3" s="288"/>
      <c r="DF3" s="103" t="str">
        <f>監査調書!A202</f>
        <v xml:space="preserve">（２）施設等の管理状況    </v>
      </c>
      <c r="DG3" s="6"/>
      <c r="DH3" s="6"/>
      <c r="DI3" s="6"/>
      <c r="DJ3" s="6"/>
      <c r="DK3" s="6"/>
      <c r="DL3" s="6"/>
      <c r="DM3" s="6"/>
      <c r="DN3" s="6"/>
      <c r="DO3" s="6"/>
      <c r="DP3" s="6"/>
      <c r="DQ3" s="6"/>
      <c r="DR3" s="6"/>
      <c r="DS3" s="6"/>
      <c r="DT3" s="6"/>
      <c r="DU3" s="6"/>
      <c r="DV3" s="6"/>
      <c r="DW3" s="6"/>
      <c r="DX3" s="6"/>
      <c r="DY3" s="103" t="str">
        <f>監査調書!A211</f>
        <v>（３） 保育所内外の保安</v>
      </c>
      <c r="DZ3" s="6"/>
      <c r="EA3" s="6"/>
      <c r="EB3" s="6"/>
      <c r="EC3" s="6"/>
      <c r="ED3" s="6"/>
      <c r="EE3" s="6"/>
      <c r="EF3" s="102"/>
      <c r="EG3" s="6"/>
      <c r="EH3" s="6"/>
      <c r="EI3" s="6"/>
      <c r="EJ3" s="6"/>
      <c r="EK3" s="103" t="str">
        <f>監査調書!A230</f>
        <v>（５） 事故防止   ★確認資料：緊急連絡網、安全管理（緊急時・事故対応等）に関するマニュアル</v>
      </c>
      <c r="EL3" s="6"/>
      <c r="EM3" s="6"/>
      <c r="EN3" s="6"/>
      <c r="EO3" s="6"/>
      <c r="EP3" s="6"/>
      <c r="EQ3" s="102"/>
      <c r="ER3" s="103" t="str">
        <f>監査調書!A242</f>
        <v>（６）防災対策 避難訓練等の状況（令和６年度の状況）    ★確認資料：避難訓練記録、消防計画</v>
      </c>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103" t="str">
        <f>監査調書!A269</f>
        <v>（７）安全計画の策定</v>
      </c>
      <c r="FW3" s="6"/>
      <c r="FX3" s="6"/>
      <c r="FY3" s="6"/>
      <c r="FZ3" s="6"/>
      <c r="GA3" s="6"/>
      <c r="GB3" s="6"/>
      <c r="GC3" s="6"/>
      <c r="GD3" s="6"/>
      <c r="GE3" s="6"/>
      <c r="GF3" s="6"/>
      <c r="GG3" s="6"/>
      <c r="GH3" s="6"/>
      <c r="GI3" s="6"/>
      <c r="GJ3" s="103" t="str">
        <f>監査調書!A290</f>
        <v>（１）全体的な計画･指導計画の策定の状況      ★確認資料：各計画</v>
      </c>
      <c r="GK3" s="6"/>
      <c r="GL3" s="6"/>
      <c r="GM3" s="102"/>
      <c r="GN3" s="8" t="str">
        <f>監査調書!A297</f>
        <v>（２） 記録の状況      ★確認資料：各諸帳簿</v>
      </c>
      <c r="GO3" s="103" t="str">
        <f>監査調書!A301</f>
        <v xml:space="preserve">（３） 保護者との連携の状況   </v>
      </c>
      <c r="GP3" s="103" t="str">
        <f>監査調書!A304</f>
        <v>（４） 利用者負担額の受領</v>
      </c>
      <c r="GQ3" s="6"/>
      <c r="GR3" s="103" t="str">
        <f>監査調書!A309</f>
        <v>（５） 関係機関、地域社会等との連携状況</v>
      </c>
      <c r="GS3" s="6"/>
      <c r="GT3" s="6"/>
      <c r="GU3" s="6"/>
      <c r="GV3" s="103" t="str">
        <f>監査調書!A224</f>
        <v>（４） 危険防止　　</v>
      </c>
      <c r="GW3" s="6"/>
      <c r="GX3" s="6"/>
      <c r="GY3" s="6"/>
      <c r="GZ3" s="6"/>
      <c r="HA3" s="6"/>
      <c r="HB3" s="103" t="str">
        <f>監査調書!A319</f>
        <v>（１） 児童の健康診断の実施状況（令和６年度の状況）    ★確認資料：児童簿、健康診断書</v>
      </c>
      <c r="HC3" s="6"/>
      <c r="HD3" s="6"/>
      <c r="HE3" s="6"/>
      <c r="HF3" s="6"/>
      <c r="HG3" s="6"/>
      <c r="HH3" s="9"/>
      <c r="HI3" s="9"/>
      <c r="HJ3" s="6"/>
      <c r="HK3" s="6"/>
      <c r="HL3" s="103" t="str">
        <f>監査調書!A329</f>
        <v>（２） 児童の健康状態の把握</v>
      </c>
      <c r="HM3" s="6"/>
      <c r="HN3" s="6"/>
      <c r="HO3" s="102"/>
      <c r="HP3" s="103" t="str">
        <f>監査調書!A339</f>
        <v>（３） 児童の衛生管理</v>
      </c>
      <c r="HQ3" s="6"/>
      <c r="HR3" s="102"/>
      <c r="HS3" s="102"/>
      <c r="HT3" s="6"/>
      <c r="HU3" s="103" t="str">
        <f>監査調書!A349</f>
        <v>（５） 体調不良時の対応</v>
      </c>
      <c r="HV3" s="103"/>
      <c r="HW3" s="103" t="str">
        <f>監査調書!A357</f>
        <v>（１） 給食打合せ会議（令和６年度の状況）      ★確認資料：会議録</v>
      </c>
      <c r="HX3" s="102"/>
      <c r="HY3" s="103" t="str">
        <f>監査調書!A362</f>
        <v>（２） 喫食状況（令和６年度の状況）</v>
      </c>
      <c r="HZ3" s="6"/>
      <c r="IA3" s="6"/>
      <c r="IB3" s="6"/>
      <c r="IC3" s="102"/>
      <c r="ID3" s="8" t="str">
        <f>監査調書!A367</f>
        <v>（３） 給食関係諸帳簿</v>
      </c>
      <c r="IE3" s="9"/>
      <c r="IF3" s="9"/>
      <c r="IG3" s="9"/>
      <c r="IH3" s="103" t="str">
        <f>監査調書!A376</f>
        <v>（４） 献立・食育         ★確認資料：給食予定・実施献立表及び給食日誌（給食関係帳簿・様式１、２）</v>
      </c>
      <c r="II3" s="9"/>
      <c r="IJ3" s="9"/>
      <c r="IK3" s="222"/>
      <c r="IL3" s="9"/>
      <c r="IM3" s="9"/>
      <c r="IN3" s="103" t="str">
        <f>監査調書!A394</f>
        <v>（５） 検食         ★確認資料：給食予定・実施献立表及び給食日誌（給食関係帳簿・様式１）</v>
      </c>
      <c r="IO3" s="6"/>
      <c r="IP3" s="6"/>
      <c r="IQ3" s="6"/>
      <c r="IR3" s="140" t="str">
        <f>監査調書!A398</f>
        <v>（６） 塩分   ★確認資料：栄養出納表（給食関係帳簿様式４）、調味料による食塩摂取状況（同様式５）</v>
      </c>
      <c r="IS3" s="140" t="str">
        <f>監査調書!A402</f>
        <v>（７） 調理委託      ★確認資料：契約書</v>
      </c>
      <c r="IT3" s="103" t="str">
        <f>監査調書!A407</f>
        <v>（８） 衛生管理体制</v>
      </c>
      <c r="IU3" s="6"/>
      <c r="IV3" s="6"/>
      <c r="IW3" s="102"/>
      <c r="IX3" s="103" t="str">
        <f>監査調書!A413</f>
        <v>（９） 検便の実施状況（令和６年度の状況）　　※休業中の職員は除く</v>
      </c>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102"/>
      <c r="MQ3" s="103" t="str">
        <f>監査調書!A439</f>
        <v>（１０）保存食</v>
      </c>
      <c r="MR3" s="6"/>
      <c r="MS3" s="6"/>
      <c r="MT3" s="103" t="str">
        <f>監査調書!A448</f>
        <v>（１） 管理体制の確立</v>
      </c>
      <c r="MU3" s="6"/>
      <c r="MV3" s="6"/>
      <c r="MW3" s="103" t="str">
        <f>監査調書!A465</f>
        <v>（１） 出納       ★確認資料：経理規程、収入伺綴、収入証憑綴</v>
      </c>
      <c r="MX3" s="6"/>
      <c r="MY3" s="6"/>
      <c r="MZ3" s="102"/>
      <c r="NA3" s="6"/>
      <c r="NB3" s="6"/>
      <c r="NC3" s="6"/>
      <c r="ND3" s="103" t="str">
        <f>監査調書!A478</f>
        <v>（１） 流動資産　 　★確認資料：現金出納帳、預金（貯金）出納帳、預金等の残高証明書、勘定票綴</v>
      </c>
      <c r="NE3" s="6"/>
      <c r="NF3" s="102"/>
      <c r="NG3" s="103" t="str">
        <f>監査調書!A485</f>
        <v xml:space="preserve"> （２） 固定資産      ★確認資料：固定資産管理台帳</v>
      </c>
      <c r="NH3" s="6"/>
      <c r="NI3" s="6"/>
      <c r="NJ3" s="6"/>
      <c r="NK3" s="6"/>
      <c r="NL3" s="6"/>
      <c r="NM3" s="6"/>
      <c r="NN3" s="103" t="str">
        <f>監査調書!A505</f>
        <v>（１） 私立保育所に係る委託費の弾力運用の前提条件</v>
      </c>
      <c r="NO3" s="6"/>
      <c r="NP3" s="6"/>
      <c r="NQ3" s="103" t="str">
        <f>監査調書!A550</f>
        <v>（２） 費目間流用【Ⅰ基本の７要件を満たした場合は記載不要】</v>
      </c>
      <c r="NR3" s="6"/>
      <c r="NS3" s="102"/>
      <c r="NT3" s="103" t="str">
        <f>監査調書!A555</f>
        <v>（３） 拠点(サービス)区分間繰入金収入、拠点(サービス)区分間繰入金支出</v>
      </c>
      <c r="NU3" s="6"/>
      <c r="NV3" s="6"/>
      <c r="NW3" s="6"/>
      <c r="NX3" s="6"/>
      <c r="NY3" s="6"/>
      <c r="NZ3" s="6"/>
      <c r="OA3" s="6"/>
      <c r="OB3" s="6"/>
      <c r="OC3" s="6"/>
      <c r="OD3" s="102"/>
      <c r="OE3" s="8" t="str">
        <f>監査調書!A572</f>
        <v>（４） 積立資産支出</v>
      </c>
      <c r="OF3" s="9"/>
      <c r="OG3" s="9"/>
      <c r="OH3" s="9"/>
      <c r="OI3" s="9"/>
      <c r="OJ3" s="9"/>
      <c r="OK3" s="9"/>
      <c r="OL3" s="9"/>
      <c r="OM3" s="222"/>
      <c r="ON3" s="103" t="str">
        <f>監査調書!A582</f>
        <v>（５） 積立資産取崩収入</v>
      </c>
      <c r="OO3" s="6"/>
      <c r="OP3" s="6"/>
      <c r="OQ3" s="6"/>
      <c r="OR3" s="6"/>
      <c r="OS3" s="6"/>
      <c r="OT3" s="6"/>
      <c r="OU3" s="6"/>
      <c r="OV3" s="6"/>
      <c r="OW3" s="6"/>
      <c r="OX3" s="6"/>
      <c r="OY3" s="6"/>
      <c r="OZ3" s="6"/>
      <c r="PA3" s="6"/>
      <c r="PB3" s="6"/>
      <c r="PC3" s="103" t="str">
        <f>監査調書!A612</f>
        <v>（６） 支払資金残高</v>
      </c>
      <c r="PD3" s="6"/>
      <c r="PE3" s="6"/>
      <c r="PF3" s="6"/>
      <c r="PG3" s="6"/>
      <c r="PH3" s="6"/>
      <c r="PI3" s="6"/>
      <c r="PJ3" s="6"/>
      <c r="PK3" s="6"/>
      <c r="PL3" s="6"/>
      <c r="PM3" s="6"/>
      <c r="PN3" s="6"/>
      <c r="PO3" s="102"/>
      <c r="PP3" s="103" t="str">
        <f>監査調書!A657</f>
        <v>（７） 委託費対象外経費（委託費の使途範囲（保育所に係る人件費・管理費・事業費）外の経費）</v>
      </c>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102"/>
      <c r="TQ3" s="103" t="str">
        <f>監査調書!A749</f>
        <v>（１） 拠点(サービス)区分間繰入金収入、拠点(サービス)区分間繰入金支出</v>
      </c>
      <c r="TR3" s="6"/>
      <c r="TS3" s="6"/>
      <c r="TT3" s="6"/>
      <c r="TU3" s="6"/>
      <c r="TV3" s="6"/>
      <c r="TW3" s="6"/>
      <c r="TX3" s="6"/>
      <c r="TY3" s="103" t="str">
        <f>監査調書!A760</f>
        <v>（２） 積立資産支出</v>
      </c>
      <c r="TZ3" s="6"/>
      <c r="UA3" s="6"/>
      <c r="UB3" s="6"/>
      <c r="UC3" s="6"/>
      <c r="UD3" s="6"/>
      <c r="UE3" s="6"/>
      <c r="UF3" s="6"/>
      <c r="UG3" s="103" t="str">
        <f>監査調書!A766</f>
        <v>（３） 積立資産取崩収入</v>
      </c>
      <c r="UH3" s="6"/>
      <c r="UI3" s="6"/>
      <c r="UJ3" s="6"/>
      <c r="UK3" s="6"/>
      <c r="UL3" s="6"/>
      <c r="UM3" s="6"/>
      <c r="UN3" s="6"/>
      <c r="UO3" s="6"/>
      <c r="UP3" s="103" t="str">
        <f>監査調書!A781</f>
        <v>（４） 支払資金残高</v>
      </c>
      <c r="UQ3" s="6"/>
      <c r="UR3" s="6"/>
      <c r="US3" s="6"/>
      <c r="UT3" s="6"/>
      <c r="UU3" s="6"/>
      <c r="UV3" s="6"/>
      <c r="UW3" s="6"/>
      <c r="UX3" s="4"/>
      <c r="UY3" s="4" t="str">
        <f>'表１（新基準）'!Q9</f>
        <v>月１日現在</v>
      </c>
      <c r="UZ3" s="103" t="str">
        <f>'表１（新基準）'!$G$9</f>
        <v>令和７年４月１日現在</v>
      </c>
      <c r="VA3" s="6"/>
      <c r="VB3" s="6"/>
      <c r="VC3" s="6"/>
      <c r="VD3" s="9"/>
      <c r="VE3" s="9"/>
      <c r="VF3" s="9"/>
      <c r="VG3" s="6"/>
      <c r="VH3" s="6"/>
      <c r="VI3" s="6"/>
      <c r="VJ3" s="6"/>
      <c r="VK3" s="6"/>
      <c r="VL3" s="6"/>
      <c r="VM3" s="6"/>
      <c r="VN3" s="6"/>
      <c r="VO3" s="9"/>
      <c r="VP3" s="9"/>
      <c r="VQ3" s="9"/>
      <c r="VR3" s="9"/>
      <c r="VS3" s="9"/>
      <c r="VT3" s="9"/>
      <c r="VU3" s="9"/>
      <c r="VV3" s="9"/>
      <c r="VW3" s="6"/>
      <c r="VX3" s="6"/>
      <c r="VY3" s="6"/>
      <c r="VZ3" s="102"/>
      <c r="WA3" s="103" t="str">
        <f>'表１（新基準）'!$M$9&amp;'表１（新基準）'!$P$9&amp;'表１（新基準）'!$Q$9</f>
        <v>監査前月月１日現在</v>
      </c>
      <c r="WB3" s="6"/>
      <c r="WC3" s="6"/>
      <c r="WD3" s="6"/>
      <c r="WE3" s="9"/>
      <c r="WF3" s="9"/>
      <c r="WG3" s="9"/>
      <c r="WH3" s="6"/>
      <c r="WI3" s="6"/>
      <c r="WJ3" s="6"/>
      <c r="WK3" s="6"/>
      <c r="WL3" s="6"/>
      <c r="WM3" s="6"/>
      <c r="WN3" s="6"/>
      <c r="WO3" s="6"/>
      <c r="WP3" s="9"/>
      <c r="WQ3" s="9"/>
      <c r="WR3" s="9"/>
      <c r="WS3" s="9"/>
      <c r="WT3" s="9"/>
      <c r="WU3" s="9"/>
      <c r="WV3" s="9"/>
      <c r="WW3" s="9"/>
      <c r="WX3" s="6"/>
      <c r="WY3" s="6"/>
      <c r="WZ3" s="6"/>
      <c r="XA3" s="6"/>
      <c r="XB3" s="103" t="str">
        <f>'表１（新基準）'!$G$9</f>
        <v>令和７年４月１日現在</v>
      </c>
      <c r="XC3" s="6"/>
      <c r="XD3" s="6"/>
      <c r="XE3" s="6"/>
      <c r="XF3" s="6"/>
      <c r="XG3" s="6"/>
      <c r="XH3" s="6"/>
      <c r="XI3" s="6"/>
      <c r="XJ3" s="6"/>
      <c r="XK3" s="6"/>
      <c r="XL3" s="6"/>
      <c r="XM3" s="6"/>
      <c r="XN3" s="103" t="str">
        <f>'表１（新基準）'!$M$9&amp;'表１（新基準）'!$P$9&amp;'表１（新基準）'!$Q$9</f>
        <v>監査前月月１日現在</v>
      </c>
      <c r="XO3" s="6"/>
      <c r="XP3" s="6"/>
      <c r="XQ3" s="6"/>
      <c r="XR3" s="6"/>
      <c r="XS3" s="6"/>
      <c r="XT3" s="6"/>
      <c r="XU3" s="6"/>
      <c r="XV3" s="6"/>
      <c r="XW3" s="6"/>
      <c r="XX3" s="6"/>
      <c r="XY3" s="102"/>
      <c r="XZ3" s="467"/>
      <c r="YA3" s="8" t="str">
        <f>表２!C10</f>
        <v>所長</v>
      </c>
      <c r="YB3" s="9"/>
      <c r="YC3" s="9"/>
      <c r="YD3" s="9"/>
      <c r="YE3" s="9"/>
      <c r="YF3" s="9"/>
      <c r="YG3" s="9"/>
      <c r="YH3" s="9"/>
      <c r="YI3" s="9"/>
      <c r="YJ3" s="9"/>
      <c r="YK3" s="9"/>
      <c r="YL3" s="222"/>
      <c r="YM3" s="103" t="str">
        <f>表２!C12</f>
        <v>各職種の総人数(所長(A1),(A2)を除く)
                               　　　　　　　　     (B)</v>
      </c>
      <c r="YN3" s="6"/>
      <c r="YO3" s="6"/>
      <c r="YP3" s="6"/>
      <c r="YQ3" s="6"/>
      <c r="YR3" s="6"/>
      <c r="YS3" s="103" t="str">
        <f>表２!C13</f>
        <v>(B)のうち病児保育事業担当者（職員配置の補助を受けている者）　　　           　 (C1)</v>
      </c>
      <c r="YT3" s="6"/>
      <c r="YU3" s="6"/>
      <c r="YV3" s="6"/>
      <c r="YW3" s="6"/>
      <c r="YX3" s="102"/>
      <c r="YY3" s="103" t="str">
        <f>表２!C14</f>
        <v>(B)のうち一時預かり事業担当者（職員配置の補助を受けている者）      　　 　　 (C2)</v>
      </c>
      <c r="YZ3" s="6"/>
      <c r="ZA3" s="6"/>
      <c r="ZB3" s="6"/>
      <c r="ZC3" s="6"/>
      <c r="ZD3" s="102"/>
      <c r="ZE3" s="6" t="str">
        <f>表２!C15</f>
        <v>(B)のうち地域子育て支援拠点事業担当者（職員配置の補助を受けている者)  　 (C3)</v>
      </c>
      <c r="ZF3" s="6"/>
      <c r="ZG3" s="6"/>
      <c r="ZH3" s="6"/>
      <c r="ZI3" s="6"/>
      <c r="ZJ3" s="102"/>
      <c r="ZK3" s="103" t="str">
        <f>表２!C16</f>
        <v>(B)のうち県単一時保育事業担当者　　　　　　　　　　　　   
                       　　　　　（注２）　 （C4）</v>
      </c>
      <c r="ZL3" s="6"/>
      <c r="ZM3" s="6"/>
      <c r="ZN3" s="6"/>
      <c r="ZO3" s="6"/>
      <c r="ZP3" s="102"/>
      <c r="ZQ3" s="6" t="str">
        <f>表２!C17</f>
        <v>(B)のうち県単障がい児保育事業担当者
　　　　　　　　　　　　　　　     （C5）</v>
      </c>
      <c r="ZR3" s="6"/>
      <c r="ZS3" s="6"/>
      <c r="ZT3" s="6"/>
      <c r="ZU3" s="6"/>
      <c r="ZV3" s="6"/>
      <c r="ZW3" s="103" t="str">
        <f>表２!C18</f>
        <v>(B)－(C1)－(C2)－(C3)－(C4)－(C5)
　　　　　　　　　　　　　　　     （D）</v>
      </c>
      <c r="ZX3" s="6"/>
      <c r="ZY3" s="6"/>
      <c r="ZZ3" s="6"/>
      <c r="AAA3" s="6"/>
      <c r="AAB3" s="102"/>
      <c r="AAC3" s="103" t="str">
        <f>表２!C19</f>
        <v>(D)のうち常勤（注３）の職員数 
　　　　　　　　　　　　　　　     （E）</v>
      </c>
      <c r="AAD3" s="6"/>
      <c r="AAE3" s="6"/>
      <c r="AAF3" s="6"/>
      <c r="AAG3" s="6"/>
      <c r="AAH3" s="102"/>
      <c r="AAI3" s="9" t="str">
        <f>表２!C20</f>
        <v>非常勤職員</v>
      </c>
      <c r="AAJ3" s="9"/>
      <c r="AAK3" s="9"/>
      <c r="AAL3" s="9"/>
      <c r="AAM3" s="6"/>
      <c r="AAN3" s="102"/>
      <c r="AAO3" s="217" t="str">
        <f>表２!C25</f>
        <v>(表1)の保育士定数小計と比較する職員数
①②③に係る(A2)＋(E)＋(G)　　　  （I）</v>
      </c>
      <c r="AAP3" s="217" t="str">
        <f>表２!C26</f>
        <v>(表1)の保育士定数計と比較する職員数
①②③④に係る(A2)＋(E)＋(H)　　    (J)</v>
      </c>
      <c r="AAQ3" s="103" t="str">
        <f>表３!J7</f>
        <v xml:space="preserve">１ヶ月の
勤務時間数合計  </v>
      </c>
      <c r="AAR3" s="6"/>
      <c r="AAS3" s="217" t="str">
        <f>表３!C32</f>
        <v>就業規則上の常勤職員の１ヶ月の勤務時間数　（注）</v>
      </c>
      <c r="AAT3" s="217" t="str">
        <f>表３!G32</f>
        <v>①②③に係る
　常勤換算後の人数
　　　　　＝(K)÷(M)</v>
      </c>
      <c r="AAU3" s="217" t="str">
        <f>表３!G38</f>
        <v>①②③④に係る
　常勤換算後の人数
　　　　　＝(L)÷(M)</v>
      </c>
      <c r="AAV3" s="103" t="str">
        <f>表４!C10</f>
        <v>児童数</v>
      </c>
      <c r="AAW3" s="6"/>
      <c r="AAX3" s="6"/>
      <c r="AAY3" s="6"/>
      <c r="AAZ3" s="6"/>
      <c r="ABA3" s="6"/>
      <c r="ABB3" s="6"/>
      <c r="ABC3" s="102"/>
      <c r="ABD3" s="103" t="str">
        <f>表４!C12</f>
        <v>○年齢区分ごとの面積基準及び施設の面積を記載してください。なお、2歳未満のうち、1.65㎡の人数は、｢ほふくに至ってない子｣の人数、3.3㎡の人数は｢ほふくしている子（歩いている子を含む）｣の人数を記入してください。</v>
      </c>
      <c r="ABE3" s="6"/>
      <c r="ABF3" s="6"/>
      <c r="ABG3" s="6"/>
      <c r="ABH3" s="6"/>
      <c r="ABI3" s="6"/>
      <c r="ABJ3" s="6"/>
      <c r="ABK3" s="6"/>
      <c r="ABL3" s="6"/>
      <c r="ABM3" s="6"/>
      <c r="ABN3" s="6"/>
      <c r="ABO3" s="6"/>
      <c r="ABP3" s="6"/>
      <c r="ABQ3" s="6"/>
      <c r="ABR3" s="217" t="str">
        <f>職員名簿!$C$5</f>
        <v>整理
番号</v>
      </c>
      <c r="ABS3" s="217" t="str">
        <f>職員名簿!$D$5</f>
        <v>職名</v>
      </c>
      <c r="ABT3" s="217" t="str">
        <f>職員名簿!$E$5</f>
        <v>氏名</v>
      </c>
      <c r="ABU3" s="217" t="str">
        <f>職員名簿!$F$5</f>
        <v>担当業務</v>
      </c>
      <c r="ABV3" s="217" t="str">
        <f>職員名簿!$G$5</f>
        <v>「その他」の場合の業務
（具体的に）</v>
      </c>
      <c r="ABW3" s="217" t="str">
        <f>職員名簿!$H$5</f>
        <v>資格名</v>
      </c>
      <c r="ABX3" s="217" t="str">
        <f>職員名簿!$I$5</f>
        <v>子育て支援員・家庭的保育者の場合の保育業務経験（常勤換算）</v>
      </c>
      <c r="ABY3" s="217" t="str">
        <f>職員名簿!$J$5</f>
        <v>常勤・非常勤の別</v>
      </c>
      <c r="ABZ3" s="217" t="str">
        <f>職員名簿!$K$5</f>
        <v>非常勤の場合の勤務時間数</v>
      </c>
      <c r="ACA3" s="217" t="str">
        <f>職員名簿!$L$5</f>
        <v>休業
（産休・育休等）</v>
      </c>
      <c r="ACB3" s="217" t="str">
        <f>職員名簿!$M$5</f>
        <v>備　考</v>
      </c>
      <c r="ACC3" s="217" t="str">
        <f>職員名簿!$C$5</f>
        <v>整理
番号</v>
      </c>
      <c r="ACD3" s="217" t="str">
        <f>職員名簿!$D$5</f>
        <v>職名</v>
      </c>
      <c r="ACE3" s="217" t="str">
        <f>職員名簿!$E$5</f>
        <v>氏名</v>
      </c>
      <c r="ACF3" s="217" t="str">
        <f>職員名簿!$F$5</f>
        <v>担当業務</v>
      </c>
      <c r="ACG3" s="217" t="str">
        <f>職員名簿!$G$5</f>
        <v>「その他」の場合の業務
（具体的に）</v>
      </c>
      <c r="ACH3" s="217" t="str">
        <f>職員名簿!$H$5</f>
        <v>資格名</v>
      </c>
      <c r="ACI3" s="217" t="str">
        <f>職員名簿!$I$5</f>
        <v>子育て支援員・家庭的保育者の場合の保育業務経験（常勤換算）</v>
      </c>
      <c r="ACJ3" s="217" t="str">
        <f>職員名簿!$J$5</f>
        <v>常勤・非常勤の別</v>
      </c>
      <c r="ACK3" s="217" t="str">
        <f>職員名簿!$K$5</f>
        <v>非常勤の場合の勤務時間数</v>
      </c>
      <c r="ACL3" s="217" t="str">
        <f>職員名簿!$L$5</f>
        <v>休業
（産休・育休等）</v>
      </c>
      <c r="ACM3" s="217" t="str">
        <f>職員名簿!$M$5</f>
        <v>備　考</v>
      </c>
      <c r="ACN3" s="217" t="str">
        <f>職員名簿!$C$5</f>
        <v>整理
番号</v>
      </c>
      <c r="ACO3" s="217" t="str">
        <f>職員名簿!$D$5</f>
        <v>職名</v>
      </c>
      <c r="ACP3" s="217" t="str">
        <f>職員名簿!$E$5</f>
        <v>氏名</v>
      </c>
      <c r="ACQ3" s="217" t="str">
        <f>職員名簿!$F$5</f>
        <v>担当業務</v>
      </c>
      <c r="ACR3" s="217" t="str">
        <f>職員名簿!$G$5</f>
        <v>「その他」の場合の業務
（具体的に）</v>
      </c>
      <c r="ACS3" s="217" t="str">
        <f>職員名簿!$H$5</f>
        <v>資格名</v>
      </c>
      <c r="ACT3" s="217" t="str">
        <f>職員名簿!$I$5</f>
        <v>子育て支援員・家庭的保育者の場合の保育業務経験（常勤換算）</v>
      </c>
      <c r="ACU3" s="217" t="str">
        <f>職員名簿!$J$5</f>
        <v>常勤・非常勤の別</v>
      </c>
      <c r="ACV3" s="217" t="str">
        <f>職員名簿!$K$5</f>
        <v>非常勤の場合の勤務時間数</v>
      </c>
      <c r="ACW3" s="217" t="str">
        <f>職員名簿!$L$5</f>
        <v>休業
（産休・育休等）</v>
      </c>
      <c r="ACX3" s="217" t="str">
        <f>職員名簿!$M$5</f>
        <v>備　考</v>
      </c>
      <c r="ACY3" s="217" t="str">
        <f>職員名簿!$C$5</f>
        <v>整理
番号</v>
      </c>
      <c r="ACZ3" s="217" t="str">
        <f>職員名簿!$D$5</f>
        <v>職名</v>
      </c>
      <c r="ADA3" s="217" t="str">
        <f>職員名簿!$E$5</f>
        <v>氏名</v>
      </c>
      <c r="ADB3" s="217" t="str">
        <f>職員名簿!$F$5</f>
        <v>担当業務</v>
      </c>
      <c r="ADC3" s="217" t="str">
        <f>職員名簿!$G$5</f>
        <v>「その他」の場合の業務
（具体的に）</v>
      </c>
      <c r="ADD3" s="217" t="str">
        <f>職員名簿!$H$5</f>
        <v>資格名</v>
      </c>
      <c r="ADE3" s="217" t="str">
        <f>職員名簿!$I$5</f>
        <v>子育て支援員・家庭的保育者の場合の保育業務経験（常勤換算）</v>
      </c>
      <c r="ADF3" s="217" t="str">
        <f>職員名簿!$J$5</f>
        <v>常勤・非常勤の別</v>
      </c>
      <c r="ADG3" s="217" t="str">
        <f>職員名簿!$K$5</f>
        <v>非常勤の場合の勤務時間数</v>
      </c>
      <c r="ADH3" s="217" t="str">
        <f>職員名簿!$L$5</f>
        <v>休業
（産休・育休等）</v>
      </c>
      <c r="ADI3" s="217" t="str">
        <f>職員名簿!$M$5</f>
        <v>備　考</v>
      </c>
      <c r="ADJ3" s="217" t="str">
        <f>職員名簿!$C$5</f>
        <v>整理
番号</v>
      </c>
      <c r="ADK3" s="217" t="str">
        <f>職員名簿!$D$5</f>
        <v>職名</v>
      </c>
      <c r="ADL3" s="217" t="str">
        <f>職員名簿!$E$5</f>
        <v>氏名</v>
      </c>
      <c r="ADM3" s="217" t="str">
        <f>職員名簿!$F$5</f>
        <v>担当業務</v>
      </c>
      <c r="ADN3" s="217" t="str">
        <f>職員名簿!$G$5</f>
        <v>「その他」の場合の業務
（具体的に）</v>
      </c>
      <c r="ADO3" s="217" t="str">
        <f>職員名簿!$H$5</f>
        <v>資格名</v>
      </c>
      <c r="ADP3" s="217" t="str">
        <f>職員名簿!$I$5</f>
        <v>子育て支援員・家庭的保育者の場合の保育業務経験（常勤換算）</v>
      </c>
      <c r="ADQ3" s="217" t="str">
        <f>職員名簿!$J$5</f>
        <v>常勤・非常勤の別</v>
      </c>
      <c r="ADR3" s="217" t="str">
        <f>職員名簿!$K$5</f>
        <v>非常勤の場合の勤務時間数</v>
      </c>
      <c r="ADS3" s="217" t="str">
        <f>職員名簿!$L$5</f>
        <v>休業
（産休・育休等）</v>
      </c>
      <c r="ADT3" s="217" t="str">
        <f>職員名簿!$M$5</f>
        <v>備　考</v>
      </c>
      <c r="ADU3" s="217" t="str">
        <f>職員名簿!$C$5</f>
        <v>整理
番号</v>
      </c>
      <c r="ADV3" s="217" t="str">
        <f>職員名簿!$D$5</f>
        <v>職名</v>
      </c>
      <c r="ADW3" s="217" t="str">
        <f>職員名簿!$E$5</f>
        <v>氏名</v>
      </c>
      <c r="ADX3" s="217" t="str">
        <f>職員名簿!$F$5</f>
        <v>担当業務</v>
      </c>
      <c r="ADY3" s="217" t="str">
        <f>職員名簿!$G$5</f>
        <v>「その他」の場合の業務
（具体的に）</v>
      </c>
      <c r="ADZ3" s="217" t="str">
        <f>職員名簿!$H$5</f>
        <v>資格名</v>
      </c>
      <c r="AEA3" s="217" t="str">
        <f>職員名簿!$I$5</f>
        <v>子育て支援員・家庭的保育者の場合の保育業務経験（常勤換算）</v>
      </c>
      <c r="AEB3" s="217" t="str">
        <f>職員名簿!$J$5</f>
        <v>常勤・非常勤の別</v>
      </c>
      <c r="AEC3" s="217" t="str">
        <f>職員名簿!$K$5</f>
        <v>非常勤の場合の勤務時間数</v>
      </c>
      <c r="AED3" s="217" t="str">
        <f>職員名簿!$L$5</f>
        <v>休業
（産休・育休等）</v>
      </c>
      <c r="AEE3" s="217" t="str">
        <f>職員名簿!$M$5</f>
        <v>備　考</v>
      </c>
      <c r="AEF3" s="217" t="str">
        <f>職員名簿!$C$5</f>
        <v>整理
番号</v>
      </c>
      <c r="AEG3" s="217" t="str">
        <f>職員名簿!$D$5</f>
        <v>職名</v>
      </c>
      <c r="AEH3" s="217" t="str">
        <f>職員名簿!$E$5</f>
        <v>氏名</v>
      </c>
      <c r="AEI3" s="217" t="str">
        <f>職員名簿!$F$5</f>
        <v>担当業務</v>
      </c>
      <c r="AEJ3" s="217" t="str">
        <f>職員名簿!$G$5</f>
        <v>「その他」の場合の業務
（具体的に）</v>
      </c>
      <c r="AEK3" s="217" t="str">
        <f>職員名簿!$H$5</f>
        <v>資格名</v>
      </c>
      <c r="AEL3" s="217" t="str">
        <f>職員名簿!$I$5</f>
        <v>子育て支援員・家庭的保育者の場合の保育業務経験（常勤換算）</v>
      </c>
      <c r="AEM3" s="217" t="str">
        <f>職員名簿!$J$5</f>
        <v>常勤・非常勤の別</v>
      </c>
      <c r="AEN3" s="217" t="str">
        <f>職員名簿!$K$5</f>
        <v>非常勤の場合の勤務時間数</v>
      </c>
      <c r="AEO3" s="217" t="str">
        <f>職員名簿!$L$5</f>
        <v>休業
（産休・育休等）</v>
      </c>
      <c r="AEP3" s="217" t="str">
        <f>職員名簿!$M$5</f>
        <v>備　考</v>
      </c>
      <c r="AEQ3" s="217" t="str">
        <f>職員名簿!$C$5</f>
        <v>整理
番号</v>
      </c>
      <c r="AER3" s="217" t="str">
        <f>職員名簿!$D$5</f>
        <v>職名</v>
      </c>
      <c r="AES3" s="217" t="str">
        <f>職員名簿!$E$5</f>
        <v>氏名</v>
      </c>
      <c r="AET3" s="217" t="str">
        <f>職員名簿!$F$5</f>
        <v>担当業務</v>
      </c>
      <c r="AEU3" s="217" t="str">
        <f>職員名簿!$G$5</f>
        <v>「その他」の場合の業務
（具体的に）</v>
      </c>
      <c r="AEV3" s="217" t="str">
        <f>職員名簿!$H$5</f>
        <v>資格名</v>
      </c>
      <c r="AEW3" s="217" t="str">
        <f>職員名簿!$I$5</f>
        <v>子育て支援員・家庭的保育者の場合の保育業務経験（常勤換算）</v>
      </c>
      <c r="AEX3" s="217" t="str">
        <f>職員名簿!$J$5</f>
        <v>常勤・非常勤の別</v>
      </c>
      <c r="AEY3" s="217" t="str">
        <f>職員名簿!$K$5</f>
        <v>非常勤の場合の勤務時間数</v>
      </c>
      <c r="AEZ3" s="217" t="str">
        <f>職員名簿!$L$5</f>
        <v>休業
（産休・育休等）</v>
      </c>
      <c r="AFA3" s="217" t="str">
        <f>職員名簿!$M$5</f>
        <v>備　考</v>
      </c>
      <c r="AFB3" s="217" t="str">
        <f>職員名簿!$C$5</f>
        <v>整理
番号</v>
      </c>
      <c r="AFC3" s="217" t="str">
        <f>職員名簿!$D$5</f>
        <v>職名</v>
      </c>
      <c r="AFD3" s="217" t="str">
        <f>職員名簿!$E$5</f>
        <v>氏名</v>
      </c>
      <c r="AFE3" s="217" t="str">
        <f>職員名簿!$F$5</f>
        <v>担当業務</v>
      </c>
      <c r="AFF3" s="217" t="str">
        <f>職員名簿!$G$5</f>
        <v>「その他」の場合の業務
（具体的に）</v>
      </c>
      <c r="AFG3" s="217" t="str">
        <f>職員名簿!$H$5</f>
        <v>資格名</v>
      </c>
      <c r="AFH3" s="217" t="str">
        <f>職員名簿!$I$5</f>
        <v>子育て支援員・家庭的保育者の場合の保育業務経験（常勤換算）</v>
      </c>
      <c r="AFI3" s="217" t="str">
        <f>職員名簿!$J$5</f>
        <v>常勤・非常勤の別</v>
      </c>
      <c r="AFJ3" s="217" t="str">
        <f>職員名簿!$K$5</f>
        <v>非常勤の場合の勤務時間数</v>
      </c>
      <c r="AFK3" s="217" t="str">
        <f>職員名簿!$L$5</f>
        <v>休業
（産休・育休等）</v>
      </c>
      <c r="AFL3" s="217" t="str">
        <f>職員名簿!$M$5</f>
        <v>備　考</v>
      </c>
      <c r="AFM3" s="217" t="str">
        <f>職員名簿!$C$5</f>
        <v>整理
番号</v>
      </c>
      <c r="AFN3" s="217" t="str">
        <f>職員名簿!$D$5</f>
        <v>職名</v>
      </c>
      <c r="AFO3" s="217" t="str">
        <f>職員名簿!$E$5</f>
        <v>氏名</v>
      </c>
      <c r="AFP3" s="217" t="str">
        <f>職員名簿!$F$5</f>
        <v>担当業務</v>
      </c>
      <c r="AFQ3" s="217" t="str">
        <f>職員名簿!$G$5</f>
        <v>「その他」の場合の業務
（具体的に）</v>
      </c>
      <c r="AFR3" s="217" t="str">
        <f>職員名簿!$H$5</f>
        <v>資格名</v>
      </c>
      <c r="AFS3" s="217" t="str">
        <f>職員名簿!$I$5</f>
        <v>子育て支援員・家庭的保育者の場合の保育業務経験（常勤換算）</v>
      </c>
      <c r="AFT3" s="217" t="str">
        <f>職員名簿!$J$5</f>
        <v>常勤・非常勤の別</v>
      </c>
      <c r="AFU3" s="217" t="str">
        <f>職員名簿!$K$5</f>
        <v>非常勤の場合の勤務時間数</v>
      </c>
      <c r="AFV3" s="217" t="str">
        <f>職員名簿!$L$5</f>
        <v>休業
（産休・育休等）</v>
      </c>
      <c r="AFW3" s="217" t="str">
        <f>職員名簿!$M$5</f>
        <v>備　考</v>
      </c>
      <c r="AFX3" s="217" t="str">
        <f>職員名簿!$C$5</f>
        <v>整理
番号</v>
      </c>
      <c r="AFY3" s="217" t="str">
        <f>職員名簿!$D$5</f>
        <v>職名</v>
      </c>
      <c r="AFZ3" s="217" t="str">
        <f>職員名簿!$E$5</f>
        <v>氏名</v>
      </c>
      <c r="AGA3" s="217" t="str">
        <f>職員名簿!$F$5</f>
        <v>担当業務</v>
      </c>
      <c r="AGB3" s="217" t="str">
        <f>職員名簿!$G$5</f>
        <v>「その他」の場合の業務
（具体的に）</v>
      </c>
      <c r="AGC3" s="217" t="str">
        <f>職員名簿!$H$5</f>
        <v>資格名</v>
      </c>
      <c r="AGD3" s="217" t="str">
        <f>職員名簿!$I$5</f>
        <v>子育て支援員・家庭的保育者の場合の保育業務経験（常勤換算）</v>
      </c>
      <c r="AGE3" s="217" t="str">
        <f>職員名簿!$J$5</f>
        <v>常勤・非常勤の別</v>
      </c>
      <c r="AGF3" s="217" t="str">
        <f>職員名簿!$K$5</f>
        <v>非常勤の場合の勤務時間数</v>
      </c>
      <c r="AGG3" s="217" t="str">
        <f>職員名簿!$L$5</f>
        <v>休業
（産休・育休等）</v>
      </c>
      <c r="AGH3" s="217" t="str">
        <f>職員名簿!$M$5</f>
        <v>備　考</v>
      </c>
      <c r="AGI3" s="217" t="str">
        <f>職員名簿!$C$5</f>
        <v>整理
番号</v>
      </c>
      <c r="AGJ3" s="217" t="str">
        <f>職員名簿!$D$5</f>
        <v>職名</v>
      </c>
      <c r="AGK3" s="217" t="str">
        <f>職員名簿!$E$5</f>
        <v>氏名</v>
      </c>
      <c r="AGL3" s="217" t="str">
        <f>職員名簿!$F$5</f>
        <v>担当業務</v>
      </c>
      <c r="AGM3" s="217" t="str">
        <f>職員名簿!$G$5</f>
        <v>「その他」の場合の業務
（具体的に）</v>
      </c>
      <c r="AGN3" s="217" t="str">
        <f>職員名簿!$H$5</f>
        <v>資格名</v>
      </c>
      <c r="AGO3" s="217" t="str">
        <f>職員名簿!$I$5</f>
        <v>子育て支援員・家庭的保育者の場合の保育業務経験（常勤換算）</v>
      </c>
      <c r="AGP3" s="217" t="str">
        <f>職員名簿!$J$5</f>
        <v>常勤・非常勤の別</v>
      </c>
      <c r="AGQ3" s="217" t="str">
        <f>職員名簿!$K$5</f>
        <v>非常勤の場合の勤務時間数</v>
      </c>
      <c r="AGR3" s="217" t="str">
        <f>職員名簿!$L$5</f>
        <v>休業
（産休・育休等）</v>
      </c>
      <c r="AGS3" s="217" t="str">
        <f>職員名簿!$M$5</f>
        <v>備　考</v>
      </c>
      <c r="AGT3" s="217" t="str">
        <f>職員名簿!$C$5</f>
        <v>整理
番号</v>
      </c>
      <c r="AGU3" s="217" t="str">
        <f>職員名簿!$D$5</f>
        <v>職名</v>
      </c>
      <c r="AGV3" s="217" t="str">
        <f>職員名簿!$E$5</f>
        <v>氏名</v>
      </c>
      <c r="AGW3" s="217" t="str">
        <f>職員名簿!$F$5</f>
        <v>担当業務</v>
      </c>
      <c r="AGX3" s="217" t="str">
        <f>職員名簿!$G$5</f>
        <v>「その他」の場合の業務
（具体的に）</v>
      </c>
      <c r="AGY3" s="217" t="str">
        <f>職員名簿!$H$5</f>
        <v>資格名</v>
      </c>
      <c r="AGZ3" s="217" t="str">
        <f>職員名簿!$I$5</f>
        <v>子育て支援員・家庭的保育者の場合の保育業務経験（常勤換算）</v>
      </c>
      <c r="AHA3" s="217" t="str">
        <f>職員名簿!$J$5</f>
        <v>常勤・非常勤の別</v>
      </c>
      <c r="AHB3" s="217" t="str">
        <f>職員名簿!$K$5</f>
        <v>非常勤の場合の勤務時間数</v>
      </c>
      <c r="AHC3" s="217" t="str">
        <f>職員名簿!$L$5</f>
        <v>休業
（産休・育休等）</v>
      </c>
      <c r="AHD3" s="217" t="str">
        <f>職員名簿!$M$5</f>
        <v>備　考</v>
      </c>
      <c r="AHE3" s="217" t="str">
        <f>職員名簿!$C$5</f>
        <v>整理
番号</v>
      </c>
      <c r="AHF3" s="217" t="str">
        <f>職員名簿!$D$5</f>
        <v>職名</v>
      </c>
      <c r="AHG3" s="217" t="str">
        <f>職員名簿!$E$5</f>
        <v>氏名</v>
      </c>
      <c r="AHH3" s="217" t="str">
        <f>職員名簿!$F$5</f>
        <v>担当業務</v>
      </c>
      <c r="AHI3" s="217" t="str">
        <f>職員名簿!$G$5</f>
        <v>「その他」の場合の業務
（具体的に）</v>
      </c>
      <c r="AHJ3" s="217" t="str">
        <f>職員名簿!$H$5</f>
        <v>資格名</v>
      </c>
      <c r="AHK3" s="217" t="str">
        <f>職員名簿!$I$5</f>
        <v>子育て支援員・家庭的保育者の場合の保育業務経験（常勤換算）</v>
      </c>
      <c r="AHL3" s="217" t="str">
        <f>職員名簿!$J$5</f>
        <v>常勤・非常勤の別</v>
      </c>
      <c r="AHM3" s="217" t="str">
        <f>職員名簿!$K$5</f>
        <v>非常勤の場合の勤務時間数</v>
      </c>
      <c r="AHN3" s="217" t="str">
        <f>職員名簿!$L$5</f>
        <v>休業
（産休・育休等）</v>
      </c>
      <c r="AHO3" s="217" t="str">
        <f>職員名簿!$M$5</f>
        <v>備　考</v>
      </c>
      <c r="AHP3" s="217" t="str">
        <f>職員名簿!$C$5</f>
        <v>整理
番号</v>
      </c>
      <c r="AHQ3" s="217" t="str">
        <f>職員名簿!$D$5</f>
        <v>職名</v>
      </c>
      <c r="AHR3" s="217" t="str">
        <f>職員名簿!$E$5</f>
        <v>氏名</v>
      </c>
      <c r="AHS3" s="217" t="str">
        <f>職員名簿!$F$5</f>
        <v>担当業務</v>
      </c>
      <c r="AHT3" s="217" t="str">
        <f>職員名簿!$G$5</f>
        <v>「その他」の場合の業務
（具体的に）</v>
      </c>
      <c r="AHU3" s="217" t="str">
        <f>職員名簿!$H$5</f>
        <v>資格名</v>
      </c>
      <c r="AHV3" s="217" t="str">
        <f>職員名簿!$I$5</f>
        <v>子育て支援員・家庭的保育者の場合の保育業務経験（常勤換算）</v>
      </c>
      <c r="AHW3" s="217" t="str">
        <f>職員名簿!$J$5</f>
        <v>常勤・非常勤の別</v>
      </c>
      <c r="AHX3" s="217" t="str">
        <f>職員名簿!$K$5</f>
        <v>非常勤の場合の勤務時間数</v>
      </c>
      <c r="AHY3" s="217" t="str">
        <f>職員名簿!$L$5</f>
        <v>休業
（産休・育休等）</v>
      </c>
      <c r="AHZ3" s="217" t="str">
        <f>職員名簿!$M$5</f>
        <v>備　考</v>
      </c>
      <c r="AIA3" s="217" t="str">
        <f>職員名簿!$C$5</f>
        <v>整理
番号</v>
      </c>
      <c r="AIB3" s="217" t="str">
        <f>職員名簿!$D$5</f>
        <v>職名</v>
      </c>
      <c r="AIC3" s="217" t="str">
        <f>職員名簿!$E$5</f>
        <v>氏名</v>
      </c>
      <c r="AID3" s="217" t="str">
        <f>職員名簿!$F$5</f>
        <v>担当業務</v>
      </c>
      <c r="AIE3" s="217" t="str">
        <f>職員名簿!$G$5</f>
        <v>「その他」の場合の業務
（具体的に）</v>
      </c>
      <c r="AIF3" s="217" t="str">
        <f>職員名簿!$H$5</f>
        <v>資格名</v>
      </c>
      <c r="AIG3" s="217" t="str">
        <f>職員名簿!$I$5</f>
        <v>子育て支援員・家庭的保育者の場合の保育業務経験（常勤換算）</v>
      </c>
      <c r="AIH3" s="217" t="str">
        <f>職員名簿!$J$5</f>
        <v>常勤・非常勤の別</v>
      </c>
      <c r="AII3" s="217" t="str">
        <f>職員名簿!$K$5</f>
        <v>非常勤の場合の勤務時間数</v>
      </c>
      <c r="AIJ3" s="217" t="str">
        <f>職員名簿!$L$5</f>
        <v>休業
（産休・育休等）</v>
      </c>
      <c r="AIK3" s="217" t="str">
        <f>職員名簿!$M$5</f>
        <v>備　考</v>
      </c>
      <c r="AIL3" s="217" t="str">
        <f>職員名簿!$C$5</f>
        <v>整理
番号</v>
      </c>
      <c r="AIM3" s="217" t="str">
        <f>職員名簿!$D$5</f>
        <v>職名</v>
      </c>
      <c r="AIN3" s="217" t="str">
        <f>職員名簿!$E$5</f>
        <v>氏名</v>
      </c>
      <c r="AIO3" s="217" t="str">
        <f>職員名簿!$F$5</f>
        <v>担当業務</v>
      </c>
      <c r="AIP3" s="217" t="str">
        <f>職員名簿!$G$5</f>
        <v>「その他」の場合の業務
（具体的に）</v>
      </c>
      <c r="AIQ3" s="217" t="str">
        <f>職員名簿!$H$5</f>
        <v>資格名</v>
      </c>
      <c r="AIR3" s="217" t="str">
        <f>職員名簿!$I$5</f>
        <v>子育て支援員・家庭的保育者の場合の保育業務経験（常勤換算）</v>
      </c>
      <c r="AIS3" s="217" t="str">
        <f>職員名簿!$J$5</f>
        <v>常勤・非常勤の別</v>
      </c>
      <c r="AIT3" s="217" t="str">
        <f>職員名簿!$K$5</f>
        <v>非常勤の場合の勤務時間数</v>
      </c>
      <c r="AIU3" s="217" t="str">
        <f>職員名簿!$L$5</f>
        <v>休業
（産休・育休等）</v>
      </c>
      <c r="AIV3" s="217" t="str">
        <f>職員名簿!$M$5</f>
        <v>備　考</v>
      </c>
      <c r="AIW3" s="217" t="str">
        <f>職員名簿!$C$5</f>
        <v>整理
番号</v>
      </c>
      <c r="AIX3" s="217" t="str">
        <f>職員名簿!$D$5</f>
        <v>職名</v>
      </c>
      <c r="AIY3" s="217" t="str">
        <f>職員名簿!$E$5</f>
        <v>氏名</v>
      </c>
      <c r="AIZ3" s="217" t="str">
        <f>職員名簿!$F$5</f>
        <v>担当業務</v>
      </c>
      <c r="AJA3" s="217" t="str">
        <f>職員名簿!$G$5</f>
        <v>「その他」の場合の業務
（具体的に）</v>
      </c>
      <c r="AJB3" s="217" t="str">
        <f>職員名簿!$H$5</f>
        <v>資格名</v>
      </c>
      <c r="AJC3" s="217" t="str">
        <f>職員名簿!$I$5</f>
        <v>子育て支援員・家庭的保育者の場合の保育業務経験（常勤換算）</v>
      </c>
      <c r="AJD3" s="217" t="str">
        <f>職員名簿!$J$5</f>
        <v>常勤・非常勤の別</v>
      </c>
      <c r="AJE3" s="217" t="str">
        <f>職員名簿!$K$5</f>
        <v>非常勤の場合の勤務時間数</v>
      </c>
      <c r="AJF3" s="217" t="str">
        <f>職員名簿!$L$5</f>
        <v>休業
（産休・育休等）</v>
      </c>
      <c r="AJG3" s="217" t="str">
        <f>職員名簿!$M$5</f>
        <v>備　考</v>
      </c>
      <c r="AJH3" s="217" t="str">
        <f>職員名簿!$C$5</f>
        <v>整理
番号</v>
      </c>
      <c r="AJI3" s="217" t="str">
        <f>職員名簿!$D$5</f>
        <v>職名</v>
      </c>
      <c r="AJJ3" s="217" t="str">
        <f>職員名簿!$E$5</f>
        <v>氏名</v>
      </c>
      <c r="AJK3" s="217" t="str">
        <f>職員名簿!$F$5</f>
        <v>担当業務</v>
      </c>
      <c r="AJL3" s="217" t="str">
        <f>職員名簿!$G$5</f>
        <v>「その他」の場合の業務
（具体的に）</v>
      </c>
      <c r="AJM3" s="217" t="str">
        <f>職員名簿!$H$5</f>
        <v>資格名</v>
      </c>
      <c r="AJN3" s="217" t="str">
        <f>職員名簿!$I$5</f>
        <v>子育て支援員・家庭的保育者の場合の保育業務経験（常勤換算）</v>
      </c>
      <c r="AJO3" s="217" t="str">
        <f>職員名簿!$J$5</f>
        <v>常勤・非常勤の別</v>
      </c>
      <c r="AJP3" s="217" t="str">
        <f>職員名簿!$K$5</f>
        <v>非常勤の場合の勤務時間数</v>
      </c>
      <c r="AJQ3" s="217" t="str">
        <f>職員名簿!$L$5</f>
        <v>休業
（産休・育休等）</v>
      </c>
      <c r="AJR3" s="217" t="str">
        <f>職員名簿!$M$5</f>
        <v>備　考</v>
      </c>
      <c r="AJS3" s="217" t="str">
        <f>職員名簿!$C$5</f>
        <v>整理
番号</v>
      </c>
      <c r="AJT3" s="217" t="str">
        <f>職員名簿!$D$5</f>
        <v>職名</v>
      </c>
      <c r="AJU3" s="217" t="str">
        <f>職員名簿!$E$5</f>
        <v>氏名</v>
      </c>
      <c r="AJV3" s="217" t="str">
        <f>職員名簿!$F$5</f>
        <v>担当業務</v>
      </c>
      <c r="AJW3" s="217" t="str">
        <f>職員名簿!$G$5</f>
        <v>「その他」の場合の業務
（具体的に）</v>
      </c>
      <c r="AJX3" s="217" t="str">
        <f>職員名簿!$H$5</f>
        <v>資格名</v>
      </c>
      <c r="AJY3" s="217" t="str">
        <f>職員名簿!$I$5</f>
        <v>子育て支援員・家庭的保育者の場合の保育業務経験（常勤換算）</v>
      </c>
      <c r="AJZ3" s="217" t="str">
        <f>職員名簿!$J$5</f>
        <v>常勤・非常勤の別</v>
      </c>
      <c r="AKA3" s="217" t="str">
        <f>職員名簿!$K$5</f>
        <v>非常勤の場合の勤務時間数</v>
      </c>
      <c r="AKB3" s="217" t="str">
        <f>職員名簿!$L$5</f>
        <v>休業
（産休・育休等）</v>
      </c>
      <c r="AKC3" s="217" t="str">
        <f>職員名簿!$M$5</f>
        <v>備　考</v>
      </c>
      <c r="AKD3" s="217" t="str">
        <f>職員名簿!$C$5</f>
        <v>整理
番号</v>
      </c>
      <c r="AKE3" s="217" t="str">
        <f>職員名簿!$D$5</f>
        <v>職名</v>
      </c>
      <c r="AKF3" s="217" t="str">
        <f>職員名簿!$E$5</f>
        <v>氏名</v>
      </c>
      <c r="AKG3" s="217" t="str">
        <f>職員名簿!$F$5</f>
        <v>担当業務</v>
      </c>
      <c r="AKH3" s="217" t="str">
        <f>職員名簿!$G$5</f>
        <v>「その他」の場合の業務
（具体的に）</v>
      </c>
      <c r="AKI3" s="217" t="str">
        <f>職員名簿!$H$5</f>
        <v>資格名</v>
      </c>
      <c r="AKJ3" s="217" t="str">
        <f>職員名簿!$I$5</f>
        <v>子育て支援員・家庭的保育者の場合の保育業務経験（常勤換算）</v>
      </c>
      <c r="AKK3" s="217" t="str">
        <f>職員名簿!$J$5</f>
        <v>常勤・非常勤の別</v>
      </c>
      <c r="AKL3" s="217" t="str">
        <f>職員名簿!$K$5</f>
        <v>非常勤の場合の勤務時間数</v>
      </c>
      <c r="AKM3" s="217" t="str">
        <f>職員名簿!$L$5</f>
        <v>休業
（産休・育休等）</v>
      </c>
      <c r="AKN3" s="217" t="str">
        <f>職員名簿!$M$5</f>
        <v>備　考</v>
      </c>
      <c r="AKO3" s="217" t="str">
        <f>職員名簿!$C$5</f>
        <v>整理
番号</v>
      </c>
      <c r="AKP3" s="217" t="str">
        <f>職員名簿!$D$5</f>
        <v>職名</v>
      </c>
      <c r="AKQ3" s="217" t="str">
        <f>職員名簿!$E$5</f>
        <v>氏名</v>
      </c>
      <c r="AKR3" s="217" t="str">
        <f>職員名簿!$F$5</f>
        <v>担当業務</v>
      </c>
      <c r="AKS3" s="217" t="str">
        <f>職員名簿!$G$5</f>
        <v>「その他」の場合の業務
（具体的に）</v>
      </c>
      <c r="AKT3" s="217" t="str">
        <f>職員名簿!$H$5</f>
        <v>資格名</v>
      </c>
      <c r="AKU3" s="217" t="str">
        <f>職員名簿!$I$5</f>
        <v>子育て支援員・家庭的保育者の場合の保育業務経験（常勤換算）</v>
      </c>
      <c r="AKV3" s="217" t="str">
        <f>職員名簿!$J$5</f>
        <v>常勤・非常勤の別</v>
      </c>
      <c r="AKW3" s="217" t="str">
        <f>職員名簿!$K$5</f>
        <v>非常勤の場合の勤務時間数</v>
      </c>
      <c r="AKX3" s="217" t="str">
        <f>職員名簿!$L$5</f>
        <v>休業
（産休・育休等）</v>
      </c>
      <c r="AKY3" s="217" t="str">
        <f>職員名簿!$M$5</f>
        <v>備　考</v>
      </c>
      <c r="AKZ3" s="217" t="str">
        <f>職員名簿!$C$5</f>
        <v>整理
番号</v>
      </c>
      <c r="ALA3" s="217" t="str">
        <f>職員名簿!$D$5</f>
        <v>職名</v>
      </c>
      <c r="ALB3" s="217" t="str">
        <f>職員名簿!$E$5</f>
        <v>氏名</v>
      </c>
      <c r="ALC3" s="217" t="str">
        <f>職員名簿!$F$5</f>
        <v>担当業務</v>
      </c>
      <c r="ALD3" s="217" t="str">
        <f>職員名簿!$G$5</f>
        <v>「その他」の場合の業務
（具体的に）</v>
      </c>
      <c r="ALE3" s="217" t="str">
        <f>職員名簿!$H$5</f>
        <v>資格名</v>
      </c>
      <c r="ALF3" s="217" t="str">
        <f>職員名簿!$I$5</f>
        <v>子育て支援員・家庭的保育者の場合の保育業務経験（常勤換算）</v>
      </c>
      <c r="ALG3" s="217" t="str">
        <f>職員名簿!$J$5</f>
        <v>常勤・非常勤の別</v>
      </c>
      <c r="ALH3" s="217" t="str">
        <f>職員名簿!$K$5</f>
        <v>非常勤の場合の勤務時間数</v>
      </c>
      <c r="ALI3" s="217" t="str">
        <f>職員名簿!$L$5</f>
        <v>休業
（産休・育休等）</v>
      </c>
      <c r="ALJ3" s="217" t="str">
        <f>職員名簿!$M$5</f>
        <v>備　考</v>
      </c>
      <c r="ALK3" s="217" t="str">
        <f>職員名簿!$C$5</f>
        <v>整理
番号</v>
      </c>
      <c r="ALL3" s="217" t="str">
        <f>職員名簿!$D$5</f>
        <v>職名</v>
      </c>
      <c r="ALM3" s="217" t="str">
        <f>職員名簿!$E$5</f>
        <v>氏名</v>
      </c>
      <c r="ALN3" s="217" t="str">
        <f>職員名簿!$F$5</f>
        <v>担当業務</v>
      </c>
      <c r="ALO3" s="217" t="str">
        <f>職員名簿!$G$5</f>
        <v>「その他」の場合の業務
（具体的に）</v>
      </c>
      <c r="ALP3" s="217" t="str">
        <f>職員名簿!$H$5</f>
        <v>資格名</v>
      </c>
      <c r="ALQ3" s="217" t="str">
        <f>職員名簿!$I$5</f>
        <v>子育て支援員・家庭的保育者の場合の保育業務経験（常勤換算）</v>
      </c>
      <c r="ALR3" s="217" t="str">
        <f>職員名簿!$J$5</f>
        <v>常勤・非常勤の別</v>
      </c>
      <c r="ALS3" s="217" t="str">
        <f>職員名簿!$K$5</f>
        <v>非常勤の場合の勤務時間数</v>
      </c>
      <c r="ALT3" s="217" t="str">
        <f>職員名簿!$L$5</f>
        <v>休業
（産休・育休等）</v>
      </c>
      <c r="ALU3" s="217" t="str">
        <f>職員名簿!$M$5</f>
        <v>備　考</v>
      </c>
      <c r="ALV3" s="217" t="str">
        <f>職員名簿!$C$5</f>
        <v>整理
番号</v>
      </c>
      <c r="ALW3" s="217" t="str">
        <f>職員名簿!$D$5</f>
        <v>職名</v>
      </c>
      <c r="ALX3" s="217" t="str">
        <f>職員名簿!$E$5</f>
        <v>氏名</v>
      </c>
      <c r="ALY3" s="217" t="str">
        <f>職員名簿!$F$5</f>
        <v>担当業務</v>
      </c>
      <c r="ALZ3" s="217" t="str">
        <f>職員名簿!$G$5</f>
        <v>「その他」の場合の業務
（具体的に）</v>
      </c>
      <c r="AMA3" s="217" t="str">
        <f>職員名簿!$H$5</f>
        <v>資格名</v>
      </c>
      <c r="AMB3" s="217" t="str">
        <f>職員名簿!$I$5</f>
        <v>子育て支援員・家庭的保育者の場合の保育業務経験（常勤換算）</v>
      </c>
      <c r="AMC3" s="217" t="str">
        <f>職員名簿!$J$5</f>
        <v>常勤・非常勤の別</v>
      </c>
      <c r="AMD3" s="217" t="str">
        <f>職員名簿!$K$5</f>
        <v>非常勤の場合の勤務時間数</v>
      </c>
      <c r="AME3" s="217" t="str">
        <f>職員名簿!$L$5</f>
        <v>休業
（産休・育休等）</v>
      </c>
      <c r="AMF3" s="217" t="str">
        <f>職員名簿!$M$5</f>
        <v>備　考</v>
      </c>
      <c r="AMG3" s="217" t="str">
        <f>職員名簿!$C$5</f>
        <v>整理
番号</v>
      </c>
      <c r="AMH3" s="217" t="str">
        <f>職員名簿!$D$5</f>
        <v>職名</v>
      </c>
      <c r="AMI3" s="217" t="str">
        <f>職員名簿!$E$5</f>
        <v>氏名</v>
      </c>
      <c r="AMJ3" s="217" t="str">
        <f>職員名簿!$F$5</f>
        <v>担当業務</v>
      </c>
      <c r="AMK3" s="217" t="str">
        <f>職員名簿!$G$5</f>
        <v>「その他」の場合の業務
（具体的に）</v>
      </c>
      <c r="AML3" s="217" t="str">
        <f>職員名簿!$H$5</f>
        <v>資格名</v>
      </c>
      <c r="AMM3" s="217" t="str">
        <f>職員名簿!$I$5</f>
        <v>子育て支援員・家庭的保育者の場合の保育業務経験（常勤換算）</v>
      </c>
      <c r="AMN3" s="217" t="str">
        <f>職員名簿!$J$5</f>
        <v>常勤・非常勤の別</v>
      </c>
      <c r="AMO3" s="217" t="str">
        <f>職員名簿!$K$5</f>
        <v>非常勤の場合の勤務時間数</v>
      </c>
      <c r="AMP3" s="217" t="str">
        <f>職員名簿!$L$5</f>
        <v>休業
（産休・育休等）</v>
      </c>
      <c r="AMQ3" s="217" t="str">
        <f>職員名簿!$M$5</f>
        <v>備　考</v>
      </c>
      <c r="AMR3" s="217" t="str">
        <f>職員名簿!$C$5</f>
        <v>整理
番号</v>
      </c>
      <c r="AMS3" s="217" t="str">
        <f>職員名簿!$D$5</f>
        <v>職名</v>
      </c>
      <c r="AMT3" s="217" t="str">
        <f>職員名簿!$E$5</f>
        <v>氏名</v>
      </c>
      <c r="AMU3" s="217" t="str">
        <f>職員名簿!$F$5</f>
        <v>担当業務</v>
      </c>
      <c r="AMV3" s="217" t="str">
        <f>職員名簿!$G$5</f>
        <v>「その他」の場合の業務
（具体的に）</v>
      </c>
      <c r="AMW3" s="217" t="str">
        <f>職員名簿!$H$5</f>
        <v>資格名</v>
      </c>
      <c r="AMX3" s="217" t="str">
        <f>職員名簿!$I$5</f>
        <v>子育て支援員・家庭的保育者の場合の保育業務経験（常勤換算）</v>
      </c>
      <c r="AMY3" s="217" t="str">
        <f>職員名簿!$J$5</f>
        <v>常勤・非常勤の別</v>
      </c>
      <c r="AMZ3" s="217" t="str">
        <f>職員名簿!$K$5</f>
        <v>非常勤の場合の勤務時間数</v>
      </c>
      <c r="ANA3" s="217" t="str">
        <f>職員名簿!$L$5</f>
        <v>休業
（産休・育休等）</v>
      </c>
      <c r="ANB3" s="217" t="str">
        <f>職員名簿!$M$5</f>
        <v>備　考</v>
      </c>
      <c r="ANC3" s="217" t="str">
        <f>職員名簿!$C$5</f>
        <v>整理
番号</v>
      </c>
      <c r="AND3" s="217" t="str">
        <f>職員名簿!$D$5</f>
        <v>職名</v>
      </c>
      <c r="ANE3" s="217" t="str">
        <f>職員名簿!$E$5</f>
        <v>氏名</v>
      </c>
      <c r="ANF3" s="217" t="str">
        <f>職員名簿!$F$5</f>
        <v>担当業務</v>
      </c>
      <c r="ANG3" s="217" t="str">
        <f>職員名簿!$G$5</f>
        <v>「その他」の場合の業務
（具体的に）</v>
      </c>
      <c r="ANH3" s="217" t="str">
        <f>職員名簿!$H$5</f>
        <v>資格名</v>
      </c>
      <c r="ANI3" s="217" t="str">
        <f>職員名簿!$I$5</f>
        <v>子育て支援員・家庭的保育者の場合の保育業務経験（常勤換算）</v>
      </c>
      <c r="ANJ3" s="217" t="str">
        <f>職員名簿!$J$5</f>
        <v>常勤・非常勤の別</v>
      </c>
      <c r="ANK3" s="217" t="str">
        <f>職員名簿!$K$5</f>
        <v>非常勤の場合の勤務時間数</v>
      </c>
      <c r="ANL3" s="217" t="str">
        <f>職員名簿!$L$5</f>
        <v>休業
（産休・育休等）</v>
      </c>
      <c r="ANM3" s="217" t="str">
        <f>職員名簿!$M$5</f>
        <v>備　考</v>
      </c>
      <c r="ANN3" s="217" t="str">
        <f>職員名簿!$C$5</f>
        <v>整理
番号</v>
      </c>
      <c r="ANO3" s="217" t="str">
        <f>職員名簿!$D$5</f>
        <v>職名</v>
      </c>
      <c r="ANP3" s="217" t="str">
        <f>職員名簿!$E$5</f>
        <v>氏名</v>
      </c>
      <c r="ANQ3" s="217" t="str">
        <f>職員名簿!$F$5</f>
        <v>担当業務</v>
      </c>
      <c r="ANR3" s="217" t="str">
        <f>職員名簿!$G$5</f>
        <v>「その他」の場合の業務
（具体的に）</v>
      </c>
      <c r="ANS3" s="217" t="str">
        <f>職員名簿!$H$5</f>
        <v>資格名</v>
      </c>
      <c r="ANT3" s="217" t="str">
        <f>職員名簿!$I$5</f>
        <v>子育て支援員・家庭的保育者の場合の保育業務経験（常勤換算）</v>
      </c>
      <c r="ANU3" s="217" t="str">
        <f>職員名簿!$J$5</f>
        <v>常勤・非常勤の別</v>
      </c>
      <c r="ANV3" s="217" t="str">
        <f>職員名簿!$K$5</f>
        <v>非常勤の場合の勤務時間数</v>
      </c>
      <c r="ANW3" s="217" t="str">
        <f>職員名簿!$L$5</f>
        <v>休業
（産休・育休等）</v>
      </c>
      <c r="ANX3" s="217" t="str">
        <f>職員名簿!$M$5</f>
        <v>備　考</v>
      </c>
      <c r="ANY3" s="217" t="str">
        <f>職員名簿!$C$5</f>
        <v>整理
番号</v>
      </c>
      <c r="ANZ3" s="217" t="str">
        <f>職員名簿!$D$5</f>
        <v>職名</v>
      </c>
      <c r="AOA3" s="217" t="str">
        <f>職員名簿!$E$5</f>
        <v>氏名</v>
      </c>
      <c r="AOB3" s="217" t="str">
        <f>職員名簿!$F$5</f>
        <v>担当業務</v>
      </c>
      <c r="AOC3" s="217" t="str">
        <f>職員名簿!$G$5</f>
        <v>「その他」の場合の業務
（具体的に）</v>
      </c>
      <c r="AOD3" s="217" t="str">
        <f>職員名簿!$H$5</f>
        <v>資格名</v>
      </c>
      <c r="AOE3" s="217" t="str">
        <f>職員名簿!$I$5</f>
        <v>子育て支援員・家庭的保育者の場合の保育業務経験（常勤換算）</v>
      </c>
      <c r="AOF3" s="217" t="str">
        <f>職員名簿!$J$5</f>
        <v>常勤・非常勤の別</v>
      </c>
      <c r="AOG3" s="217" t="str">
        <f>職員名簿!$K$5</f>
        <v>非常勤の場合の勤務時間数</v>
      </c>
      <c r="AOH3" s="217" t="str">
        <f>職員名簿!$L$5</f>
        <v>休業
（産休・育休等）</v>
      </c>
      <c r="AOI3" s="217" t="str">
        <f>職員名簿!$M$5</f>
        <v>備　考</v>
      </c>
      <c r="AOJ3" s="217" t="str">
        <f>職員名簿!$C$5</f>
        <v>整理
番号</v>
      </c>
      <c r="AOK3" s="217" t="str">
        <f>職員名簿!$D$5</f>
        <v>職名</v>
      </c>
      <c r="AOL3" s="217" t="str">
        <f>職員名簿!$E$5</f>
        <v>氏名</v>
      </c>
      <c r="AOM3" s="217" t="str">
        <f>職員名簿!$F$5</f>
        <v>担当業務</v>
      </c>
      <c r="AON3" s="217" t="str">
        <f>職員名簿!$G$5</f>
        <v>「その他」の場合の業務
（具体的に）</v>
      </c>
      <c r="AOO3" s="217" t="str">
        <f>職員名簿!$H$5</f>
        <v>資格名</v>
      </c>
      <c r="AOP3" s="217" t="str">
        <f>職員名簿!$I$5</f>
        <v>子育て支援員・家庭的保育者の場合の保育業務経験（常勤換算）</v>
      </c>
      <c r="AOQ3" s="217" t="str">
        <f>職員名簿!$J$5</f>
        <v>常勤・非常勤の別</v>
      </c>
      <c r="AOR3" s="217" t="str">
        <f>職員名簿!$K$5</f>
        <v>非常勤の場合の勤務時間数</v>
      </c>
      <c r="AOS3" s="217" t="str">
        <f>職員名簿!$L$5</f>
        <v>休業
（産休・育休等）</v>
      </c>
      <c r="AOT3" s="217" t="str">
        <f>職員名簿!$M$5</f>
        <v>備　考</v>
      </c>
      <c r="AOU3" s="217" t="str">
        <f>職員名簿!$C$5</f>
        <v>整理
番号</v>
      </c>
      <c r="AOV3" s="217" t="str">
        <f>職員名簿!$D$5</f>
        <v>職名</v>
      </c>
      <c r="AOW3" s="217" t="str">
        <f>職員名簿!$E$5</f>
        <v>氏名</v>
      </c>
      <c r="AOX3" s="217" t="str">
        <f>職員名簿!$F$5</f>
        <v>担当業務</v>
      </c>
      <c r="AOY3" s="217" t="str">
        <f>職員名簿!$G$5</f>
        <v>「その他」の場合の業務
（具体的に）</v>
      </c>
      <c r="AOZ3" s="217" t="str">
        <f>職員名簿!$H$5</f>
        <v>資格名</v>
      </c>
      <c r="APA3" s="217" t="str">
        <f>職員名簿!$I$5</f>
        <v>子育て支援員・家庭的保育者の場合の保育業務経験（常勤換算）</v>
      </c>
      <c r="APB3" s="217" t="str">
        <f>職員名簿!$J$5</f>
        <v>常勤・非常勤の別</v>
      </c>
      <c r="APC3" s="217" t="str">
        <f>職員名簿!$K$5</f>
        <v>非常勤の場合の勤務時間数</v>
      </c>
      <c r="APD3" s="217" t="str">
        <f>職員名簿!$L$5</f>
        <v>休業
（産休・育休等）</v>
      </c>
      <c r="APE3" s="217" t="str">
        <f>職員名簿!$M$5</f>
        <v>備　考</v>
      </c>
      <c r="APF3" s="217" t="str">
        <f>職員名簿!$C$5</f>
        <v>整理
番号</v>
      </c>
      <c r="APG3" s="217" t="str">
        <f>職員名簿!$D$5</f>
        <v>職名</v>
      </c>
      <c r="APH3" s="217" t="str">
        <f>職員名簿!$E$5</f>
        <v>氏名</v>
      </c>
      <c r="API3" s="217" t="str">
        <f>職員名簿!$F$5</f>
        <v>担当業務</v>
      </c>
      <c r="APJ3" s="217" t="str">
        <f>職員名簿!$G$5</f>
        <v>「その他」の場合の業務
（具体的に）</v>
      </c>
      <c r="APK3" s="217" t="str">
        <f>職員名簿!$H$5</f>
        <v>資格名</v>
      </c>
      <c r="APL3" s="217" t="str">
        <f>職員名簿!$I$5</f>
        <v>子育て支援員・家庭的保育者の場合の保育業務経験（常勤換算）</v>
      </c>
      <c r="APM3" s="217" t="str">
        <f>職員名簿!$J$5</f>
        <v>常勤・非常勤の別</v>
      </c>
      <c r="APN3" s="217" t="str">
        <f>職員名簿!$K$5</f>
        <v>非常勤の場合の勤務時間数</v>
      </c>
      <c r="APO3" s="217" t="str">
        <f>職員名簿!$L$5</f>
        <v>休業
（産休・育休等）</v>
      </c>
      <c r="APP3" s="217" t="str">
        <f>職員名簿!$M$5</f>
        <v>備　考</v>
      </c>
      <c r="APQ3" s="217" t="str">
        <f>職員名簿!$C$5</f>
        <v>整理
番号</v>
      </c>
      <c r="APR3" s="217" t="str">
        <f>職員名簿!$D$5</f>
        <v>職名</v>
      </c>
      <c r="APS3" s="217" t="str">
        <f>職員名簿!$E$5</f>
        <v>氏名</v>
      </c>
      <c r="APT3" s="217" t="str">
        <f>職員名簿!$F$5</f>
        <v>担当業務</v>
      </c>
      <c r="APU3" s="217" t="str">
        <f>職員名簿!$G$5</f>
        <v>「その他」の場合の業務
（具体的に）</v>
      </c>
      <c r="APV3" s="217" t="str">
        <f>職員名簿!$H$5</f>
        <v>資格名</v>
      </c>
      <c r="APW3" s="217" t="str">
        <f>職員名簿!$I$5</f>
        <v>子育て支援員・家庭的保育者の場合の保育業務経験（常勤換算）</v>
      </c>
      <c r="APX3" s="217" t="str">
        <f>職員名簿!$J$5</f>
        <v>常勤・非常勤の別</v>
      </c>
      <c r="APY3" s="217" t="str">
        <f>職員名簿!$K$5</f>
        <v>非常勤の場合の勤務時間数</v>
      </c>
      <c r="APZ3" s="217" t="str">
        <f>職員名簿!$L$5</f>
        <v>休業
（産休・育休等）</v>
      </c>
      <c r="AQA3" s="217" t="str">
        <f>職員名簿!$M$5</f>
        <v>備　考</v>
      </c>
      <c r="AQB3" s="217" t="str">
        <f>職員名簿!$C$5</f>
        <v>整理
番号</v>
      </c>
      <c r="AQC3" s="217" t="str">
        <f>職員名簿!$D$5</f>
        <v>職名</v>
      </c>
      <c r="AQD3" s="217" t="str">
        <f>職員名簿!$E$5</f>
        <v>氏名</v>
      </c>
      <c r="AQE3" s="217" t="str">
        <f>職員名簿!$F$5</f>
        <v>担当業務</v>
      </c>
      <c r="AQF3" s="217" t="str">
        <f>職員名簿!$G$5</f>
        <v>「その他」の場合の業務
（具体的に）</v>
      </c>
      <c r="AQG3" s="217" t="str">
        <f>職員名簿!$H$5</f>
        <v>資格名</v>
      </c>
      <c r="AQH3" s="217" t="str">
        <f>職員名簿!$I$5</f>
        <v>子育て支援員・家庭的保育者の場合の保育業務経験（常勤換算）</v>
      </c>
      <c r="AQI3" s="217" t="str">
        <f>職員名簿!$J$5</f>
        <v>常勤・非常勤の別</v>
      </c>
      <c r="AQJ3" s="217" t="str">
        <f>職員名簿!$K$5</f>
        <v>非常勤の場合の勤務時間数</v>
      </c>
      <c r="AQK3" s="217" t="str">
        <f>職員名簿!$L$5</f>
        <v>休業
（産休・育休等）</v>
      </c>
      <c r="AQL3" s="217" t="str">
        <f>職員名簿!$M$5</f>
        <v>備　考</v>
      </c>
      <c r="AQM3" s="217" t="str">
        <f>職員名簿!$C$5</f>
        <v>整理
番号</v>
      </c>
      <c r="AQN3" s="217" t="str">
        <f>職員名簿!$D$5</f>
        <v>職名</v>
      </c>
      <c r="AQO3" s="217" t="str">
        <f>職員名簿!$E$5</f>
        <v>氏名</v>
      </c>
      <c r="AQP3" s="217" t="str">
        <f>職員名簿!$F$5</f>
        <v>担当業務</v>
      </c>
      <c r="AQQ3" s="217" t="str">
        <f>職員名簿!$G$5</f>
        <v>「その他」の場合の業務
（具体的に）</v>
      </c>
      <c r="AQR3" s="217" t="str">
        <f>職員名簿!$H$5</f>
        <v>資格名</v>
      </c>
      <c r="AQS3" s="217" t="str">
        <f>職員名簿!$I$5</f>
        <v>子育て支援員・家庭的保育者の場合の保育業務経験（常勤換算）</v>
      </c>
      <c r="AQT3" s="217" t="str">
        <f>職員名簿!$J$5</f>
        <v>常勤・非常勤の別</v>
      </c>
      <c r="AQU3" s="217" t="str">
        <f>職員名簿!$K$5</f>
        <v>非常勤の場合の勤務時間数</v>
      </c>
      <c r="AQV3" s="217" t="str">
        <f>職員名簿!$L$5</f>
        <v>休業
（産休・育休等）</v>
      </c>
      <c r="AQW3" s="217" t="str">
        <f>職員名簿!$M$5</f>
        <v>備　考</v>
      </c>
      <c r="AQX3" s="217" t="str">
        <f>職員名簿!$C$5</f>
        <v>整理
番号</v>
      </c>
      <c r="AQY3" s="217" t="str">
        <f>職員名簿!$D$5</f>
        <v>職名</v>
      </c>
      <c r="AQZ3" s="217" t="str">
        <f>職員名簿!$E$5</f>
        <v>氏名</v>
      </c>
      <c r="ARA3" s="217" t="str">
        <f>職員名簿!$F$5</f>
        <v>担当業務</v>
      </c>
      <c r="ARB3" s="217" t="str">
        <f>職員名簿!$G$5</f>
        <v>「その他」の場合の業務
（具体的に）</v>
      </c>
      <c r="ARC3" s="217" t="str">
        <f>職員名簿!$H$5</f>
        <v>資格名</v>
      </c>
      <c r="ARD3" s="217" t="str">
        <f>職員名簿!$I$5</f>
        <v>子育て支援員・家庭的保育者の場合の保育業務経験（常勤換算）</v>
      </c>
      <c r="ARE3" s="217" t="str">
        <f>職員名簿!$J$5</f>
        <v>常勤・非常勤の別</v>
      </c>
      <c r="ARF3" s="217" t="str">
        <f>職員名簿!$K$5</f>
        <v>非常勤の場合の勤務時間数</v>
      </c>
      <c r="ARG3" s="217" t="str">
        <f>職員名簿!$L$5</f>
        <v>休業
（産休・育休等）</v>
      </c>
      <c r="ARH3" s="217" t="str">
        <f>職員名簿!$M$5</f>
        <v>備　考</v>
      </c>
      <c r="ARI3" s="217" t="str">
        <f>職員名簿!$C$5</f>
        <v>整理
番号</v>
      </c>
      <c r="ARJ3" s="217" t="str">
        <f>職員名簿!$D$5</f>
        <v>職名</v>
      </c>
      <c r="ARK3" s="217" t="str">
        <f>職員名簿!$E$5</f>
        <v>氏名</v>
      </c>
      <c r="ARL3" s="217" t="str">
        <f>職員名簿!$F$5</f>
        <v>担当業務</v>
      </c>
      <c r="ARM3" s="217" t="str">
        <f>職員名簿!$G$5</f>
        <v>「その他」の場合の業務
（具体的に）</v>
      </c>
      <c r="ARN3" s="217" t="str">
        <f>職員名簿!$H$5</f>
        <v>資格名</v>
      </c>
      <c r="ARO3" s="217" t="str">
        <f>職員名簿!$I$5</f>
        <v>子育て支援員・家庭的保育者の場合の保育業務経験（常勤換算）</v>
      </c>
      <c r="ARP3" s="217" t="str">
        <f>職員名簿!$J$5</f>
        <v>常勤・非常勤の別</v>
      </c>
      <c r="ARQ3" s="217" t="str">
        <f>職員名簿!$K$5</f>
        <v>非常勤の場合の勤務時間数</v>
      </c>
      <c r="ARR3" s="217" t="str">
        <f>職員名簿!$L$5</f>
        <v>休業
（産休・育休等）</v>
      </c>
      <c r="ARS3" s="217" t="str">
        <f>職員名簿!$M$5</f>
        <v>備　考</v>
      </c>
      <c r="ART3" s="217" t="str">
        <f>職員名簿!$C$5</f>
        <v>整理
番号</v>
      </c>
      <c r="ARU3" s="217" t="str">
        <f>職員名簿!$D$5</f>
        <v>職名</v>
      </c>
      <c r="ARV3" s="217" t="str">
        <f>職員名簿!$E$5</f>
        <v>氏名</v>
      </c>
      <c r="ARW3" s="217" t="str">
        <f>職員名簿!$F$5</f>
        <v>担当業務</v>
      </c>
      <c r="ARX3" s="217" t="str">
        <f>職員名簿!$G$5</f>
        <v>「その他」の場合の業務
（具体的に）</v>
      </c>
      <c r="ARY3" s="217" t="str">
        <f>職員名簿!$H$5</f>
        <v>資格名</v>
      </c>
      <c r="ARZ3" s="217" t="str">
        <f>職員名簿!$I$5</f>
        <v>子育て支援員・家庭的保育者の場合の保育業務経験（常勤換算）</v>
      </c>
      <c r="ASA3" s="217" t="str">
        <f>職員名簿!$J$5</f>
        <v>常勤・非常勤の別</v>
      </c>
      <c r="ASB3" s="217" t="str">
        <f>職員名簿!$K$5</f>
        <v>非常勤の場合の勤務時間数</v>
      </c>
      <c r="ASC3" s="217" t="str">
        <f>職員名簿!$L$5</f>
        <v>休業
（産休・育休等）</v>
      </c>
      <c r="ASD3" s="217" t="str">
        <f>職員名簿!$M$5</f>
        <v>備　考</v>
      </c>
      <c r="ASE3" s="217" t="str">
        <f>職員名簿!$C$5</f>
        <v>整理
番号</v>
      </c>
      <c r="ASF3" s="217" t="str">
        <f>職員名簿!$D$5</f>
        <v>職名</v>
      </c>
      <c r="ASG3" s="217" t="str">
        <f>職員名簿!$E$5</f>
        <v>氏名</v>
      </c>
      <c r="ASH3" s="217" t="str">
        <f>職員名簿!$F$5</f>
        <v>担当業務</v>
      </c>
      <c r="ASI3" s="217" t="str">
        <f>職員名簿!$G$5</f>
        <v>「その他」の場合の業務
（具体的に）</v>
      </c>
      <c r="ASJ3" s="217" t="str">
        <f>職員名簿!$H$5</f>
        <v>資格名</v>
      </c>
      <c r="ASK3" s="217" t="str">
        <f>職員名簿!$I$5</f>
        <v>子育て支援員・家庭的保育者の場合の保育業務経験（常勤換算）</v>
      </c>
      <c r="ASL3" s="217" t="str">
        <f>職員名簿!$J$5</f>
        <v>常勤・非常勤の別</v>
      </c>
      <c r="ASM3" s="217" t="str">
        <f>職員名簿!$K$5</f>
        <v>非常勤の場合の勤務時間数</v>
      </c>
      <c r="ASN3" s="217" t="str">
        <f>職員名簿!$L$5</f>
        <v>休業
（産休・育休等）</v>
      </c>
      <c r="ASO3" s="217" t="str">
        <f>職員名簿!$M$5</f>
        <v>備　考</v>
      </c>
      <c r="ASP3" s="217" t="str">
        <f>職員名簿!$C$5</f>
        <v>整理
番号</v>
      </c>
      <c r="ASQ3" s="217" t="str">
        <f>職員名簿!$D$5</f>
        <v>職名</v>
      </c>
      <c r="ASR3" s="217" t="str">
        <f>職員名簿!$E$5</f>
        <v>氏名</v>
      </c>
      <c r="ASS3" s="217" t="str">
        <f>職員名簿!$F$5</f>
        <v>担当業務</v>
      </c>
      <c r="AST3" s="217" t="str">
        <f>職員名簿!$G$5</f>
        <v>「その他」の場合の業務
（具体的に）</v>
      </c>
      <c r="ASU3" s="217" t="str">
        <f>職員名簿!$H$5</f>
        <v>資格名</v>
      </c>
      <c r="ASV3" s="217" t="str">
        <f>職員名簿!$I$5</f>
        <v>子育て支援員・家庭的保育者の場合の保育業務経験（常勤換算）</v>
      </c>
      <c r="ASW3" s="217" t="str">
        <f>職員名簿!$J$5</f>
        <v>常勤・非常勤の別</v>
      </c>
      <c r="ASX3" s="217" t="str">
        <f>職員名簿!$K$5</f>
        <v>非常勤の場合の勤務時間数</v>
      </c>
      <c r="ASY3" s="217" t="str">
        <f>職員名簿!$L$5</f>
        <v>休業
（産休・育休等）</v>
      </c>
      <c r="ASZ3" s="217" t="str">
        <f>職員名簿!$M$5</f>
        <v>備　考</v>
      </c>
      <c r="ATA3" s="217" t="str">
        <f>職員名簿!$C$5</f>
        <v>整理
番号</v>
      </c>
      <c r="ATB3" s="217" t="str">
        <f>職員名簿!$D$5</f>
        <v>職名</v>
      </c>
      <c r="ATC3" s="217" t="str">
        <f>職員名簿!$E$5</f>
        <v>氏名</v>
      </c>
      <c r="ATD3" s="217" t="str">
        <f>職員名簿!$F$5</f>
        <v>担当業務</v>
      </c>
      <c r="ATE3" s="217" t="str">
        <f>職員名簿!$G$5</f>
        <v>「その他」の場合の業務
（具体的に）</v>
      </c>
      <c r="ATF3" s="217" t="str">
        <f>職員名簿!$H$5</f>
        <v>資格名</v>
      </c>
      <c r="ATG3" s="217" t="str">
        <f>職員名簿!$I$5</f>
        <v>子育て支援員・家庭的保育者の場合の保育業務経験（常勤換算）</v>
      </c>
      <c r="ATH3" s="217" t="str">
        <f>職員名簿!$J$5</f>
        <v>常勤・非常勤の別</v>
      </c>
      <c r="ATI3" s="217" t="str">
        <f>職員名簿!$K$5</f>
        <v>非常勤の場合の勤務時間数</v>
      </c>
      <c r="ATJ3" s="217" t="str">
        <f>職員名簿!$L$5</f>
        <v>休業
（産休・育休等）</v>
      </c>
      <c r="ATK3" s="217" t="str">
        <f>職員名簿!$M$5</f>
        <v>備　考</v>
      </c>
      <c r="ATL3" s="217" t="str">
        <f>職員名簿!$C$5</f>
        <v>整理
番号</v>
      </c>
      <c r="ATM3" s="217" t="str">
        <f>職員名簿!$D$5</f>
        <v>職名</v>
      </c>
      <c r="ATN3" s="217" t="str">
        <f>職員名簿!$E$5</f>
        <v>氏名</v>
      </c>
      <c r="ATO3" s="217" t="str">
        <f>職員名簿!$F$5</f>
        <v>担当業務</v>
      </c>
      <c r="ATP3" s="217" t="str">
        <f>職員名簿!$G$5</f>
        <v>「その他」の場合の業務
（具体的に）</v>
      </c>
      <c r="ATQ3" s="217" t="str">
        <f>職員名簿!$H$5</f>
        <v>資格名</v>
      </c>
      <c r="ATR3" s="217" t="str">
        <f>職員名簿!$I$5</f>
        <v>子育て支援員・家庭的保育者の場合の保育業務経験（常勤換算）</v>
      </c>
      <c r="ATS3" s="217" t="str">
        <f>職員名簿!$J$5</f>
        <v>常勤・非常勤の別</v>
      </c>
      <c r="ATT3" s="217" t="str">
        <f>職員名簿!$K$5</f>
        <v>非常勤の場合の勤務時間数</v>
      </c>
      <c r="ATU3" s="217" t="str">
        <f>職員名簿!$L$5</f>
        <v>休業
（産休・育休等）</v>
      </c>
      <c r="ATV3" s="217" t="str">
        <f>職員名簿!$M$5</f>
        <v>備　考</v>
      </c>
      <c r="ATW3" s="217" t="str">
        <f>職員名簿!$C$5</f>
        <v>整理
番号</v>
      </c>
      <c r="ATX3" s="217" t="str">
        <f>職員名簿!$D$5</f>
        <v>職名</v>
      </c>
      <c r="ATY3" s="217" t="str">
        <f>職員名簿!$E$5</f>
        <v>氏名</v>
      </c>
      <c r="ATZ3" s="217" t="str">
        <f>職員名簿!$F$5</f>
        <v>担当業務</v>
      </c>
      <c r="AUA3" s="217" t="str">
        <f>職員名簿!$G$5</f>
        <v>「その他」の場合の業務
（具体的に）</v>
      </c>
      <c r="AUB3" s="217" t="str">
        <f>職員名簿!$H$5</f>
        <v>資格名</v>
      </c>
      <c r="AUC3" s="217" t="str">
        <f>職員名簿!$I$5</f>
        <v>子育て支援員・家庭的保育者の場合の保育業務経験（常勤換算）</v>
      </c>
      <c r="AUD3" s="217" t="str">
        <f>職員名簿!$J$5</f>
        <v>常勤・非常勤の別</v>
      </c>
      <c r="AUE3" s="217" t="str">
        <f>職員名簿!$K$5</f>
        <v>非常勤の場合の勤務時間数</v>
      </c>
      <c r="AUF3" s="217" t="str">
        <f>職員名簿!$L$5</f>
        <v>休業
（産休・育休等）</v>
      </c>
      <c r="AUG3" s="217" t="str">
        <f>職員名簿!$M$5</f>
        <v>備　考</v>
      </c>
      <c r="AUH3" s="217" t="str">
        <f>職員名簿!$C$5</f>
        <v>整理
番号</v>
      </c>
      <c r="AUI3" s="217" t="str">
        <f>職員名簿!$D$5</f>
        <v>職名</v>
      </c>
      <c r="AUJ3" s="217" t="str">
        <f>職員名簿!$E$5</f>
        <v>氏名</v>
      </c>
      <c r="AUK3" s="217" t="str">
        <f>職員名簿!$F$5</f>
        <v>担当業務</v>
      </c>
      <c r="AUL3" s="217" t="str">
        <f>職員名簿!$G$5</f>
        <v>「その他」の場合の業務
（具体的に）</v>
      </c>
      <c r="AUM3" s="217" t="str">
        <f>職員名簿!$H$5</f>
        <v>資格名</v>
      </c>
      <c r="AUN3" s="217" t="str">
        <f>職員名簿!$I$5</f>
        <v>子育て支援員・家庭的保育者の場合の保育業務経験（常勤換算）</v>
      </c>
      <c r="AUO3" s="217" t="str">
        <f>職員名簿!$J$5</f>
        <v>常勤・非常勤の別</v>
      </c>
      <c r="AUP3" s="217" t="str">
        <f>職員名簿!$K$5</f>
        <v>非常勤の場合の勤務時間数</v>
      </c>
      <c r="AUQ3" s="217" t="str">
        <f>職員名簿!$L$5</f>
        <v>休業
（産休・育休等）</v>
      </c>
      <c r="AUR3" s="217" t="str">
        <f>職員名簿!$M$5</f>
        <v>備　考</v>
      </c>
      <c r="AUS3" s="217" t="str">
        <f>職員名簿!$C$5</f>
        <v>整理
番号</v>
      </c>
      <c r="AUT3" s="217" t="str">
        <f>職員名簿!$D$5</f>
        <v>職名</v>
      </c>
      <c r="AUU3" s="217" t="str">
        <f>職員名簿!$E$5</f>
        <v>氏名</v>
      </c>
      <c r="AUV3" s="217" t="str">
        <f>職員名簿!$F$5</f>
        <v>担当業務</v>
      </c>
      <c r="AUW3" s="217" t="str">
        <f>職員名簿!$G$5</f>
        <v>「その他」の場合の業務
（具体的に）</v>
      </c>
      <c r="AUX3" s="217" t="str">
        <f>職員名簿!$H$5</f>
        <v>資格名</v>
      </c>
      <c r="AUY3" s="217" t="str">
        <f>職員名簿!$I$5</f>
        <v>子育て支援員・家庭的保育者の場合の保育業務経験（常勤換算）</v>
      </c>
      <c r="AUZ3" s="217" t="str">
        <f>職員名簿!$J$5</f>
        <v>常勤・非常勤の別</v>
      </c>
      <c r="AVA3" s="217" t="str">
        <f>職員名簿!$K$5</f>
        <v>非常勤の場合の勤務時間数</v>
      </c>
      <c r="AVB3" s="217" t="str">
        <f>職員名簿!$L$5</f>
        <v>休業
（産休・育休等）</v>
      </c>
      <c r="AVC3" s="217" t="str">
        <f>職員名簿!$M$5</f>
        <v>備　考</v>
      </c>
      <c r="AVD3" s="217" t="str">
        <f>職員名簿!$C$5</f>
        <v>整理
番号</v>
      </c>
      <c r="AVE3" s="217" t="str">
        <f>職員名簿!$D$5</f>
        <v>職名</v>
      </c>
      <c r="AVF3" s="217" t="str">
        <f>職員名簿!$E$5</f>
        <v>氏名</v>
      </c>
      <c r="AVG3" s="217" t="str">
        <f>職員名簿!$F$5</f>
        <v>担当業務</v>
      </c>
      <c r="AVH3" s="217" t="str">
        <f>職員名簿!$G$5</f>
        <v>「その他」の場合の業務
（具体的に）</v>
      </c>
      <c r="AVI3" s="217" t="str">
        <f>職員名簿!$H$5</f>
        <v>資格名</v>
      </c>
      <c r="AVJ3" s="217" t="str">
        <f>職員名簿!$I$5</f>
        <v>子育て支援員・家庭的保育者の場合の保育業務経験（常勤換算）</v>
      </c>
      <c r="AVK3" s="217" t="str">
        <f>職員名簿!$J$5</f>
        <v>常勤・非常勤の別</v>
      </c>
      <c r="AVL3" s="217" t="str">
        <f>職員名簿!$K$5</f>
        <v>非常勤の場合の勤務時間数</v>
      </c>
      <c r="AVM3" s="217" t="str">
        <f>職員名簿!$L$5</f>
        <v>休業
（産休・育休等）</v>
      </c>
      <c r="AVN3" s="217" t="str">
        <f>職員名簿!$M$5</f>
        <v>備　考</v>
      </c>
      <c r="AVO3" s="217" t="str">
        <f>職員名簿!$C$5</f>
        <v>整理
番号</v>
      </c>
      <c r="AVP3" s="217" t="str">
        <f>職員名簿!$D$5</f>
        <v>職名</v>
      </c>
      <c r="AVQ3" s="217" t="str">
        <f>職員名簿!$E$5</f>
        <v>氏名</v>
      </c>
      <c r="AVR3" s="217" t="str">
        <f>職員名簿!$F$5</f>
        <v>担当業務</v>
      </c>
      <c r="AVS3" s="217" t="str">
        <f>職員名簿!$G$5</f>
        <v>「その他」の場合の業務
（具体的に）</v>
      </c>
      <c r="AVT3" s="217" t="str">
        <f>職員名簿!$H$5</f>
        <v>資格名</v>
      </c>
      <c r="AVU3" s="217" t="str">
        <f>職員名簿!$I$5</f>
        <v>子育て支援員・家庭的保育者の場合の保育業務経験（常勤換算）</v>
      </c>
      <c r="AVV3" s="217" t="str">
        <f>職員名簿!$J$5</f>
        <v>常勤・非常勤の別</v>
      </c>
      <c r="AVW3" s="217" t="str">
        <f>職員名簿!$K$5</f>
        <v>非常勤の場合の勤務時間数</v>
      </c>
      <c r="AVX3" s="217" t="str">
        <f>職員名簿!$L$5</f>
        <v>休業
（産休・育休等）</v>
      </c>
      <c r="AVY3" s="217" t="str">
        <f>職員名簿!$M$5</f>
        <v>備　考</v>
      </c>
      <c r="AVZ3" s="217" t="str">
        <f>職員名簿!$C$5</f>
        <v>整理
番号</v>
      </c>
      <c r="AWA3" s="217" t="str">
        <f>職員名簿!$D$5</f>
        <v>職名</v>
      </c>
      <c r="AWB3" s="217" t="str">
        <f>職員名簿!$E$5</f>
        <v>氏名</v>
      </c>
      <c r="AWC3" s="217" t="str">
        <f>職員名簿!$F$5</f>
        <v>担当業務</v>
      </c>
      <c r="AWD3" s="217" t="str">
        <f>職員名簿!$G$5</f>
        <v>「その他」の場合の業務
（具体的に）</v>
      </c>
      <c r="AWE3" s="217" t="str">
        <f>職員名簿!$H$5</f>
        <v>資格名</v>
      </c>
      <c r="AWF3" s="217" t="str">
        <f>職員名簿!$I$5</f>
        <v>子育て支援員・家庭的保育者の場合の保育業務経験（常勤換算）</v>
      </c>
      <c r="AWG3" s="217" t="str">
        <f>職員名簿!$J$5</f>
        <v>常勤・非常勤の別</v>
      </c>
      <c r="AWH3" s="217" t="str">
        <f>職員名簿!$K$5</f>
        <v>非常勤の場合の勤務時間数</v>
      </c>
      <c r="AWI3" s="217" t="str">
        <f>職員名簿!$L$5</f>
        <v>休業
（産休・育休等）</v>
      </c>
      <c r="AWJ3" s="217" t="str">
        <f>職員名簿!$M$5</f>
        <v>備　考</v>
      </c>
      <c r="AWK3" s="217" t="str">
        <f>職員名簿!$C$5</f>
        <v>整理
番号</v>
      </c>
      <c r="AWL3" s="217" t="str">
        <f>職員名簿!$D$5</f>
        <v>職名</v>
      </c>
      <c r="AWM3" s="217" t="str">
        <f>職員名簿!$E$5</f>
        <v>氏名</v>
      </c>
      <c r="AWN3" s="217" t="str">
        <f>職員名簿!$F$5</f>
        <v>担当業務</v>
      </c>
      <c r="AWO3" s="217" t="str">
        <f>職員名簿!$G$5</f>
        <v>「その他」の場合の業務
（具体的に）</v>
      </c>
      <c r="AWP3" s="217" t="str">
        <f>職員名簿!$H$5</f>
        <v>資格名</v>
      </c>
      <c r="AWQ3" s="217" t="str">
        <f>職員名簿!$I$5</f>
        <v>子育て支援員・家庭的保育者の場合の保育業務経験（常勤換算）</v>
      </c>
      <c r="AWR3" s="217" t="str">
        <f>職員名簿!$J$5</f>
        <v>常勤・非常勤の別</v>
      </c>
      <c r="AWS3" s="217" t="str">
        <f>職員名簿!$K$5</f>
        <v>非常勤の場合の勤務時間数</v>
      </c>
      <c r="AWT3" s="217" t="str">
        <f>職員名簿!$L$5</f>
        <v>休業
（産休・育休等）</v>
      </c>
      <c r="AWU3" s="217" t="str">
        <f>職員名簿!$M$5</f>
        <v>備　考</v>
      </c>
      <c r="AWV3" s="217" t="str">
        <f>職員名簿!$C$5</f>
        <v>整理
番号</v>
      </c>
      <c r="AWW3" s="217" t="str">
        <f>職員名簿!$D$5</f>
        <v>職名</v>
      </c>
      <c r="AWX3" s="217" t="str">
        <f>職員名簿!$E$5</f>
        <v>氏名</v>
      </c>
      <c r="AWY3" s="217" t="str">
        <f>職員名簿!$F$5</f>
        <v>担当業務</v>
      </c>
      <c r="AWZ3" s="217" t="str">
        <f>職員名簿!$G$5</f>
        <v>「その他」の場合の業務
（具体的に）</v>
      </c>
      <c r="AXA3" s="217" t="str">
        <f>職員名簿!$H$5</f>
        <v>資格名</v>
      </c>
      <c r="AXB3" s="217" t="str">
        <f>職員名簿!$I$5</f>
        <v>子育て支援員・家庭的保育者の場合の保育業務経験（常勤換算）</v>
      </c>
      <c r="AXC3" s="217" t="str">
        <f>職員名簿!$J$5</f>
        <v>常勤・非常勤の別</v>
      </c>
      <c r="AXD3" s="217" t="str">
        <f>職員名簿!$K$5</f>
        <v>非常勤の場合の勤務時間数</v>
      </c>
      <c r="AXE3" s="217" t="str">
        <f>職員名簿!$L$5</f>
        <v>休業
（産休・育休等）</v>
      </c>
      <c r="AXF3" s="217" t="str">
        <f>職員名簿!$M$5</f>
        <v>備　考</v>
      </c>
      <c r="AXG3" s="217" t="str">
        <f>職員名簿!$C$5</f>
        <v>整理
番号</v>
      </c>
      <c r="AXH3" s="217" t="str">
        <f>職員名簿!$D$5</f>
        <v>職名</v>
      </c>
      <c r="AXI3" s="217" t="str">
        <f>職員名簿!$E$5</f>
        <v>氏名</v>
      </c>
      <c r="AXJ3" s="217" t="str">
        <f>職員名簿!$F$5</f>
        <v>担当業務</v>
      </c>
      <c r="AXK3" s="217" t="str">
        <f>職員名簿!$G$5</f>
        <v>「その他」の場合の業務
（具体的に）</v>
      </c>
      <c r="AXL3" s="217" t="str">
        <f>職員名簿!$H$5</f>
        <v>資格名</v>
      </c>
      <c r="AXM3" s="217" t="str">
        <f>職員名簿!$I$5</f>
        <v>子育て支援員・家庭的保育者の場合の保育業務経験（常勤換算）</v>
      </c>
      <c r="AXN3" s="217" t="str">
        <f>職員名簿!$J$5</f>
        <v>常勤・非常勤の別</v>
      </c>
      <c r="AXO3" s="217" t="str">
        <f>職員名簿!$K$5</f>
        <v>非常勤の場合の勤務時間数</v>
      </c>
      <c r="AXP3" s="217" t="str">
        <f>職員名簿!$L$5</f>
        <v>休業
（産休・育休等）</v>
      </c>
      <c r="AXQ3" s="217" t="str">
        <f>職員名簿!$M$5</f>
        <v>備　考</v>
      </c>
      <c r="AXR3" s="217" t="str">
        <f>職員名簿!$C$5</f>
        <v>整理
番号</v>
      </c>
      <c r="AXS3" s="217" t="str">
        <f>職員名簿!$D$5</f>
        <v>職名</v>
      </c>
      <c r="AXT3" s="217" t="str">
        <f>職員名簿!$E$5</f>
        <v>氏名</v>
      </c>
      <c r="AXU3" s="217" t="str">
        <f>職員名簿!$F$5</f>
        <v>担当業務</v>
      </c>
      <c r="AXV3" s="217" t="str">
        <f>職員名簿!$G$5</f>
        <v>「その他」の場合の業務
（具体的に）</v>
      </c>
      <c r="AXW3" s="217" t="str">
        <f>職員名簿!$H$5</f>
        <v>資格名</v>
      </c>
      <c r="AXX3" s="217" t="str">
        <f>職員名簿!$I$5</f>
        <v>子育て支援員・家庭的保育者の場合の保育業務経験（常勤換算）</v>
      </c>
      <c r="AXY3" s="217" t="str">
        <f>職員名簿!$J$5</f>
        <v>常勤・非常勤の別</v>
      </c>
      <c r="AXZ3" s="217" t="str">
        <f>職員名簿!$K$5</f>
        <v>非常勤の場合の勤務時間数</v>
      </c>
      <c r="AYA3" s="217" t="str">
        <f>職員名簿!$L$5</f>
        <v>休業
（産休・育休等）</v>
      </c>
      <c r="AYB3" s="217" t="str">
        <f>職員名簿!$M$5</f>
        <v>備　考</v>
      </c>
      <c r="AYC3" s="217" t="str">
        <f>職員名簿!$C$5</f>
        <v>整理
番号</v>
      </c>
      <c r="AYD3" s="217" t="str">
        <f>職員名簿!$D$5</f>
        <v>職名</v>
      </c>
      <c r="AYE3" s="217" t="str">
        <f>職員名簿!$E$5</f>
        <v>氏名</v>
      </c>
      <c r="AYF3" s="217" t="str">
        <f>職員名簿!$F$5</f>
        <v>担当業務</v>
      </c>
      <c r="AYG3" s="217" t="str">
        <f>職員名簿!$G$5</f>
        <v>「その他」の場合の業務
（具体的に）</v>
      </c>
      <c r="AYH3" s="217" t="str">
        <f>職員名簿!$H$5</f>
        <v>資格名</v>
      </c>
      <c r="AYI3" s="217" t="str">
        <f>職員名簿!$I$5</f>
        <v>子育て支援員・家庭的保育者の場合の保育業務経験（常勤換算）</v>
      </c>
      <c r="AYJ3" s="217" t="str">
        <f>職員名簿!$J$5</f>
        <v>常勤・非常勤の別</v>
      </c>
      <c r="AYK3" s="217" t="str">
        <f>職員名簿!$K$5</f>
        <v>非常勤の場合の勤務時間数</v>
      </c>
      <c r="AYL3" s="217" t="str">
        <f>職員名簿!$L$5</f>
        <v>休業
（産休・育休等）</v>
      </c>
      <c r="AYM3" s="217" t="str">
        <f>職員名簿!$M$5</f>
        <v>備　考</v>
      </c>
      <c r="AYN3" s="217" t="str">
        <f>職員名簿!$C$5</f>
        <v>整理
番号</v>
      </c>
      <c r="AYO3" s="217" t="str">
        <f>職員名簿!$D$5</f>
        <v>職名</v>
      </c>
      <c r="AYP3" s="217" t="str">
        <f>職員名簿!$E$5</f>
        <v>氏名</v>
      </c>
      <c r="AYQ3" s="217" t="str">
        <f>職員名簿!$F$5</f>
        <v>担当業務</v>
      </c>
      <c r="AYR3" s="217" t="str">
        <f>職員名簿!$G$5</f>
        <v>「その他」の場合の業務
（具体的に）</v>
      </c>
      <c r="AYS3" s="217" t="str">
        <f>職員名簿!$H$5</f>
        <v>資格名</v>
      </c>
      <c r="AYT3" s="217" t="str">
        <f>職員名簿!$I$5</f>
        <v>子育て支援員・家庭的保育者の場合の保育業務経験（常勤換算）</v>
      </c>
      <c r="AYU3" s="217" t="str">
        <f>職員名簿!$J$5</f>
        <v>常勤・非常勤の別</v>
      </c>
      <c r="AYV3" s="217" t="str">
        <f>職員名簿!$K$5</f>
        <v>非常勤の場合の勤務時間数</v>
      </c>
      <c r="AYW3" s="217" t="str">
        <f>職員名簿!$L$5</f>
        <v>休業
（産休・育休等）</v>
      </c>
      <c r="AYX3" s="217" t="str">
        <f>職員名簿!$M$5</f>
        <v>備　考</v>
      </c>
      <c r="AYY3" s="217" t="str">
        <f>職員名簿!$C$5</f>
        <v>整理
番号</v>
      </c>
      <c r="AYZ3" s="217" t="str">
        <f>職員名簿!$D$5</f>
        <v>職名</v>
      </c>
      <c r="AZA3" s="217" t="str">
        <f>職員名簿!$E$5</f>
        <v>氏名</v>
      </c>
      <c r="AZB3" s="217" t="str">
        <f>職員名簿!$F$5</f>
        <v>担当業務</v>
      </c>
      <c r="AZC3" s="217" t="str">
        <f>職員名簿!$G$5</f>
        <v>「その他」の場合の業務
（具体的に）</v>
      </c>
      <c r="AZD3" s="217" t="str">
        <f>職員名簿!$H$5</f>
        <v>資格名</v>
      </c>
      <c r="AZE3" s="217" t="str">
        <f>職員名簿!$I$5</f>
        <v>子育て支援員・家庭的保育者の場合の保育業務経験（常勤換算）</v>
      </c>
      <c r="AZF3" s="217" t="str">
        <f>職員名簿!$J$5</f>
        <v>常勤・非常勤の別</v>
      </c>
      <c r="AZG3" s="217" t="str">
        <f>職員名簿!$K$5</f>
        <v>非常勤の場合の勤務時間数</v>
      </c>
      <c r="AZH3" s="217" t="str">
        <f>職員名簿!$L$5</f>
        <v>休業
（産休・育休等）</v>
      </c>
      <c r="AZI3" s="217" t="str">
        <f>職員名簿!$M$5</f>
        <v>備　考</v>
      </c>
      <c r="AZJ3" s="217" t="str">
        <f>職員名簿!$C$5</f>
        <v>整理
番号</v>
      </c>
      <c r="AZK3" s="217" t="str">
        <f>職員名簿!$D$5</f>
        <v>職名</v>
      </c>
      <c r="AZL3" s="217" t="str">
        <f>職員名簿!$E$5</f>
        <v>氏名</v>
      </c>
      <c r="AZM3" s="217" t="str">
        <f>職員名簿!$F$5</f>
        <v>担当業務</v>
      </c>
      <c r="AZN3" s="217" t="str">
        <f>職員名簿!$G$5</f>
        <v>「その他」の場合の業務
（具体的に）</v>
      </c>
      <c r="AZO3" s="217" t="str">
        <f>職員名簿!$H$5</f>
        <v>資格名</v>
      </c>
      <c r="AZP3" s="217" t="str">
        <f>職員名簿!$I$5</f>
        <v>子育て支援員・家庭的保育者の場合の保育業務経験（常勤換算）</v>
      </c>
      <c r="AZQ3" s="217" t="str">
        <f>職員名簿!$J$5</f>
        <v>常勤・非常勤の別</v>
      </c>
      <c r="AZR3" s="217" t="str">
        <f>職員名簿!$K$5</f>
        <v>非常勤の場合の勤務時間数</v>
      </c>
      <c r="AZS3" s="217" t="str">
        <f>職員名簿!$L$5</f>
        <v>休業
（産休・育休等）</v>
      </c>
      <c r="AZT3" s="217" t="str">
        <f>職員名簿!$M$5</f>
        <v>備　考</v>
      </c>
      <c r="AZU3" s="217" t="str">
        <f>職員名簿!$C$5</f>
        <v>整理
番号</v>
      </c>
      <c r="AZV3" s="217" t="str">
        <f>職員名簿!$D$5</f>
        <v>職名</v>
      </c>
      <c r="AZW3" s="217" t="str">
        <f>職員名簿!$E$5</f>
        <v>氏名</v>
      </c>
      <c r="AZX3" s="217" t="str">
        <f>職員名簿!$F$5</f>
        <v>担当業務</v>
      </c>
      <c r="AZY3" s="217" t="str">
        <f>職員名簿!$G$5</f>
        <v>「その他」の場合の業務
（具体的に）</v>
      </c>
      <c r="AZZ3" s="217" t="str">
        <f>職員名簿!$H$5</f>
        <v>資格名</v>
      </c>
      <c r="BAA3" s="217" t="str">
        <f>職員名簿!$I$5</f>
        <v>子育て支援員・家庭的保育者の場合の保育業務経験（常勤換算）</v>
      </c>
      <c r="BAB3" s="217" t="str">
        <f>職員名簿!$J$5</f>
        <v>常勤・非常勤の別</v>
      </c>
      <c r="BAC3" s="217" t="str">
        <f>職員名簿!$K$5</f>
        <v>非常勤の場合の勤務時間数</v>
      </c>
      <c r="BAD3" s="217" t="str">
        <f>職員名簿!$L$5</f>
        <v>休業
（産休・育休等）</v>
      </c>
      <c r="BAE3" s="217" t="str">
        <f>職員名簿!$M$5</f>
        <v>備　考</v>
      </c>
      <c r="BAF3" s="217" t="str">
        <f>職員名簿!$C$5</f>
        <v>整理
番号</v>
      </c>
      <c r="BAG3" s="217" t="str">
        <f>職員名簿!$D$5</f>
        <v>職名</v>
      </c>
      <c r="BAH3" s="217" t="str">
        <f>職員名簿!$E$5</f>
        <v>氏名</v>
      </c>
      <c r="BAI3" s="217" t="str">
        <f>職員名簿!$F$5</f>
        <v>担当業務</v>
      </c>
      <c r="BAJ3" s="217" t="str">
        <f>職員名簿!$G$5</f>
        <v>「その他」の場合の業務
（具体的に）</v>
      </c>
      <c r="BAK3" s="217" t="str">
        <f>職員名簿!$H$5</f>
        <v>資格名</v>
      </c>
      <c r="BAL3" s="217" t="str">
        <f>職員名簿!$I$5</f>
        <v>子育て支援員・家庭的保育者の場合の保育業務経験（常勤換算）</v>
      </c>
      <c r="BAM3" s="217" t="str">
        <f>職員名簿!$J$5</f>
        <v>常勤・非常勤の別</v>
      </c>
      <c r="BAN3" s="217" t="str">
        <f>職員名簿!$K$5</f>
        <v>非常勤の場合の勤務時間数</v>
      </c>
      <c r="BAO3" s="217" t="str">
        <f>職員名簿!$L$5</f>
        <v>休業
（産休・育休等）</v>
      </c>
      <c r="BAP3" s="217" t="str">
        <f>職員名簿!$M$5</f>
        <v>備　考</v>
      </c>
      <c r="BAQ3" s="217" t="str">
        <f>職員名簿!$C$5</f>
        <v>整理
番号</v>
      </c>
      <c r="BAR3" s="217" t="str">
        <f>職員名簿!$D$5</f>
        <v>職名</v>
      </c>
      <c r="BAS3" s="217" t="str">
        <f>職員名簿!$E$5</f>
        <v>氏名</v>
      </c>
      <c r="BAT3" s="217" t="str">
        <f>職員名簿!$F$5</f>
        <v>担当業務</v>
      </c>
      <c r="BAU3" s="217" t="str">
        <f>職員名簿!$G$5</f>
        <v>「その他」の場合の業務
（具体的に）</v>
      </c>
      <c r="BAV3" s="217" t="str">
        <f>職員名簿!$H$5</f>
        <v>資格名</v>
      </c>
      <c r="BAW3" s="217" t="str">
        <f>職員名簿!$I$5</f>
        <v>子育て支援員・家庭的保育者の場合の保育業務経験（常勤換算）</v>
      </c>
      <c r="BAX3" s="217" t="str">
        <f>職員名簿!$J$5</f>
        <v>常勤・非常勤の別</v>
      </c>
      <c r="BAY3" s="217" t="str">
        <f>職員名簿!$K$5</f>
        <v>非常勤の場合の勤務時間数</v>
      </c>
      <c r="BAZ3" s="217" t="str">
        <f>職員名簿!$L$5</f>
        <v>休業
（産休・育休等）</v>
      </c>
      <c r="BBA3" s="217" t="str">
        <f>職員名簿!$M$5</f>
        <v>備　考</v>
      </c>
      <c r="BBB3" s="217" t="str">
        <f>職員名簿!$C$5</f>
        <v>整理
番号</v>
      </c>
      <c r="BBC3" s="217" t="str">
        <f>職員名簿!$D$5</f>
        <v>職名</v>
      </c>
      <c r="BBD3" s="217" t="str">
        <f>職員名簿!$E$5</f>
        <v>氏名</v>
      </c>
      <c r="BBE3" s="217" t="str">
        <f>職員名簿!$F$5</f>
        <v>担当業務</v>
      </c>
      <c r="BBF3" s="217" t="str">
        <f>職員名簿!$G$5</f>
        <v>「その他」の場合の業務
（具体的に）</v>
      </c>
      <c r="BBG3" s="217" t="str">
        <f>職員名簿!$H$5</f>
        <v>資格名</v>
      </c>
      <c r="BBH3" s="217" t="str">
        <f>職員名簿!$I$5</f>
        <v>子育て支援員・家庭的保育者の場合の保育業務経験（常勤換算）</v>
      </c>
      <c r="BBI3" s="217" t="str">
        <f>職員名簿!$J$5</f>
        <v>常勤・非常勤の別</v>
      </c>
      <c r="BBJ3" s="217" t="str">
        <f>職員名簿!$K$5</f>
        <v>非常勤の場合の勤務時間数</v>
      </c>
      <c r="BBK3" s="217" t="str">
        <f>職員名簿!$L$5</f>
        <v>休業
（産休・育休等）</v>
      </c>
      <c r="BBL3" s="217" t="str">
        <f>職員名簿!$M$5</f>
        <v>備　考</v>
      </c>
      <c r="BBM3" s="217" t="str">
        <f>職員名簿!$C$5</f>
        <v>整理
番号</v>
      </c>
      <c r="BBN3" s="217" t="str">
        <f>職員名簿!$D$5</f>
        <v>職名</v>
      </c>
      <c r="BBO3" s="217" t="str">
        <f>職員名簿!$E$5</f>
        <v>氏名</v>
      </c>
      <c r="BBP3" s="217" t="str">
        <f>職員名簿!$F$5</f>
        <v>担当業務</v>
      </c>
      <c r="BBQ3" s="217" t="str">
        <f>職員名簿!$G$5</f>
        <v>「その他」の場合の業務
（具体的に）</v>
      </c>
      <c r="BBR3" s="217" t="str">
        <f>職員名簿!$H$5</f>
        <v>資格名</v>
      </c>
      <c r="BBS3" s="217" t="str">
        <f>職員名簿!$I$5</f>
        <v>子育て支援員・家庭的保育者の場合の保育業務経験（常勤換算）</v>
      </c>
      <c r="BBT3" s="217" t="str">
        <f>職員名簿!$J$5</f>
        <v>常勤・非常勤の別</v>
      </c>
      <c r="BBU3" s="217" t="str">
        <f>職員名簿!$K$5</f>
        <v>非常勤の場合の勤務時間数</v>
      </c>
      <c r="BBV3" s="217" t="str">
        <f>職員名簿!$L$5</f>
        <v>休業
（産休・育休等）</v>
      </c>
      <c r="BBW3" s="217" t="str">
        <f>職員名簿!$M$5</f>
        <v>備　考</v>
      </c>
      <c r="BBX3" s="217" t="str">
        <f>職員名簿!$C$5</f>
        <v>整理
番号</v>
      </c>
      <c r="BBY3" s="217" t="str">
        <f>職員名簿!$D$5</f>
        <v>職名</v>
      </c>
      <c r="BBZ3" s="217" t="str">
        <f>職員名簿!$E$5</f>
        <v>氏名</v>
      </c>
      <c r="BCA3" s="217" t="str">
        <f>職員名簿!$F$5</f>
        <v>担当業務</v>
      </c>
      <c r="BCB3" s="217" t="str">
        <f>職員名簿!$G$5</f>
        <v>「その他」の場合の業務
（具体的に）</v>
      </c>
      <c r="BCC3" s="217" t="str">
        <f>職員名簿!$H$5</f>
        <v>資格名</v>
      </c>
      <c r="BCD3" s="217" t="str">
        <f>職員名簿!$I$5</f>
        <v>子育て支援員・家庭的保育者の場合の保育業務経験（常勤換算）</v>
      </c>
      <c r="BCE3" s="217" t="str">
        <f>職員名簿!$J$5</f>
        <v>常勤・非常勤の別</v>
      </c>
      <c r="BCF3" s="217" t="str">
        <f>職員名簿!$K$5</f>
        <v>非常勤の場合の勤務時間数</v>
      </c>
      <c r="BCG3" s="217" t="str">
        <f>職員名簿!$L$5</f>
        <v>休業
（産休・育休等）</v>
      </c>
      <c r="BCH3" s="217" t="str">
        <f>職員名簿!$M$5</f>
        <v>備　考</v>
      </c>
      <c r="BCI3" s="217" t="str">
        <f>職員名簿!$C$5</f>
        <v>整理
番号</v>
      </c>
      <c r="BCJ3" s="217" t="str">
        <f>職員名簿!$D$5</f>
        <v>職名</v>
      </c>
      <c r="BCK3" s="217" t="str">
        <f>職員名簿!$E$5</f>
        <v>氏名</v>
      </c>
      <c r="BCL3" s="217" t="str">
        <f>職員名簿!$F$5</f>
        <v>担当業務</v>
      </c>
      <c r="BCM3" s="217" t="str">
        <f>職員名簿!$G$5</f>
        <v>「その他」の場合の業務
（具体的に）</v>
      </c>
      <c r="BCN3" s="217" t="str">
        <f>職員名簿!$H$5</f>
        <v>資格名</v>
      </c>
      <c r="BCO3" s="217" t="str">
        <f>職員名簿!$I$5</f>
        <v>子育て支援員・家庭的保育者の場合の保育業務経験（常勤換算）</v>
      </c>
      <c r="BCP3" s="217" t="str">
        <f>職員名簿!$J$5</f>
        <v>常勤・非常勤の別</v>
      </c>
      <c r="BCQ3" s="217" t="str">
        <f>職員名簿!$K$5</f>
        <v>非常勤の場合の勤務時間数</v>
      </c>
      <c r="BCR3" s="217" t="str">
        <f>職員名簿!$L$5</f>
        <v>休業
（産休・育休等）</v>
      </c>
      <c r="BCS3" s="217" t="str">
        <f>職員名簿!$M$5</f>
        <v>備　考</v>
      </c>
      <c r="BCT3" s="217" t="str">
        <f>職員名簿!$C$5</f>
        <v>整理
番号</v>
      </c>
      <c r="BCU3" s="217" t="str">
        <f>職員名簿!$D$5</f>
        <v>職名</v>
      </c>
      <c r="BCV3" s="217" t="str">
        <f>職員名簿!$E$5</f>
        <v>氏名</v>
      </c>
      <c r="BCW3" s="217" t="str">
        <f>職員名簿!$F$5</f>
        <v>担当業務</v>
      </c>
      <c r="BCX3" s="217" t="str">
        <f>職員名簿!$G$5</f>
        <v>「その他」の場合の業務
（具体的に）</v>
      </c>
      <c r="BCY3" s="217" t="str">
        <f>職員名簿!$H$5</f>
        <v>資格名</v>
      </c>
      <c r="BCZ3" s="217" t="str">
        <f>職員名簿!$I$5</f>
        <v>子育て支援員・家庭的保育者の場合の保育業務経験（常勤換算）</v>
      </c>
      <c r="BDA3" s="217" t="str">
        <f>職員名簿!$J$5</f>
        <v>常勤・非常勤の別</v>
      </c>
      <c r="BDB3" s="217" t="str">
        <f>職員名簿!$K$5</f>
        <v>非常勤の場合の勤務時間数</v>
      </c>
      <c r="BDC3" s="217" t="str">
        <f>職員名簿!$L$5</f>
        <v>休業
（産休・育休等）</v>
      </c>
      <c r="BDD3" s="217" t="str">
        <f>職員名簿!$M$5</f>
        <v>備　考</v>
      </c>
      <c r="BDE3" s="217" t="str">
        <f>職員名簿!$C$5</f>
        <v>整理
番号</v>
      </c>
      <c r="BDF3" s="217" t="str">
        <f>職員名簿!$D$5</f>
        <v>職名</v>
      </c>
      <c r="BDG3" s="217" t="str">
        <f>職員名簿!$E$5</f>
        <v>氏名</v>
      </c>
      <c r="BDH3" s="217" t="str">
        <f>職員名簿!$F$5</f>
        <v>担当業務</v>
      </c>
      <c r="BDI3" s="217" t="str">
        <f>職員名簿!$G$5</f>
        <v>「その他」の場合の業務
（具体的に）</v>
      </c>
      <c r="BDJ3" s="217" t="str">
        <f>職員名簿!$H$5</f>
        <v>資格名</v>
      </c>
      <c r="BDK3" s="217" t="str">
        <f>職員名簿!$I$5</f>
        <v>子育て支援員・家庭的保育者の場合の保育業務経験（常勤換算）</v>
      </c>
      <c r="BDL3" s="217" t="str">
        <f>職員名簿!$J$5</f>
        <v>常勤・非常勤の別</v>
      </c>
      <c r="BDM3" s="217" t="str">
        <f>職員名簿!$K$5</f>
        <v>非常勤の場合の勤務時間数</v>
      </c>
      <c r="BDN3" s="217" t="str">
        <f>職員名簿!$L$5</f>
        <v>休業
（産休・育休等）</v>
      </c>
      <c r="BDO3" s="217" t="str">
        <f>職員名簿!$M$5</f>
        <v>備　考</v>
      </c>
      <c r="BDP3" s="217" t="str">
        <f>職員名簿!$C$5</f>
        <v>整理
番号</v>
      </c>
      <c r="BDQ3" s="217" t="str">
        <f>職員名簿!$D$5</f>
        <v>職名</v>
      </c>
      <c r="BDR3" s="217" t="str">
        <f>職員名簿!$E$5</f>
        <v>氏名</v>
      </c>
      <c r="BDS3" s="217" t="str">
        <f>職員名簿!$F$5</f>
        <v>担当業務</v>
      </c>
      <c r="BDT3" s="217" t="str">
        <f>職員名簿!$G$5</f>
        <v>「その他」の場合の業務
（具体的に）</v>
      </c>
      <c r="BDU3" s="217" t="str">
        <f>職員名簿!$H$5</f>
        <v>資格名</v>
      </c>
      <c r="BDV3" s="217" t="str">
        <f>職員名簿!$I$5</f>
        <v>子育て支援員・家庭的保育者の場合の保育業務経験（常勤換算）</v>
      </c>
      <c r="BDW3" s="217" t="str">
        <f>職員名簿!$J$5</f>
        <v>常勤・非常勤の別</v>
      </c>
      <c r="BDX3" s="217" t="str">
        <f>職員名簿!$K$5</f>
        <v>非常勤の場合の勤務時間数</v>
      </c>
      <c r="BDY3" s="217" t="str">
        <f>職員名簿!$L$5</f>
        <v>休業
（産休・育休等）</v>
      </c>
      <c r="BDZ3" s="217" t="str">
        <f>職員名簿!$M$5</f>
        <v>備　考</v>
      </c>
      <c r="BEA3" s="217" t="str">
        <f>職員名簿!$C$5</f>
        <v>整理
番号</v>
      </c>
      <c r="BEB3" s="217" t="str">
        <f>職員名簿!$D$5</f>
        <v>職名</v>
      </c>
      <c r="BEC3" s="217" t="str">
        <f>職員名簿!$E$5</f>
        <v>氏名</v>
      </c>
      <c r="BED3" s="217" t="str">
        <f>職員名簿!$F$5</f>
        <v>担当業務</v>
      </c>
      <c r="BEE3" s="217" t="str">
        <f>職員名簿!$G$5</f>
        <v>「その他」の場合の業務
（具体的に）</v>
      </c>
      <c r="BEF3" s="217" t="str">
        <f>職員名簿!$H$5</f>
        <v>資格名</v>
      </c>
      <c r="BEG3" s="217" t="str">
        <f>職員名簿!$I$5</f>
        <v>子育て支援員・家庭的保育者の場合の保育業務経験（常勤換算）</v>
      </c>
      <c r="BEH3" s="217" t="str">
        <f>職員名簿!$J$5</f>
        <v>常勤・非常勤の別</v>
      </c>
      <c r="BEI3" s="217" t="str">
        <f>職員名簿!$K$5</f>
        <v>非常勤の場合の勤務時間数</v>
      </c>
      <c r="BEJ3" s="217" t="str">
        <f>職員名簿!$L$5</f>
        <v>休業
（産休・育休等）</v>
      </c>
      <c r="BEK3" s="217" t="str">
        <f>職員名簿!$M$5</f>
        <v>備　考</v>
      </c>
      <c r="BEL3" s="217" t="str">
        <f>職員名簿!$C$5</f>
        <v>整理
番号</v>
      </c>
      <c r="BEM3" s="217" t="str">
        <f>職員名簿!$D$5</f>
        <v>職名</v>
      </c>
      <c r="BEN3" s="217" t="str">
        <f>職員名簿!$E$5</f>
        <v>氏名</v>
      </c>
      <c r="BEO3" s="217" t="str">
        <f>職員名簿!$F$5</f>
        <v>担当業務</v>
      </c>
      <c r="BEP3" s="217" t="str">
        <f>職員名簿!$G$5</f>
        <v>「その他」の場合の業務
（具体的に）</v>
      </c>
      <c r="BEQ3" s="217" t="str">
        <f>職員名簿!$H$5</f>
        <v>資格名</v>
      </c>
      <c r="BER3" s="217" t="str">
        <f>職員名簿!$I$5</f>
        <v>子育て支援員・家庭的保育者の場合の保育業務経験（常勤換算）</v>
      </c>
      <c r="BES3" s="217" t="str">
        <f>職員名簿!$J$5</f>
        <v>常勤・非常勤の別</v>
      </c>
      <c r="BET3" s="217" t="str">
        <f>職員名簿!$K$5</f>
        <v>非常勤の場合の勤務時間数</v>
      </c>
      <c r="BEU3" s="217" t="str">
        <f>職員名簿!$L$5</f>
        <v>休業
（産休・育休等）</v>
      </c>
      <c r="BEV3" s="217" t="str">
        <f>職員名簿!$M$5</f>
        <v>備　考</v>
      </c>
      <c r="BEW3" s="217" t="str">
        <f>職員名簿!$C$5</f>
        <v>整理
番号</v>
      </c>
      <c r="BEX3" s="217" t="str">
        <f>職員名簿!$D$5</f>
        <v>職名</v>
      </c>
      <c r="BEY3" s="217" t="str">
        <f>職員名簿!$E$5</f>
        <v>氏名</v>
      </c>
      <c r="BEZ3" s="217" t="str">
        <f>職員名簿!$F$5</f>
        <v>担当業務</v>
      </c>
      <c r="BFA3" s="217" t="str">
        <f>職員名簿!$G$5</f>
        <v>「その他」の場合の業務
（具体的に）</v>
      </c>
      <c r="BFB3" s="217" t="str">
        <f>職員名簿!$H$5</f>
        <v>資格名</v>
      </c>
      <c r="BFC3" s="217" t="str">
        <f>職員名簿!$I$5</f>
        <v>子育て支援員・家庭的保育者の場合の保育業務経験（常勤換算）</v>
      </c>
      <c r="BFD3" s="217" t="str">
        <f>職員名簿!$J$5</f>
        <v>常勤・非常勤の別</v>
      </c>
      <c r="BFE3" s="217" t="str">
        <f>職員名簿!$K$5</f>
        <v>非常勤の場合の勤務時間数</v>
      </c>
      <c r="BFF3" s="217" t="str">
        <f>職員名簿!$L$5</f>
        <v>休業
（産休・育休等）</v>
      </c>
      <c r="BFG3" s="217" t="str">
        <f>職員名簿!$M$5</f>
        <v>備　考</v>
      </c>
      <c r="BFH3" s="217" t="str">
        <f>職員名簿!$C$5</f>
        <v>整理
番号</v>
      </c>
      <c r="BFI3" s="217" t="str">
        <f>職員名簿!$D$5</f>
        <v>職名</v>
      </c>
      <c r="BFJ3" s="217" t="str">
        <f>職員名簿!$E$5</f>
        <v>氏名</v>
      </c>
      <c r="BFK3" s="217" t="str">
        <f>職員名簿!$F$5</f>
        <v>担当業務</v>
      </c>
      <c r="BFL3" s="217" t="str">
        <f>職員名簿!$G$5</f>
        <v>「その他」の場合の業務
（具体的に）</v>
      </c>
      <c r="BFM3" s="217" t="str">
        <f>職員名簿!$H$5</f>
        <v>資格名</v>
      </c>
      <c r="BFN3" s="217" t="str">
        <f>職員名簿!$I$5</f>
        <v>子育て支援員・家庭的保育者の場合の保育業務経験（常勤換算）</v>
      </c>
      <c r="BFO3" s="217" t="str">
        <f>職員名簿!$J$5</f>
        <v>常勤・非常勤の別</v>
      </c>
      <c r="BFP3" s="217" t="str">
        <f>職員名簿!$K$5</f>
        <v>非常勤の場合の勤務時間数</v>
      </c>
      <c r="BFQ3" s="217" t="str">
        <f>職員名簿!$L$5</f>
        <v>休業
（産休・育休等）</v>
      </c>
      <c r="BFR3" s="217" t="str">
        <f>職員名簿!$M$5</f>
        <v>備　考</v>
      </c>
      <c r="BFS3" s="217" t="str">
        <f>職員名簿!$C$5</f>
        <v>整理
番号</v>
      </c>
      <c r="BFT3" s="217" t="str">
        <f>職員名簿!$D$5</f>
        <v>職名</v>
      </c>
      <c r="BFU3" s="217" t="str">
        <f>職員名簿!$E$5</f>
        <v>氏名</v>
      </c>
      <c r="BFV3" s="217" t="str">
        <f>職員名簿!$F$5</f>
        <v>担当業務</v>
      </c>
      <c r="BFW3" s="217" t="str">
        <f>職員名簿!$G$5</f>
        <v>「その他」の場合の業務
（具体的に）</v>
      </c>
      <c r="BFX3" s="217" t="str">
        <f>職員名簿!$H$5</f>
        <v>資格名</v>
      </c>
      <c r="BFY3" s="217" t="str">
        <f>職員名簿!$I$5</f>
        <v>子育て支援員・家庭的保育者の場合の保育業務経験（常勤換算）</v>
      </c>
      <c r="BFZ3" s="217" t="str">
        <f>職員名簿!$J$5</f>
        <v>常勤・非常勤の別</v>
      </c>
      <c r="BGA3" s="217" t="str">
        <f>職員名簿!$K$5</f>
        <v>非常勤の場合の勤務時間数</v>
      </c>
      <c r="BGB3" s="217" t="str">
        <f>職員名簿!$L$5</f>
        <v>休業
（産休・育休等）</v>
      </c>
      <c r="BGC3" s="217" t="str">
        <f>職員名簿!$M$5</f>
        <v>備　考</v>
      </c>
      <c r="BGD3" s="217" t="str">
        <f>職員名簿!$C$5</f>
        <v>整理
番号</v>
      </c>
      <c r="BGE3" s="217" t="str">
        <f>職員名簿!$D$5</f>
        <v>職名</v>
      </c>
      <c r="BGF3" s="217" t="str">
        <f>職員名簿!$E$5</f>
        <v>氏名</v>
      </c>
      <c r="BGG3" s="217" t="str">
        <f>職員名簿!$F$5</f>
        <v>担当業務</v>
      </c>
      <c r="BGH3" s="217" t="str">
        <f>職員名簿!$G$5</f>
        <v>「その他」の場合の業務
（具体的に）</v>
      </c>
      <c r="BGI3" s="217" t="str">
        <f>職員名簿!$H$5</f>
        <v>資格名</v>
      </c>
      <c r="BGJ3" s="217" t="str">
        <f>職員名簿!$I$5</f>
        <v>子育て支援員・家庭的保育者の場合の保育業務経験（常勤換算）</v>
      </c>
      <c r="BGK3" s="217" t="str">
        <f>職員名簿!$J$5</f>
        <v>常勤・非常勤の別</v>
      </c>
      <c r="BGL3" s="217" t="str">
        <f>職員名簿!$K$5</f>
        <v>非常勤の場合の勤務時間数</v>
      </c>
      <c r="BGM3" s="217" t="str">
        <f>職員名簿!$L$5</f>
        <v>休業
（産休・育休等）</v>
      </c>
      <c r="BGN3" s="217" t="str">
        <f>職員名簿!$M$5</f>
        <v>備　考</v>
      </c>
      <c r="BGO3" s="217" t="str">
        <f>職員名簿!$C$5</f>
        <v>整理
番号</v>
      </c>
      <c r="BGP3" s="217" t="str">
        <f>職員名簿!$D$5</f>
        <v>職名</v>
      </c>
      <c r="BGQ3" s="217" t="str">
        <f>職員名簿!$E$5</f>
        <v>氏名</v>
      </c>
      <c r="BGR3" s="217" t="str">
        <f>職員名簿!$F$5</f>
        <v>担当業務</v>
      </c>
      <c r="BGS3" s="217" t="str">
        <f>職員名簿!$G$5</f>
        <v>「その他」の場合の業務
（具体的に）</v>
      </c>
      <c r="BGT3" s="217" t="str">
        <f>職員名簿!$H$5</f>
        <v>資格名</v>
      </c>
      <c r="BGU3" s="217" t="str">
        <f>職員名簿!$I$5</f>
        <v>子育て支援員・家庭的保育者の場合の保育業務経験（常勤換算）</v>
      </c>
      <c r="BGV3" s="217" t="str">
        <f>職員名簿!$J$5</f>
        <v>常勤・非常勤の別</v>
      </c>
      <c r="BGW3" s="217" t="str">
        <f>職員名簿!$K$5</f>
        <v>非常勤の場合の勤務時間数</v>
      </c>
      <c r="BGX3" s="217" t="str">
        <f>職員名簿!$L$5</f>
        <v>休業
（産休・育休等）</v>
      </c>
      <c r="BGY3" s="217" t="str">
        <f>職員名簿!$M$5</f>
        <v>備　考</v>
      </c>
      <c r="BGZ3" s="217" t="str">
        <f>職員名簿!$C$5</f>
        <v>整理
番号</v>
      </c>
      <c r="BHA3" s="217" t="str">
        <f>職員名簿!$D$5</f>
        <v>職名</v>
      </c>
      <c r="BHB3" s="217" t="str">
        <f>職員名簿!$E$5</f>
        <v>氏名</v>
      </c>
      <c r="BHC3" s="217" t="str">
        <f>職員名簿!$F$5</f>
        <v>担当業務</v>
      </c>
      <c r="BHD3" s="217" t="str">
        <f>職員名簿!$G$5</f>
        <v>「その他」の場合の業務
（具体的に）</v>
      </c>
      <c r="BHE3" s="217" t="str">
        <f>職員名簿!$H$5</f>
        <v>資格名</v>
      </c>
      <c r="BHF3" s="217" t="str">
        <f>職員名簿!$I$5</f>
        <v>子育て支援員・家庭的保育者の場合の保育業務経験（常勤換算）</v>
      </c>
      <c r="BHG3" s="217" t="str">
        <f>職員名簿!$J$5</f>
        <v>常勤・非常勤の別</v>
      </c>
      <c r="BHH3" s="217" t="str">
        <f>職員名簿!$K$5</f>
        <v>非常勤の場合の勤務時間数</v>
      </c>
      <c r="BHI3" s="217" t="str">
        <f>職員名簿!$L$5</f>
        <v>休業
（産休・育休等）</v>
      </c>
      <c r="BHJ3" s="217" t="str">
        <f>職員名簿!$M$5</f>
        <v>備　考</v>
      </c>
      <c r="BHK3" s="217" t="str">
        <f>職員名簿!$C$5</f>
        <v>整理
番号</v>
      </c>
      <c r="BHL3" s="217" t="str">
        <f>職員名簿!$D$5</f>
        <v>職名</v>
      </c>
      <c r="BHM3" s="217" t="str">
        <f>職員名簿!$E$5</f>
        <v>氏名</v>
      </c>
      <c r="BHN3" s="217" t="str">
        <f>職員名簿!$F$5</f>
        <v>担当業務</v>
      </c>
      <c r="BHO3" s="217" t="str">
        <f>職員名簿!$G$5</f>
        <v>「その他」の場合の業務
（具体的に）</v>
      </c>
      <c r="BHP3" s="217" t="str">
        <f>職員名簿!$H$5</f>
        <v>資格名</v>
      </c>
      <c r="BHQ3" s="217" t="str">
        <f>職員名簿!$I$5</f>
        <v>子育て支援員・家庭的保育者の場合の保育業務経験（常勤換算）</v>
      </c>
      <c r="BHR3" s="217" t="str">
        <f>職員名簿!$J$5</f>
        <v>常勤・非常勤の別</v>
      </c>
      <c r="BHS3" s="217" t="str">
        <f>職員名簿!$K$5</f>
        <v>非常勤の場合の勤務時間数</v>
      </c>
      <c r="BHT3" s="217" t="str">
        <f>職員名簿!$L$5</f>
        <v>休業
（産休・育休等）</v>
      </c>
      <c r="BHU3" s="217" t="str">
        <f>職員名簿!$M$5</f>
        <v>備　考</v>
      </c>
      <c r="BHV3" s="217" t="str">
        <f>職員名簿!$C$5</f>
        <v>整理
番号</v>
      </c>
      <c r="BHW3" s="217" t="str">
        <f>職員名簿!$D$5</f>
        <v>職名</v>
      </c>
      <c r="BHX3" s="217" t="str">
        <f>職員名簿!$E$5</f>
        <v>氏名</v>
      </c>
      <c r="BHY3" s="217" t="str">
        <f>職員名簿!$F$5</f>
        <v>担当業務</v>
      </c>
      <c r="BHZ3" s="217" t="str">
        <f>職員名簿!$G$5</f>
        <v>「その他」の場合の業務
（具体的に）</v>
      </c>
      <c r="BIA3" s="217" t="str">
        <f>職員名簿!$H$5</f>
        <v>資格名</v>
      </c>
      <c r="BIB3" s="217" t="str">
        <f>職員名簿!$I$5</f>
        <v>子育て支援員・家庭的保育者の場合の保育業務経験（常勤換算）</v>
      </c>
      <c r="BIC3" s="217" t="str">
        <f>職員名簿!$J$5</f>
        <v>常勤・非常勤の別</v>
      </c>
      <c r="BID3" s="217" t="str">
        <f>職員名簿!$K$5</f>
        <v>非常勤の場合の勤務時間数</v>
      </c>
      <c r="BIE3" s="217" t="str">
        <f>職員名簿!$L$5</f>
        <v>休業
（産休・育休等）</v>
      </c>
      <c r="BIF3" s="217" t="str">
        <f>職員名簿!$M$5</f>
        <v>備　考</v>
      </c>
      <c r="BIG3" s="217" t="str">
        <f>職員名簿!$C$5</f>
        <v>整理
番号</v>
      </c>
      <c r="BIH3" s="217" t="str">
        <f>職員名簿!$D$5</f>
        <v>職名</v>
      </c>
      <c r="BII3" s="217" t="str">
        <f>職員名簿!$E$5</f>
        <v>氏名</v>
      </c>
      <c r="BIJ3" s="217" t="str">
        <f>職員名簿!$F$5</f>
        <v>担当業務</v>
      </c>
      <c r="BIK3" s="217" t="str">
        <f>職員名簿!$G$5</f>
        <v>「その他」の場合の業務
（具体的に）</v>
      </c>
      <c r="BIL3" s="217" t="str">
        <f>職員名簿!$H$5</f>
        <v>資格名</v>
      </c>
      <c r="BIM3" s="217" t="str">
        <f>職員名簿!$I$5</f>
        <v>子育て支援員・家庭的保育者の場合の保育業務経験（常勤換算）</v>
      </c>
      <c r="BIN3" s="217" t="str">
        <f>職員名簿!$J$5</f>
        <v>常勤・非常勤の別</v>
      </c>
      <c r="BIO3" s="217" t="str">
        <f>職員名簿!$K$5</f>
        <v>非常勤の場合の勤務時間数</v>
      </c>
      <c r="BIP3" s="217" t="str">
        <f>職員名簿!$L$5</f>
        <v>休業
（産休・育休等）</v>
      </c>
      <c r="BIQ3" s="217" t="str">
        <f>職員名簿!$M$5</f>
        <v>備　考</v>
      </c>
      <c r="BIR3" s="217" t="str">
        <f>職員名簿!$C$5</f>
        <v>整理
番号</v>
      </c>
      <c r="BIS3" s="217" t="str">
        <f>職員名簿!$D$5</f>
        <v>職名</v>
      </c>
      <c r="BIT3" s="217" t="str">
        <f>職員名簿!$E$5</f>
        <v>氏名</v>
      </c>
      <c r="BIU3" s="217" t="str">
        <f>職員名簿!$F$5</f>
        <v>担当業務</v>
      </c>
      <c r="BIV3" s="217" t="str">
        <f>職員名簿!$G$5</f>
        <v>「その他」の場合の業務
（具体的に）</v>
      </c>
      <c r="BIW3" s="217" t="str">
        <f>職員名簿!$H$5</f>
        <v>資格名</v>
      </c>
      <c r="BIX3" s="217" t="str">
        <f>職員名簿!$I$5</f>
        <v>子育て支援員・家庭的保育者の場合の保育業務経験（常勤換算）</v>
      </c>
      <c r="BIY3" s="217" t="str">
        <f>職員名簿!$J$5</f>
        <v>常勤・非常勤の別</v>
      </c>
      <c r="BIZ3" s="217" t="str">
        <f>職員名簿!$K$5</f>
        <v>非常勤の場合の勤務時間数</v>
      </c>
      <c r="BJA3" s="217" t="str">
        <f>職員名簿!$L$5</f>
        <v>休業
（産休・育休等）</v>
      </c>
      <c r="BJB3" s="217" t="str">
        <f>職員名簿!$M$5</f>
        <v>備　考</v>
      </c>
      <c r="BJC3" s="217" t="str">
        <f>職員名簿!$C$5</f>
        <v>整理
番号</v>
      </c>
      <c r="BJD3" s="217" t="str">
        <f>職員名簿!$D$5</f>
        <v>職名</v>
      </c>
      <c r="BJE3" s="217" t="str">
        <f>職員名簿!$E$5</f>
        <v>氏名</v>
      </c>
      <c r="BJF3" s="217" t="str">
        <f>職員名簿!$F$5</f>
        <v>担当業務</v>
      </c>
      <c r="BJG3" s="217" t="str">
        <f>職員名簿!$G$5</f>
        <v>「その他」の場合の業務
（具体的に）</v>
      </c>
      <c r="BJH3" s="217" t="str">
        <f>職員名簿!$H$5</f>
        <v>資格名</v>
      </c>
      <c r="BJI3" s="217" t="str">
        <f>職員名簿!$I$5</f>
        <v>子育て支援員・家庭的保育者の場合の保育業務経験（常勤換算）</v>
      </c>
      <c r="BJJ3" s="217" t="str">
        <f>職員名簿!$J$5</f>
        <v>常勤・非常勤の別</v>
      </c>
      <c r="BJK3" s="217" t="str">
        <f>職員名簿!$K$5</f>
        <v>非常勤の場合の勤務時間数</v>
      </c>
      <c r="BJL3" s="217" t="str">
        <f>職員名簿!$L$5</f>
        <v>休業
（産休・育休等）</v>
      </c>
      <c r="BJM3" s="217" t="str">
        <f>職員名簿!$M$5</f>
        <v>備　考</v>
      </c>
      <c r="BJN3" s="217" t="str">
        <f>職員名簿!$C$5</f>
        <v>整理
番号</v>
      </c>
      <c r="BJO3" s="217" t="str">
        <f>職員名簿!$D$5</f>
        <v>職名</v>
      </c>
      <c r="BJP3" s="217" t="str">
        <f>職員名簿!$E$5</f>
        <v>氏名</v>
      </c>
      <c r="BJQ3" s="217" t="str">
        <f>職員名簿!$F$5</f>
        <v>担当業務</v>
      </c>
      <c r="BJR3" s="217" t="str">
        <f>職員名簿!$G$5</f>
        <v>「その他」の場合の業務
（具体的に）</v>
      </c>
      <c r="BJS3" s="217" t="str">
        <f>職員名簿!$H$5</f>
        <v>資格名</v>
      </c>
      <c r="BJT3" s="217" t="str">
        <f>職員名簿!$I$5</f>
        <v>子育て支援員・家庭的保育者の場合の保育業務経験（常勤換算）</v>
      </c>
      <c r="BJU3" s="217" t="str">
        <f>職員名簿!$J$5</f>
        <v>常勤・非常勤の別</v>
      </c>
      <c r="BJV3" s="217" t="str">
        <f>職員名簿!$K$5</f>
        <v>非常勤の場合の勤務時間数</v>
      </c>
      <c r="BJW3" s="217" t="str">
        <f>職員名簿!$L$5</f>
        <v>休業
（産休・育休等）</v>
      </c>
      <c r="BJX3" s="217" t="str">
        <f>職員名簿!$M$5</f>
        <v>備　考</v>
      </c>
      <c r="BJY3" s="217" t="str">
        <f>職員名簿!$C$5</f>
        <v>整理
番号</v>
      </c>
      <c r="BJZ3" s="217" t="str">
        <f>職員名簿!$D$5</f>
        <v>職名</v>
      </c>
      <c r="BKA3" s="217" t="str">
        <f>職員名簿!$E$5</f>
        <v>氏名</v>
      </c>
      <c r="BKB3" s="217" t="str">
        <f>職員名簿!$F$5</f>
        <v>担当業務</v>
      </c>
      <c r="BKC3" s="217" t="str">
        <f>職員名簿!$G$5</f>
        <v>「その他」の場合の業務
（具体的に）</v>
      </c>
      <c r="BKD3" s="217" t="str">
        <f>職員名簿!$H$5</f>
        <v>資格名</v>
      </c>
      <c r="BKE3" s="217" t="str">
        <f>職員名簿!$I$5</f>
        <v>子育て支援員・家庭的保育者の場合の保育業務経験（常勤換算）</v>
      </c>
      <c r="BKF3" s="217" t="str">
        <f>職員名簿!$J$5</f>
        <v>常勤・非常勤の別</v>
      </c>
      <c r="BKG3" s="217" t="str">
        <f>職員名簿!$K$5</f>
        <v>非常勤の場合の勤務時間数</v>
      </c>
      <c r="BKH3" s="217" t="str">
        <f>職員名簿!$L$5</f>
        <v>休業
（産休・育休等）</v>
      </c>
      <c r="BKI3" s="217" t="str">
        <f>職員名簿!$M$5</f>
        <v>備　考</v>
      </c>
      <c r="BKJ3" s="217" t="str">
        <f>職員名簿!$C$5</f>
        <v>整理
番号</v>
      </c>
      <c r="BKK3" s="217" t="str">
        <f>職員名簿!$D$5</f>
        <v>職名</v>
      </c>
      <c r="BKL3" s="217" t="str">
        <f>職員名簿!$E$5</f>
        <v>氏名</v>
      </c>
      <c r="BKM3" s="217" t="str">
        <f>職員名簿!$F$5</f>
        <v>担当業務</v>
      </c>
      <c r="BKN3" s="217" t="str">
        <f>職員名簿!$G$5</f>
        <v>「その他」の場合の業務
（具体的に）</v>
      </c>
      <c r="BKO3" s="217" t="str">
        <f>職員名簿!$H$5</f>
        <v>資格名</v>
      </c>
      <c r="BKP3" s="217" t="str">
        <f>職員名簿!$I$5</f>
        <v>子育て支援員・家庭的保育者の場合の保育業務経験（常勤換算）</v>
      </c>
      <c r="BKQ3" s="217" t="str">
        <f>職員名簿!$J$5</f>
        <v>常勤・非常勤の別</v>
      </c>
      <c r="BKR3" s="217" t="str">
        <f>職員名簿!$K$5</f>
        <v>非常勤の場合の勤務時間数</v>
      </c>
      <c r="BKS3" s="217" t="str">
        <f>職員名簿!$L$5</f>
        <v>休業
（産休・育休等）</v>
      </c>
      <c r="BKT3" s="217" t="str">
        <f>職員名簿!$M$5</f>
        <v>備　考</v>
      </c>
      <c r="BKU3" s="217" t="str">
        <f>職員名簿!$C$5</f>
        <v>整理
番号</v>
      </c>
      <c r="BKV3" s="217" t="str">
        <f>職員名簿!$D$5</f>
        <v>職名</v>
      </c>
      <c r="BKW3" s="217" t="str">
        <f>職員名簿!$E$5</f>
        <v>氏名</v>
      </c>
      <c r="BKX3" s="217" t="str">
        <f>職員名簿!$F$5</f>
        <v>担当業務</v>
      </c>
      <c r="BKY3" s="217" t="str">
        <f>職員名簿!$G$5</f>
        <v>「その他」の場合の業務
（具体的に）</v>
      </c>
      <c r="BKZ3" s="217" t="str">
        <f>職員名簿!$H$5</f>
        <v>資格名</v>
      </c>
      <c r="BLA3" s="217" t="str">
        <f>職員名簿!$I$5</f>
        <v>子育て支援員・家庭的保育者の場合の保育業務経験（常勤換算）</v>
      </c>
      <c r="BLB3" s="217" t="str">
        <f>職員名簿!$J$5</f>
        <v>常勤・非常勤の別</v>
      </c>
      <c r="BLC3" s="217" t="str">
        <f>職員名簿!$K$5</f>
        <v>非常勤の場合の勤務時間数</v>
      </c>
      <c r="BLD3" s="217" t="str">
        <f>職員名簿!$L$5</f>
        <v>休業
（産休・育休等）</v>
      </c>
      <c r="BLE3" s="217" t="str">
        <f>職員名簿!$M$5</f>
        <v>備　考</v>
      </c>
      <c r="BLF3" s="217" t="str">
        <f>職員名簿!$C$5</f>
        <v>整理
番号</v>
      </c>
      <c r="BLG3" s="217" t="str">
        <f>職員名簿!$D$5</f>
        <v>職名</v>
      </c>
      <c r="BLH3" s="217" t="str">
        <f>職員名簿!$E$5</f>
        <v>氏名</v>
      </c>
      <c r="BLI3" s="217" t="str">
        <f>職員名簿!$F$5</f>
        <v>担当業務</v>
      </c>
      <c r="BLJ3" s="217" t="str">
        <f>職員名簿!$G$5</f>
        <v>「その他」の場合の業務
（具体的に）</v>
      </c>
      <c r="BLK3" s="217" t="str">
        <f>職員名簿!$H$5</f>
        <v>資格名</v>
      </c>
      <c r="BLL3" s="217" t="str">
        <f>職員名簿!$I$5</f>
        <v>子育て支援員・家庭的保育者の場合の保育業務経験（常勤換算）</v>
      </c>
      <c r="BLM3" s="217" t="str">
        <f>職員名簿!$J$5</f>
        <v>常勤・非常勤の別</v>
      </c>
      <c r="BLN3" s="217" t="str">
        <f>職員名簿!$K$5</f>
        <v>非常勤の場合の勤務時間数</v>
      </c>
      <c r="BLO3" s="217" t="str">
        <f>職員名簿!$L$5</f>
        <v>休業
（産休・育休等）</v>
      </c>
      <c r="BLP3" s="217" t="str">
        <f>職員名簿!$M$5</f>
        <v>備　考</v>
      </c>
      <c r="BLQ3" s="217" t="str">
        <f>職員名簿!$C$5</f>
        <v>整理
番号</v>
      </c>
      <c r="BLR3" s="217" t="str">
        <f>職員名簿!$D$5</f>
        <v>職名</v>
      </c>
      <c r="BLS3" s="217" t="str">
        <f>職員名簿!$E$5</f>
        <v>氏名</v>
      </c>
      <c r="BLT3" s="217" t="str">
        <f>職員名簿!$F$5</f>
        <v>担当業務</v>
      </c>
      <c r="BLU3" s="217" t="str">
        <f>職員名簿!$G$5</f>
        <v>「その他」の場合の業務
（具体的に）</v>
      </c>
      <c r="BLV3" s="217" t="str">
        <f>職員名簿!$H$5</f>
        <v>資格名</v>
      </c>
      <c r="BLW3" s="217" t="str">
        <f>職員名簿!$I$5</f>
        <v>子育て支援員・家庭的保育者の場合の保育業務経験（常勤換算）</v>
      </c>
      <c r="BLX3" s="217" t="str">
        <f>職員名簿!$J$5</f>
        <v>常勤・非常勤の別</v>
      </c>
      <c r="BLY3" s="217" t="str">
        <f>職員名簿!$K$5</f>
        <v>非常勤の場合の勤務時間数</v>
      </c>
      <c r="BLZ3" s="217" t="str">
        <f>職員名簿!$L$5</f>
        <v>休業
（産休・育休等）</v>
      </c>
      <c r="BMA3" s="217" t="str">
        <f>職員名簿!$M$5</f>
        <v>備　考</v>
      </c>
      <c r="BMB3" s="217" t="str">
        <f>職員名簿!$C$5</f>
        <v>整理
番号</v>
      </c>
      <c r="BMC3" s="217" t="str">
        <f>職員名簿!$D$5</f>
        <v>職名</v>
      </c>
      <c r="BMD3" s="217" t="str">
        <f>職員名簿!$E$5</f>
        <v>氏名</v>
      </c>
      <c r="BME3" s="217" t="str">
        <f>職員名簿!$F$5</f>
        <v>担当業務</v>
      </c>
      <c r="BMF3" s="217" t="str">
        <f>職員名簿!$G$5</f>
        <v>「その他」の場合の業務
（具体的に）</v>
      </c>
      <c r="BMG3" s="217" t="str">
        <f>職員名簿!$H$5</f>
        <v>資格名</v>
      </c>
      <c r="BMH3" s="217" t="str">
        <f>職員名簿!$I$5</f>
        <v>子育て支援員・家庭的保育者の場合の保育業務経験（常勤換算）</v>
      </c>
      <c r="BMI3" s="217" t="str">
        <f>職員名簿!$J$5</f>
        <v>常勤・非常勤の別</v>
      </c>
      <c r="BMJ3" s="217" t="str">
        <f>職員名簿!$K$5</f>
        <v>非常勤の場合の勤務時間数</v>
      </c>
      <c r="BMK3" s="217" t="str">
        <f>職員名簿!$L$5</f>
        <v>休業
（産休・育休等）</v>
      </c>
      <c r="BML3" s="217" t="str">
        <f>職員名簿!$M$5</f>
        <v>備　考</v>
      </c>
      <c r="BMM3" s="217" t="str">
        <f>職員名簿!$C$5</f>
        <v>整理
番号</v>
      </c>
      <c r="BMN3" s="217" t="str">
        <f>職員名簿!$D$5</f>
        <v>職名</v>
      </c>
      <c r="BMO3" s="217" t="str">
        <f>職員名簿!$E$5</f>
        <v>氏名</v>
      </c>
      <c r="BMP3" s="217" t="str">
        <f>職員名簿!$F$5</f>
        <v>担当業務</v>
      </c>
      <c r="BMQ3" s="217" t="str">
        <f>職員名簿!$G$5</f>
        <v>「その他」の場合の業務
（具体的に）</v>
      </c>
      <c r="BMR3" s="217" t="str">
        <f>職員名簿!$H$5</f>
        <v>資格名</v>
      </c>
      <c r="BMS3" s="217" t="str">
        <f>職員名簿!$I$5</f>
        <v>子育て支援員・家庭的保育者の場合の保育業務経験（常勤換算）</v>
      </c>
      <c r="BMT3" s="217" t="str">
        <f>職員名簿!$J$5</f>
        <v>常勤・非常勤の別</v>
      </c>
      <c r="BMU3" s="217" t="str">
        <f>職員名簿!$K$5</f>
        <v>非常勤の場合の勤務時間数</v>
      </c>
      <c r="BMV3" s="217" t="str">
        <f>職員名簿!$L$5</f>
        <v>休業
（産休・育休等）</v>
      </c>
      <c r="BMW3" s="217" t="str">
        <f>職員名簿!$M$5</f>
        <v>備　考</v>
      </c>
      <c r="BMX3" s="217" t="str">
        <f>職員名簿!$C$5</f>
        <v>整理
番号</v>
      </c>
      <c r="BMY3" s="217" t="str">
        <f>職員名簿!$D$5</f>
        <v>職名</v>
      </c>
      <c r="BMZ3" s="217" t="str">
        <f>職員名簿!$E$5</f>
        <v>氏名</v>
      </c>
      <c r="BNA3" s="217" t="str">
        <f>職員名簿!$F$5</f>
        <v>担当業務</v>
      </c>
      <c r="BNB3" s="217" t="str">
        <f>職員名簿!$G$5</f>
        <v>「その他」の場合の業務
（具体的に）</v>
      </c>
      <c r="BNC3" s="217" t="str">
        <f>職員名簿!$H$5</f>
        <v>資格名</v>
      </c>
      <c r="BND3" s="217" t="str">
        <f>職員名簿!$I$5</f>
        <v>子育て支援員・家庭的保育者の場合の保育業務経験（常勤換算）</v>
      </c>
      <c r="BNE3" s="217" t="str">
        <f>職員名簿!$J$5</f>
        <v>常勤・非常勤の別</v>
      </c>
      <c r="BNF3" s="217" t="str">
        <f>職員名簿!$K$5</f>
        <v>非常勤の場合の勤務時間数</v>
      </c>
      <c r="BNG3" s="217" t="str">
        <f>職員名簿!$L$5</f>
        <v>休業
（産休・育休等）</v>
      </c>
      <c r="BNH3" s="217" t="str">
        <f>職員名簿!$M$5</f>
        <v>備　考</v>
      </c>
      <c r="BNI3" s="217" t="str">
        <f>職員名簿!$C$5</f>
        <v>整理
番号</v>
      </c>
      <c r="BNJ3" s="217" t="str">
        <f>職員名簿!$D$5</f>
        <v>職名</v>
      </c>
      <c r="BNK3" s="217" t="str">
        <f>職員名簿!$E$5</f>
        <v>氏名</v>
      </c>
      <c r="BNL3" s="217" t="str">
        <f>職員名簿!$F$5</f>
        <v>担当業務</v>
      </c>
      <c r="BNM3" s="217" t="str">
        <f>職員名簿!$G$5</f>
        <v>「その他」の場合の業務
（具体的に）</v>
      </c>
      <c r="BNN3" s="217" t="str">
        <f>職員名簿!$H$5</f>
        <v>資格名</v>
      </c>
      <c r="BNO3" s="217" t="str">
        <f>職員名簿!$I$5</f>
        <v>子育て支援員・家庭的保育者の場合の保育業務経験（常勤換算）</v>
      </c>
      <c r="BNP3" s="217" t="str">
        <f>職員名簿!$J$5</f>
        <v>常勤・非常勤の別</v>
      </c>
      <c r="BNQ3" s="217" t="str">
        <f>職員名簿!$K$5</f>
        <v>非常勤の場合の勤務時間数</v>
      </c>
      <c r="BNR3" s="217" t="str">
        <f>職員名簿!$L$5</f>
        <v>休業
（産休・育休等）</v>
      </c>
      <c r="BNS3" s="217" t="str">
        <f>職員名簿!$M$5</f>
        <v>備　考</v>
      </c>
      <c r="BNT3" s="217" t="str">
        <f>職員名簿!$C$5</f>
        <v>整理
番号</v>
      </c>
      <c r="BNU3" s="217" t="str">
        <f>職員名簿!$D$5</f>
        <v>職名</v>
      </c>
      <c r="BNV3" s="217" t="str">
        <f>職員名簿!$E$5</f>
        <v>氏名</v>
      </c>
      <c r="BNW3" s="217" t="str">
        <f>職員名簿!$F$5</f>
        <v>担当業務</v>
      </c>
      <c r="BNX3" s="217" t="str">
        <f>職員名簿!$G$5</f>
        <v>「その他」の場合の業務
（具体的に）</v>
      </c>
      <c r="BNY3" s="217" t="str">
        <f>職員名簿!$H$5</f>
        <v>資格名</v>
      </c>
      <c r="BNZ3" s="217" t="str">
        <f>職員名簿!$I$5</f>
        <v>子育て支援員・家庭的保育者の場合の保育業務経験（常勤換算）</v>
      </c>
      <c r="BOA3" s="217" t="str">
        <f>職員名簿!$J$5</f>
        <v>常勤・非常勤の別</v>
      </c>
      <c r="BOB3" s="217" t="str">
        <f>職員名簿!$K$5</f>
        <v>非常勤の場合の勤務時間数</v>
      </c>
      <c r="BOC3" s="217" t="str">
        <f>職員名簿!$L$5</f>
        <v>休業
（産休・育休等）</v>
      </c>
      <c r="BOD3" s="217" t="str">
        <f>職員名簿!$M$5</f>
        <v>備　考</v>
      </c>
      <c r="BOE3" s="217" t="str">
        <f>職員名簿!$C$5</f>
        <v>整理
番号</v>
      </c>
      <c r="BOF3" s="217" t="str">
        <f>職員名簿!$D$5</f>
        <v>職名</v>
      </c>
      <c r="BOG3" s="217" t="str">
        <f>職員名簿!$E$5</f>
        <v>氏名</v>
      </c>
      <c r="BOH3" s="217" t="str">
        <f>職員名簿!$F$5</f>
        <v>担当業務</v>
      </c>
      <c r="BOI3" s="217" t="str">
        <f>職員名簿!$G$5</f>
        <v>「その他」の場合の業務
（具体的に）</v>
      </c>
      <c r="BOJ3" s="217" t="str">
        <f>職員名簿!$H$5</f>
        <v>資格名</v>
      </c>
      <c r="BOK3" s="217" t="str">
        <f>職員名簿!$I$5</f>
        <v>子育て支援員・家庭的保育者の場合の保育業務経験（常勤換算）</v>
      </c>
      <c r="BOL3" s="217" t="str">
        <f>職員名簿!$J$5</f>
        <v>常勤・非常勤の別</v>
      </c>
      <c r="BOM3" s="217" t="str">
        <f>職員名簿!$K$5</f>
        <v>非常勤の場合の勤務時間数</v>
      </c>
      <c r="BON3" s="217" t="str">
        <f>職員名簿!$L$5</f>
        <v>休業
（産休・育休等）</v>
      </c>
      <c r="BOO3" s="217" t="str">
        <f>職員名簿!$M$5</f>
        <v>備　考</v>
      </c>
      <c r="BOP3" s="217" t="str">
        <f>職員名簿!$C$5</f>
        <v>整理
番号</v>
      </c>
      <c r="BOQ3" s="217" t="str">
        <f>職員名簿!$D$5</f>
        <v>職名</v>
      </c>
      <c r="BOR3" s="217" t="str">
        <f>職員名簿!$E$5</f>
        <v>氏名</v>
      </c>
      <c r="BOS3" s="217" t="str">
        <f>職員名簿!$F$5</f>
        <v>担当業務</v>
      </c>
      <c r="BOT3" s="217" t="str">
        <f>職員名簿!$G$5</f>
        <v>「その他」の場合の業務
（具体的に）</v>
      </c>
      <c r="BOU3" s="217" t="str">
        <f>職員名簿!$H$5</f>
        <v>資格名</v>
      </c>
      <c r="BOV3" s="217" t="str">
        <f>職員名簿!$I$5</f>
        <v>子育て支援員・家庭的保育者の場合の保育業務経験（常勤換算）</v>
      </c>
      <c r="BOW3" s="217" t="str">
        <f>職員名簿!$J$5</f>
        <v>常勤・非常勤の別</v>
      </c>
      <c r="BOX3" s="217" t="str">
        <f>職員名簿!$K$5</f>
        <v>非常勤の場合の勤務時間数</v>
      </c>
      <c r="BOY3" s="217" t="str">
        <f>職員名簿!$L$5</f>
        <v>休業
（産休・育休等）</v>
      </c>
      <c r="BOZ3" s="217" t="str">
        <f>職員名簿!$M$5</f>
        <v>備　考</v>
      </c>
      <c r="BPA3" s="217" t="str">
        <f>職員名簿!$C$5</f>
        <v>整理
番号</v>
      </c>
      <c r="BPB3" s="217" t="str">
        <f>職員名簿!$D$5</f>
        <v>職名</v>
      </c>
      <c r="BPC3" s="217" t="str">
        <f>職員名簿!$E$5</f>
        <v>氏名</v>
      </c>
      <c r="BPD3" s="217" t="str">
        <f>職員名簿!$F$5</f>
        <v>担当業務</v>
      </c>
      <c r="BPE3" s="217" t="str">
        <f>職員名簿!$G$5</f>
        <v>「その他」の場合の業務
（具体的に）</v>
      </c>
      <c r="BPF3" s="217" t="str">
        <f>職員名簿!$H$5</f>
        <v>資格名</v>
      </c>
      <c r="BPG3" s="217" t="str">
        <f>職員名簿!$I$5</f>
        <v>子育て支援員・家庭的保育者の場合の保育業務経験（常勤換算）</v>
      </c>
      <c r="BPH3" s="217" t="str">
        <f>職員名簿!$J$5</f>
        <v>常勤・非常勤の別</v>
      </c>
      <c r="BPI3" s="217" t="str">
        <f>職員名簿!$K$5</f>
        <v>非常勤の場合の勤務時間数</v>
      </c>
      <c r="BPJ3" s="217" t="str">
        <f>職員名簿!$L$5</f>
        <v>休業
（産休・育休等）</v>
      </c>
      <c r="BPK3" s="217" t="str">
        <f>職員名簿!$M$5</f>
        <v>備　考</v>
      </c>
      <c r="BPL3" s="217" t="str">
        <f>職員名簿!$C$5</f>
        <v>整理
番号</v>
      </c>
      <c r="BPM3" s="217" t="str">
        <f>職員名簿!$D$5</f>
        <v>職名</v>
      </c>
      <c r="BPN3" s="217" t="str">
        <f>職員名簿!$E$5</f>
        <v>氏名</v>
      </c>
      <c r="BPO3" s="217" t="str">
        <f>職員名簿!$F$5</f>
        <v>担当業務</v>
      </c>
      <c r="BPP3" s="217" t="str">
        <f>職員名簿!$G$5</f>
        <v>「その他」の場合の業務
（具体的に）</v>
      </c>
      <c r="BPQ3" s="217" t="str">
        <f>職員名簿!$H$5</f>
        <v>資格名</v>
      </c>
      <c r="BPR3" s="217" t="str">
        <f>職員名簿!$I$5</f>
        <v>子育て支援員・家庭的保育者の場合の保育業務経験（常勤換算）</v>
      </c>
      <c r="BPS3" s="217" t="str">
        <f>職員名簿!$J$5</f>
        <v>常勤・非常勤の別</v>
      </c>
      <c r="BPT3" s="217" t="str">
        <f>職員名簿!$K$5</f>
        <v>非常勤の場合の勤務時間数</v>
      </c>
      <c r="BPU3" s="217" t="str">
        <f>職員名簿!$L$5</f>
        <v>休業
（産休・育休等）</v>
      </c>
      <c r="BPV3" s="217" t="str">
        <f>職員名簿!$M$5</f>
        <v>備　考</v>
      </c>
      <c r="BPW3" s="217" t="str">
        <f>職員名簿!$C$5</f>
        <v>整理
番号</v>
      </c>
      <c r="BPX3" s="217" t="str">
        <f>職員名簿!$D$5</f>
        <v>職名</v>
      </c>
      <c r="BPY3" s="217" t="str">
        <f>職員名簿!$E$5</f>
        <v>氏名</v>
      </c>
      <c r="BPZ3" s="217" t="str">
        <f>職員名簿!$F$5</f>
        <v>担当業務</v>
      </c>
      <c r="BQA3" s="217" t="str">
        <f>職員名簿!$G$5</f>
        <v>「その他」の場合の業務
（具体的に）</v>
      </c>
      <c r="BQB3" s="217" t="str">
        <f>職員名簿!$H$5</f>
        <v>資格名</v>
      </c>
      <c r="BQC3" s="217" t="str">
        <f>職員名簿!$I$5</f>
        <v>子育て支援員・家庭的保育者の場合の保育業務経験（常勤換算）</v>
      </c>
      <c r="BQD3" s="217" t="str">
        <f>職員名簿!$J$5</f>
        <v>常勤・非常勤の別</v>
      </c>
      <c r="BQE3" s="217" t="str">
        <f>職員名簿!$K$5</f>
        <v>非常勤の場合の勤務時間数</v>
      </c>
      <c r="BQF3" s="217" t="str">
        <f>職員名簿!$L$5</f>
        <v>休業
（産休・育休等）</v>
      </c>
      <c r="BQG3" s="217" t="str">
        <f>職員名簿!$M$5</f>
        <v>備　考</v>
      </c>
      <c r="BQH3" s="217" t="str">
        <f>職員名簿!$C$5</f>
        <v>整理
番号</v>
      </c>
      <c r="BQI3" s="217" t="str">
        <f>職員名簿!$D$5</f>
        <v>職名</v>
      </c>
      <c r="BQJ3" s="217" t="str">
        <f>職員名簿!$E$5</f>
        <v>氏名</v>
      </c>
      <c r="BQK3" s="217" t="str">
        <f>職員名簿!$F$5</f>
        <v>担当業務</v>
      </c>
      <c r="BQL3" s="217" t="str">
        <f>職員名簿!$G$5</f>
        <v>「その他」の場合の業務
（具体的に）</v>
      </c>
      <c r="BQM3" s="217" t="str">
        <f>職員名簿!$H$5</f>
        <v>資格名</v>
      </c>
      <c r="BQN3" s="217" t="str">
        <f>職員名簿!$I$5</f>
        <v>子育て支援員・家庭的保育者の場合の保育業務経験（常勤換算）</v>
      </c>
      <c r="BQO3" s="217" t="str">
        <f>職員名簿!$J$5</f>
        <v>常勤・非常勤の別</v>
      </c>
      <c r="BQP3" s="217" t="str">
        <f>職員名簿!$K$5</f>
        <v>非常勤の場合の勤務時間数</v>
      </c>
      <c r="BQQ3" s="217" t="str">
        <f>職員名簿!$L$5</f>
        <v>休業
（産休・育休等）</v>
      </c>
      <c r="BQR3" s="217" t="str">
        <f>職員名簿!$M$5</f>
        <v>備　考</v>
      </c>
      <c r="BQS3" s="217" t="str">
        <f>職員名簿!$C$5</f>
        <v>整理
番号</v>
      </c>
      <c r="BQT3" s="217" t="str">
        <f>職員名簿!$D$5</f>
        <v>職名</v>
      </c>
      <c r="BQU3" s="217" t="str">
        <f>職員名簿!$E$5</f>
        <v>氏名</v>
      </c>
      <c r="BQV3" s="217" t="str">
        <f>職員名簿!$F$5</f>
        <v>担当業務</v>
      </c>
      <c r="BQW3" s="217" t="str">
        <f>職員名簿!$G$5</f>
        <v>「その他」の場合の業務
（具体的に）</v>
      </c>
      <c r="BQX3" s="217" t="str">
        <f>職員名簿!$H$5</f>
        <v>資格名</v>
      </c>
      <c r="BQY3" s="217" t="str">
        <f>職員名簿!$I$5</f>
        <v>子育て支援員・家庭的保育者の場合の保育業務経験（常勤換算）</v>
      </c>
      <c r="BQZ3" s="217" t="str">
        <f>職員名簿!$J$5</f>
        <v>常勤・非常勤の別</v>
      </c>
      <c r="BRA3" s="217" t="str">
        <f>職員名簿!$K$5</f>
        <v>非常勤の場合の勤務時間数</v>
      </c>
      <c r="BRB3" s="217" t="str">
        <f>職員名簿!$L$5</f>
        <v>休業
（産休・育休等）</v>
      </c>
      <c r="BRC3" s="217" t="str">
        <f>職員名簿!$M$5</f>
        <v>備　考</v>
      </c>
      <c r="BRD3" s="217" t="str">
        <f>職員名簿!$C$5</f>
        <v>整理
番号</v>
      </c>
      <c r="BRE3" s="217" t="str">
        <f>職員名簿!$D$5</f>
        <v>職名</v>
      </c>
      <c r="BRF3" s="217" t="str">
        <f>職員名簿!$E$5</f>
        <v>氏名</v>
      </c>
      <c r="BRG3" s="217" t="str">
        <f>職員名簿!$F$5</f>
        <v>担当業務</v>
      </c>
      <c r="BRH3" s="217" t="str">
        <f>職員名簿!$G$5</f>
        <v>「その他」の場合の業務
（具体的に）</v>
      </c>
      <c r="BRI3" s="217" t="str">
        <f>職員名簿!$H$5</f>
        <v>資格名</v>
      </c>
      <c r="BRJ3" s="217" t="str">
        <f>職員名簿!$I$5</f>
        <v>子育て支援員・家庭的保育者の場合の保育業務経験（常勤換算）</v>
      </c>
      <c r="BRK3" s="217" t="str">
        <f>職員名簿!$J$5</f>
        <v>常勤・非常勤の別</v>
      </c>
      <c r="BRL3" s="217" t="str">
        <f>職員名簿!$K$5</f>
        <v>非常勤の場合の勤務時間数</v>
      </c>
      <c r="BRM3" s="217" t="str">
        <f>職員名簿!$L$5</f>
        <v>休業
（産休・育休等）</v>
      </c>
      <c r="BRN3" s="217" t="str">
        <f>職員名簿!$M$5</f>
        <v>備　考</v>
      </c>
      <c r="BRO3" s="217" t="str">
        <f>職員名簿!$C$5</f>
        <v>整理
番号</v>
      </c>
      <c r="BRP3" s="217" t="str">
        <f>職員名簿!$D$5</f>
        <v>職名</v>
      </c>
      <c r="BRQ3" s="217" t="str">
        <f>職員名簿!$E$5</f>
        <v>氏名</v>
      </c>
      <c r="BRR3" s="217" t="str">
        <f>職員名簿!$F$5</f>
        <v>担当業務</v>
      </c>
      <c r="BRS3" s="217" t="str">
        <f>職員名簿!$G$5</f>
        <v>「その他」の場合の業務
（具体的に）</v>
      </c>
      <c r="BRT3" s="217" t="str">
        <f>職員名簿!$H$5</f>
        <v>資格名</v>
      </c>
      <c r="BRU3" s="217" t="str">
        <f>職員名簿!$I$5</f>
        <v>子育て支援員・家庭的保育者の場合の保育業務経験（常勤換算）</v>
      </c>
      <c r="BRV3" s="217" t="str">
        <f>職員名簿!$J$5</f>
        <v>常勤・非常勤の別</v>
      </c>
      <c r="BRW3" s="217" t="str">
        <f>職員名簿!$K$5</f>
        <v>非常勤の場合の勤務時間数</v>
      </c>
      <c r="BRX3" s="217" t="str">
        <f>職員名簿!$L$5</f>
        <v>休業
（産休・育休等）</v>
      </c>
      <c r="BRY3" s="217" t="str">
        <f>職員名簿!$M$5</f>
        <v>備　考</v>
      </c>
    </row>
    <row r="4" spans="1:1845" x14ac:dyDescent="0.4">
      <c r="A4" s="4"/>
      <c r="B4" s="4"/>
      <c r="C4" s="4"/>
      <c r="D4" s="4"/>
      <c r="E4" s="4"/>
      <c r="F4" s="4"/>
      <c r="G4" s="103" t="str">
        <f>監査調書!B10</f>
        <v>◎運営規程(注)には、施設の目的や運営方針など、最低基準条例（県条例）及び運営基準条例（市町村条例）で定められた以下の内容が記載されているか　</v>
      </c>
      <c r="H4" s="6"/>
      <c r="I4" s="6"/>
      <c r="J4" s="6"/>
      <c r="K4" s="6"/>
      <c r="L4" s="6"/>
      <c r="M4" s="6"/>
      <c r="N4" s="6"/>
      <c r="O4" s="6"/>
      <c r="P4" s="6"/>
      <c r="Q4" s="6"/>
      <c r="R4" s="6"/>
      <c r="S4" s="6"/>
      <c r="T4" s="103" t="str">
        <f>監査調書!B31</f>
        <v>◎法令遵守責任者を選任し、市町村長等(注)に届け出ているか　</v>
      </c>
      <c r="U4" s="6" t="str">
        <f>監査調書!B32</f>
        <v>法令遵守責任者　職名</v>
      </c>
      <c r="V4" s="102" t="str">
        <f>監査調書!S32</f>
        <v>氏名</v>
      </c>
      <c r="W4" s="140" t="str">
        <f>監査調書!B37</f>
        <v>○事業計画書、予算書、事業報告書及び決算書が作成されているか</v>
      </c>
      <c r="X4" s="217" t="str">
        <f>監査調書!B42</f>
        <v>○労働者名簿、賃金台帳が整備されているか</v>
      </c>
      <c r="Y4" s="217" t="str">
        <f>監査調書!B43</f>
        <v>○就業規則等を職員に周知しているか</v>
      </c>
      <c r="Z4" s="217"/>
      <c r="AA4" s="217"/>
      <c r="AB4" s="217"/>
      <c r="AC4" s="217" t="str">
        <f>監査調書!B45</f>
        <v>○職員の勤務実態（出勤・退勤時刻）を把握し、適正に労働時間を管理しているか</v>
      </c>
      <c r="AD4" s="217" t="str">
        <f>監査調書!B46</f>
        <v>○時間外又は休日に労働をさせる場合は、３６協定を締結し、事前に労働基準監督署へ届けているか</v>
      </c>
      <c r="AE4" s="217" t="str">
        <f>監査調書!E47</f>
        <v>届出日：</v>
      </c>
      <c r="AF4" s="217"/>
      <c r="AG4" s="217"/>
      <c r="AH4" s="217" t="str">
        <f>監査調書!B48</f>
        <v>〇１か月単位変形労働時間制に関して協定を締結又は就業規則に規定しているか（１年単位変形労働時間制の場合は、労使協定及び休日カレンダーを労働基準監督署へ届け出ているか）</v>
      </c>
      <c r="AI4" s="217" t="str">
        <f>監査調書!B50</f>
        <v>○給与・諸手当の支給基準が明確であり、かつ当該基準どおりに支給されているか。</v>
      </c>
      <c r="AJ4" s="217" t="str">
        <f>監査調書!B51</f>
        <v>○給与から法令で定める税金や社会保険料以外の経費（給食費や親睦会費など）を控除する場合は、賃金控除協定を締結しているか</v>
      </c>
      <c r="AK4" s="217" t="str">
        <f>監査調書!B53</f>
        <v>○給与を口座振込にしている場合は、本人から同意を得ているか</v>
      </c>
      <c r="AL4" s="217" t="str">
        <f>監査調書!B54</f>
        <v>○年次有給休暇は適切に付与されているか（年１０日以上付与者には５日間取得させているか）</v>
      </c>
      <c r="AM4" s="8" t="str">
        <f>監査調書!B55</f>
        <v>○年次有給休暇を取得しやすい職場環境の整備に努めているか</v>
      </c>
      <c r="AN4" s="8" t="str">
        <f>監査調書!B56</f>
        <v>　努めている場合、具体的な取組内容</v>
      </c>
      <c r="AO4" s="217" t="str">
        <f>監査調書!B59</f>
        <v>○「母性健康管理のための休暇等、育児・介護休業」について、定めているか</v>
      </c>
      <c r="AP4" s="217" t="str">
        <f>監査調書!B60</f>
        <v>○パワハラ、セクハラ等ハラスメント防止措置が適切に講じられているか</v>
      </c>
      <c r="AQ4" s="217" t="str">
        <f>監査調書!B62</f>
        <v>○業務省力化の推進のための具体的な取組内容</v>
      </c>
      <c r="AR4" s="217" t="str">
        <f>監査調書!B66</f>
        <v>○労働条件の改善等による職員の定着促進及び離職防止対策</v>
      </c>
      <c r="AS4" s="217" t="str">
        <f>監査調書!B71</f>
        <v>○旅費に関する規程を整備し、当該規程と支給実態に差異はないか</v>
      </c>
      <c r="AT4" s="217" t="str">
        <f>監査調書!B72</f>
        <v>〇私用車を業務に使用する場合の規程が整備されているか</v>
      </c>
      <c r="AU4" s="217" t="str">
        <f>監査調書!B75</f>
        <v>○職員に対する健康診断（新規採用時を含む）を年１回以上行っているか</v>
      </c>
      <c r="AV4" s="217" t="str">
        <f>監査調書!B76</f>
        <v>〇結果の記録を作成、保存（5年間）しているか</v>
      </c>
      <c r="AW4" s="103" t="str">
        <f>監査調書!B83</f>
        <v>◎定員と入所児童数の推移</v>
      </c>
      <c r="AX4" s="6"/>
      <c r="AY4" s="6"/>
      <c r="AZ4" s="6"/>
      <c r="BA4" s="6"/>
      <c r="BB4" s="102"/>
      <c r="BC4" s="8" t="str">
        <f>監査調書!B87</f>
        <v>◎年度当初から定員を大きく超過している場合若しくは定員の下限２０人を下回っている場合、定員見直しの予定・考え方</v>
      </c>
      <c r="BD4" s="217" t="str">
        <f>監査調書!B92</f>
        <v>○所長は専任で常時管理・運営業務に従事しているか</v>
      </c>
      <c r="BE4" s="217" t="str">
        <f>監査調書!B93</f>
        <v>○専任でない場合はその理由</v>
      </c>
      <c r="BF4" s="461" t="str">
        <f>監査調書!B96</f>
        <v>○保育士を雇用する際に、保育士特定登録取消者管理システムのデータベースを活用しているか</v>
      </c>
      <c r="BG4" s="461" t="str">
        <f>監査調書!B97</f>
        <v>○データベースを活用する場合、採用責任者にIDを付与しているか</v>
      </c>
      <c r="BH4" s="461"/>
      <c r="BI4" s="217" t="str">
        <f>監査調書!B104</f>
        <v>○児童が在所する全時間帯において保育士等が複数配置されているか</v>
      </c>
      <c r="BJ4" s="217" t="str">
        <f>監査調書!B105</f>
        <v>○保育士等の配置において、次の特例１、２、３のいずれかを利用しているか</v>
      </c>
      <c r="BK4" s="217" t="str">
        <f>監査調書!D108</f>
        <v>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v>
      </c>
      <c r="BL4" s="217" t="str">
        <f>監査調書!E112</f>
        <v>〇「有」の場合、子育て支援員等の要件を満たす者を配置しているか</v>
      </c>
      <c r="BM4" s="217" t="str">
        <f>監査調書!D116</f>
        <v>②特例２（幼稚園教諭、小学校教諭、養護教諭を活用）の利用</v>
      </c>
      <c r="BN4" s="217" t="str">
        <f>監査調書!E117</f>
        <v>〇「有」の場合、幼稚園教諭等の免許は有効か</v>
      </c>
      <c r="BO4" s="217" t="str">
        <f>監査調書!D118</f>
        <v xml:space="preserve">   〇「有」の場合、２／３保育士要件（児童が在所するすべての時間帯において、保育士必要         数の３分の２以上は保育士資格を有した職員とすること。以下同じ）を満たしているか</v>
      </c>
      <c r="BP4" s="217" t="str">
        <f>監査調書!D122</f>
        <v>③特例３（保育所、認定こども園において常勤２年相当の保育業務従事経験がある子育て支援員(注)又は家庭的保育者を活用）の利用</v>
      </c>
      <c r="BQ4" s="217" t="str">
        <f>監査調書!E124</f>
        <v>〇「有」の場合、子育て支援員等の要件を満たす者を配置しているか</v>
      </c>
      <c r="BR4" s="217" t="str">
        <f>監査調書!E125</f>
        <v>〇「有」の場合、２／３保育士要件は満たしているか</v>
      </c>
      <c r="BS4" s="217" t="str">
        <f>監査調書!B129</f>
        <v>○嘱託医及び嘱託歯科医を置いているか</v>
      </c>
      <c r="BT4" s="217" t="str">
        <f>監査調書!B134</f>
        <v>◎研修参加が特定の職員に偏らずに実施しているか</v>
      </c>
      <c r="BU4" s="217" t="str">
        <f>監査調書!B135</f>
        <v>◎採用時の研修を実施しているか</v>
      </c>
      <c r="BV4" s="217" t="str">
        <f>監査調書!B136</f>
        <v>◎職員及び保育所の課題を踏まえた研修が計画的に実施されているか</v>
      </c>
      <c r="BW4" s="217" t="str">
        <f>監査調書!B137</f>
        <v>◎人権・同和問題に関する研修を行っているか　</v>
      </c>
      <c r="BX4" s="217" t="str">
        <f>監査調書!B138</f>
        <v>◎外部研修の成果を組織内で活用している場合、研修報告の方法　</v>
      </c>
      <c r="BY4" s="217" t="str">
        <f>監査調書!B143</f>
        <v>○業務分担表（事務分掌）が作成され、各責任者が明らかにされているか</v>
      </c>
      <c r="BZ4" s="217" t="str">
        <f>監査調書!B144</f>
        <v>○職員会議は定期的に開催され、保育内容、研修の復命等必要な事項が話し合われているか</v>
      </c>
      <c r="CA4" s="217" t="str">
        <f>監査調書!B147</f>
        <v>○運営規程に定める休所日以外に休所した日</v>
      </c>
      <c r="CB4" s="217" t="str">
        <f>監査調書!C148</f>
        <v>「有」の場合、休所した日</v>
      </c>
      <c r="CC4" s="217" t="str">
        <f>監査調書!C149</f>
        <v>「有」の場合、休所した理由</v>
      </c>
      <c r="CD4" s="217" t="str">
        <f>監査調書!C150</f>
        <v>「有」の場合、保護者への周知方法</v>
      </c>
      <c r="CE4" s="217" t="str">
        <f>監査調書!B151</f>
        <v>○土曜日の午後に、休所または保育時間の短縮をしている場合、保護者のニーズを把握したうえで行っているか</v>
      </c>
      <c r="CF4" s="217" t="str">
        <f>監査調書!B155</f>
        <v>○苦情解決の仕組みに関する規程は整備されているか</v>
      </c>
      <c r="CG4" s="217" t="str">
        <f>監査調書!B156</f>
        <v>◎保護者等からの苦情を受け付ける窓口を設置し、担当者を決めて対応しているか</v>
      </c>
      <c r="CH4" s="217" t="str">
        <f>監査調書!B157</f>
        <v>苦情解決責任者の職名</v>
      </c>
      <c r="CI4" s="217" t="str">
        <f>監査調書!B158</f>
        <v>苦情受付担当者の職名</v>
      </c>
      <c r="CJ4" s="217" t="str">
        <f>監査調書!B159</f>
        <v>○苦情解決に客観的に対応するため、職員や理事等の特殊な関係にない者を第三者委員として複数名</v>
      </c>
      <c r="CK4" s="462" t="str">
        <f>監査調書!F161</f>
        <v>第三者委員の職名　　　</v>
      </c>
      <c r="CL4" s="462" t="str">
        <f>監査調書!F162</f>
        <v>第三者委員の職名　　　</v>
      </c>
      <c r="CM4" s="217" t="str">
        <f>監査調書!B163</f>
        <v>○苦情解決の仕組み等（責任者・担当者、第三者委員の氏名・連絡先、仕組み）を施設内の見えやすい位置に掲示・パンフレットの配布等の方法により、保護者・職員に周知しているか</v>
      </c>
      <c r="CN4" s="462" t="str">
        <f>監査調書!F165</f>
        <v>掲示による場合の掲示場所　　</v>
      </c>
      <c r="CO4" s="217" t="str">
        <f>監査調書!B166</f>
        <v>○「島根県運営適正化委員会」の行う調査依頼があった場合に、調査に協力しているか</v>
      </c>
      <c r="CP4" s="217" t="str">
        <f>監査調書!B167</f>
        <v xml:space="preserve">◎苦情内容、改善への経過等を記録しているか </v>
      </c>
      <c r="CQ4" s="103" t="str">
        <f>監査調書!B168</f>
        <v>○令和６年度の苦情の状況</v>
      </c>
      <c r="CR4" s="6"/>
      <c r="CS4" s="6"/>
      <c r="CT4" s="6"/>
      <c r="CU4" s="6"/>
      <c r="CV4" s="6"/>
      <c r="CW4" s="9"/>
      <c r="CX4" s="9"/>
      <c r="CY4" s="9"/>
      <c r="CZ4" s="217" t="str">
        <f>監査調書!B186</f>
        <v>◎保育所は、職員が職務上知り得た児童、保護者等の秘密について、在職中及び退職後も秘密を漏らすことがないよう、必要な措置（規程等の整備、雇用時の取り決め等）を講じているか</v>
      </c>
      <c r="DA4" s="217" t="str">
        <f>監査調書!B188</f>
        <v>◎個人情報の保護についてどのようなことに留意しているか</v>
      </c>
      <c r="DB4" s="217" t="str">
        <f>監査調書!B194</f>
        <v>◎保育所として自らその提供する保育の質の評価を行い、常にその改善を図っているか</v>
      </c>
      <c r="DC4" s="217" t="str">
        <f>監査調書!B195</f>
        <v>□保護者等、関係者による評価を受けて、結果を公表しているか</v>
      </c>
      <c r="DD4" s="8" t="str">
        <f>監査調書!B196</f>
        <v xml:space="preserve">◎福祉サービス第三者評価を受審し、評価結果を公表しているか   </v>
      </c>
      <c r="DE4" s="8" t="str">
        <f>監査調書!C198</f>
        <v>受審していない場合、その理由</v>
      </c>
      <c r="DF4" s="4" t="str">
        <f>監査調書!B203</f>
        <v>○保育室等の清掃、衛生管理、保温、換気、採光及び照明は適切になされているか。</v>
      </c>
      <c r="DG4" s="103" t="str">
        <f>監査調書!B204</f>
        <v>○消防設備の状況</v>
      </c>
      <c r="DH4" s="6"/>
      <c r="DI4" s="6"/>
      <c r="DJ4" s="6"/>
      <c r="DK4" s="6"/>
      <c r="DL4" s="9"/>
      <c r="DM4" s="9"/>
      <c r="DN4" s="9"/>
      <c r="DO4" s="9"/>
      <c r="DP4" s="9"/>
      <c r="DQ4" s="9"/>
      <c r="DR4" s="9"/>
      <c r="DS4" s="9"/>
      <c r="DT4" s="9"/>
      <c r="DU4" s="9"/>
      <c r="DV4" s="9"/>
      <c r="DW4" s="9"/>
      <c r="DX4" s="9"/>
      <c r="DY4" s="103" t="str">
        <f>監査調書!B212</f>
        <v>○施設内外の設備等（遊具を含む。）について、毎月１回程度チェックリストによる安全点検を実地に</v>
      </c>
      <c r="DZ4" s="103" t="str">
        <f>監査調書!B214</f>
        <v>〇危険個所や老朽箇所の安全対策（棚等の転倒防止、落下物防止、敷地周囲の柵整備、倉庫の施錠等）、</v>
      </c>
      <c r="EA4" s="217" t="str">
        <f>監査調書!B216</f>
        <v>○来訪者用の入口・受付を明示し、外部からの人の出入りを確認しているか</v>
      </c>
      <c r="EB4" s="217" t="str">
        <f>監査調書!B217</f>
        <v>○門、フェンス、外灯、出入口、鍵等の状況を毎日点検しているか　　</v>
      </c>
      <c r="EC4" s="6" t="str">
        <f>監査調書!B218</f>
        <v>○防犯対策を行っているか</v>
      </c>
      <c r="ED4" s="6"/>
      <c r="EE4" s="6"/>
      <c r="EF4" s="102"/>
      <c r="EG4" s="217" t="str">
        <f>監査調書!B225</f>
        <v>○園外保育を行う際、危険な場所、設備等を把握するとともに、携帯電話等による連絡体制を確保しているか</v>
      </c>
      <c r="EH4" s="217" t="str">
        <f>監査調書!B227</f>
        <v>○児童に対し、犯罪や事故から身を守るための注意事項を職員が指導しているか</v>
      </c>
      <c r="EI4" s="217" t="str">
        <f>監査調書!B228</f>
        <v>〇プール活動・水遊びを行う場合は、水の外での監視者とプール指導を行う人員を分けて配置しているか</v>
      </c>
      <c r="EJ4" s="288" t="str">
        <f>監査調書!B229</f>
        <v>〇職員に対する事前教育や救急救命講習等の研修の機会を設けているか</v>
      </c>
      <c r="EK4" s="217" t="str">
        <f>監査調書!B231</f>
        <v>□令和６年度の事故件数</v>
      </c>
      <c r="EL4" s="217" t="str">
        <f>監査調書!B232</f>
        <v>□令和７年度の事故件数(監査日前々月末日現在)</v>
      </c>
      <c r="EM4" s="217" t="str">
        <f>監査調書!B233</f>
        <v>□上記のうち、死亡事故や治療に要する期間が30日以上の負傷や疾病を伴う重篤な事故等が発生した場合、市町村担当課に事故の報告をしているか</v>
      </c>
      <c r="EN4" s="217" t="str">
        <f>監査調書!B236</f>
        <v>□事故発生時の対応マニュアルが作成され、医師や保護者への緊急連絡体制が整っているか</v>
      </c>
      <c r="EO4" s="217" t="str">
        <f>監査調書!B237</f>
        <v>□事故が発生した場合又はそれに至る危険性がある事態が生じた場合に、その状況及び対応等の記録・報告を行うほか、その分析を通じた改善策を職員に周知徹底しているか</v>
      </c>
      <c r="EP4" s="217" t="str">
        <f>監査調書!B239</f>
        <v>□賠償すべき事故が発生した場合に備えて保険に加入しているか</v>
      </c>
      <c r="EQ4" s="217" t="str">
        <f>監査調書!B240</f>
        <v>加入してない場合、その理由</v>
      </c>
      <c r="ER4" s="217" t="str">
        <f>監査調書!B243</f>
        <v>○避難訓練：　　　 　　　  　　</v>
      </c>
      <c r="ES4" s="217" t="str">
        <f>監査調書!O243</f>
        <v>消火訓練（模擬消火訓練でも可）：</v>
      </c>
      <c r="ET4" s="217" t="str">
        <f>監査調書!B244</f>
        <v>○様々な状況設定のもとに訓練が実施されているか</v>
      </c>
      <c r="EU4" s="8" t="str">
        <f>監査調書!B245</f>
        <v>○年に１回、消防署の指導を受けているか   　　　</v>
      </c>
      <c r="EV4" s="6" t="str">
        <f>監査調書!B246</f>
        <v>直近の指導年月日：</v>
      </c>
      <c r="EW4" s="6"/>
      <c r="EX4" s="102"/>
      <c r="EY4" s="8" t="str">
        <f>監査調書!B248</f>
        <v>○消防計画を作成し、消防署へ届け出ているか（変更も含む）</v>
      </c>
      <c r="EZ4" s="9"/>
      <c r="FA4" s="9"/>
      <c r="FB4" s="9"/>
      <c r="FC4" s="217" t="str">
        <f>監査調書!B250</f>
        <v>○防火管理者、火気取締責任者が定められているか</v>
      </c>
      <c r="FD4" s="217" t="str">
        <f>監査調書!B251</f>
        <v>○防火管理者は、管理、監督的地位にある者で、講習を受講しているか</v>
      </c>
      <c r="FE4" s="8" t="str">
        <f>監査調書!C252</f>
        <v>防火管理者　職名：</v>
      </c>
      <c r="FF4" s="9" t="str">
        <f>監査調書!C253</f>
        <v>講習受講年月日：</v>
      </c>
      <c r="FG4" s="9"/>
      <c r="FH4" s="222"/>
      <c r="FI4" s="8" t="str">
        <f>監査調書!B254</f>
        <v>○消防用設備等の法定点検を実施し、その結果を消防署に報告しているか</v>
      </c>
      <c r="FJ4" s="9" t="str">
        <f>監査調書!C255</f>
        <v>　直近の報告年月日：</v>
      </c>
      <c r="FK4" s="9"/>
      <c r="FL4" s="222"/>
      <c r="FM4" s="103" t="str">
        <f>監査調書!B256</f>
        <v>○消防計画又は災害対応マニュアル（避難確保計画）に次の災害への対応が定められているか。</v>
      </c>
      <c r="FN4" s="6"/>
      <c r="FO4" s="6"/>
      <c r="FP4" s="217" t="str">
        <f>監査調書!B260</f>
        <v>〇市町村地域防災計画に定められた浸水想定区域内等又は土砂災害警戒区域内等の要配慮者利用施設に該当する場合、「避難確保計画」を作成し、市町村に報告しているか</v>
      </c>
      <c r="FQ4" s="8" t="str">
        <f>監査調書!B262</f>
        <v>　また、避難確保計画に基づき避難訓練を実施し、その結果を市町村に報告しているか</v>
      </c>
      <c r="FR4" s="8" t="str">
        <f>監査調書!B263</f>
        <v>○施設内の見やすいところに避難経路図を掲示するとともに、消防計画、災害対応マニュアルの内容</v>
      </c>
      <c r="FS4" s="8" t="str">
        <f>監査調書!B265</f>
        <v>〇災害発生時等の事業継続計画（ＢＣＰ）を策定しているか</v>
      </c>
      <c r="FT4" s="217" t="str">
        <f>監査調書!B266</f>
        <v>〇策定した事業継続計画について、職員に周知し、必要な研修及び訓練を定期的に実施しているか</v>
      </c>
      <c r="FU4" s="217" t="str">
        <f>監査調書!B267</f>
        <v>〇当該計画を定期的に見直し、必要に応じて変更を行っているか</v>
      </c>
      <c r="FV4" s="8" t="str">
        <f>監査調書!B270</f>
        <v>〇安全点検（施設・設備、園外活動）に関する年間スケジュールを策定しているか</v>
      </c>
      <c r="FW4" s="217" t="str">
        <f>監査調書!B271</f>
        <v>〇リスクの高い場面（園外活動、バス送迎）や緊急的な対応が必要な場面（災害、不審者侵入等）での</v>
      </c>
      <c r="FX4" s="217" t="str">
        <f>監査調書!C273</f>
        <v>また、必要な見直しを行っているか</v>
      </c>
      <c r="FY4" s="217" t="str">
        <f>監査調書!B274</f>
        <v>〇児童への安全指導について年間スケジュールを策定しているか</v>
      </c>
      <c r="FZ4" s="462" t="str">
        <f>監査調書!B275</f>
        <v>〇送迎時における駐車場等での事故防止のため、保護者や職員への注意喚起及び駐車場の適切な</v>
      </c>
      <c r="GA4" s="217" t="str">
        <f>監査調書!B277</f>
        <v>〇災害、救急対応（心肺蘇生法、AED等）、不審者対応訓練について年間スケジュールを策定しているか</v>
      </c>
      <c r="GB4" s="217" t="str">
        <f>監査調書!B278</f>
        <v>〇安全計画について、職員に周知し、研修や訓練を定期的に実施しているか</v>
      </c>
      <c r="GC4" s="217" t="str">
        <f>監査調書!B279</f>
        <v>〇保護者に対し、安全計画に基づく取組内容を周知しているか</v>
      </c>
      <c r="GD4" s="217" t="str">
        <f>監査調書!B280</f>
        <v>〇安全計画について、定期的に見直しを行い、必要に応じて変更しているか</v>
      </c>
      <c r="GE4" s="217" t="str">
        <f>監査調書!B283</f>
        <v>〇通園用のための自動車を運行しているか</v>
      </c>
      <c r="GF4" s="217" t="str">
        <f>監査調書!C284</f>
        <v>運行している場合、園児の自動車への乗降の際、点呼等により所在を確認しているか</v>
      </c>
      <c r="GG4" s="217" t="str">
        <f>監査調書!D285</f>
        <v>また、自動車にブザー等の見落とし防止装置を備え所在確認を行っているか</v>
      </c>
      <c r="GH4" s="217" t="str">
        <f>監査調書!B286</f>
        <v>〇園外活動等のために自動車を運行しているか</v>
      </c>
      <c r="GI4" s="217" t="str">
        <f>監査調書!C287</f>
        <v>運行している場合、園児の自動車への乗降の際、点呼等により所在を確認しているか</v>
      </c>
      <c r="GJ4" s="217" t="str">
        <f>監査調書!B291</f>
        <v>◎全体的な計画が策定されているか</v>
      </c>
      <c r="GK4" s="8" t="str">
        <f>監査調書!B292</f>
        <v>◎指導計画が策定されているか</v>
      </c>
      <c r="GL4" s="9"/>
      <c r="GM4" s="222"/>
      <c r="GN4" s="103" t="str">
        <f>監査調書!B298</f>
        <v>◎児童の処遇の状況を明らかにする諸帳簿（児童簿、指導日誌、経過記録簿、保育所児童保育</v>
      </c>
      <c r="GO4" s="103" t="str">
        <f>監査調書!B302</f>
        <v>○保護者との連携（連絡帳、保育所だより、保育参観等）により理解協力を得るよう努めているか</v>
      </c>
      <c r="GP4" s="217" t="str">
        <f>監査調書!B305</f>
        <v>□実費徴収（文房具代、遠足代、食材料費等）について保護者に書面で説明しているか</v>
      </c>
      <c r="GQ4" s="8" t="str">
        <f>監査調書!B306</f>
        <v>□実費徴収について、領収書を交付しているか（集金袋への領収印や、口座引落しの通帳記載をもって領収書に代えることも可能）</v>
      </c>
      <c r="GR4" s="217" t="str">
        <f>監査調書!B310</f>
        <v>○市町村、児童相談所等の関係機関との連携がとられているか</v>
      </c>
      <c r="GS4" s="217" t="str">
        <f>監査調書!B311</f>
        <v>　   連携の方法</v>
      </c>
      <c r="GT4" s="217" t="str">
        <f>監査調書!B313</f>
        <v>◎小学校に保育所児童保育要録（電子保存したものを含む）が送付されているか</v>
      </c>
      <c r="GU4" s="217" t="str">
        <f>監査調書!B314</f>
        <v>◎地域住民や地域の活動との連携、協力、交流等を行っているか</v>
      </c>
      <c r="GV4" s="217" t="str">
        <f>監査調書!B315</f>
        <v>◎地域住民への保育情報の提供や、保育に関する相談への助言を行っているか</v>
      </c>
      <c r="GW4" s="8" t="str">
        <f>監査調書!B227</f>
        <v>○児童に対し、犯罪や事故から身を守るための注意事項を職員が指導しているか</v>
      </c>
      <c r="GX4" s="8" t="str">
        <f>監査調書!B227</f>
        <v>○児童に対し、犯罪や事故から身を守るための注意事項を職員が指導しているか</v>
      </c>
      <c r="GY4" s="8" t="str">
        <f>監査調書!B228</f>
        <v>〇プール活動・水遊びを行う場合は、水の外での監視者とプール指導を行う人員を分けて配置しているか</v>
      </c>
      <c r="GZ4" s="8" t="str">
        <f>監査調書!B229</f>
        <v>〇職員に対する事前教育や救急救命講習等の研修の機会を設けているか</v>
      </c>
      <c r="HA4" s="217" t="str">
        <f>監査調書!B229</f>
        <v>〇職員に対する事前教育や救急救命講習等の研修の機会を設けているか</v>
      </c>
      <c r="HB4" s="217" t="str">
        <f>監査調書!B320</f>
        <v>〇入所時の健康診断は実施されているか</v>
      </c>
      <c r="HC4" s="217" t="str">
        <f>監査調書!B321</f>
        <v>〇年度中途に入所した場合の健康診断の実施</v>
      </c>
      <c r="HD4" s="217" t="str">
        <f>監査調書!B322</f>
        <v>　・健康診断</v>
      </c>
      <c r="HF4" s="217" t="str">
        <f>監査調書!B323</f>
        <v xml:space="preserve">   ・健康診断当日に欠席した児童への対応方法</v>
      </c>
      <c r="HG4" s="8" t="str">
        <f>監査調書!B324</f>
        <v>〇児童の健康診断は年月齢に応じた検査項目が実施されているか</v>
      </c>
      <c r="HH4" s="103" t="str">
        <f>監査調書!B325</f>
        <v>　・歯科検診</v>
      </c>
      <c r="HI4" s="6"/>
      <c r="HJ4" s="217" t="str">
        <f>監査調書!B326</f>
        <v>　・体位測定</v>
      </c>
      <c r="HK4" s="8" t="str">
        <f>監査調書!B327</f>
        <v>〇風しん、麻しんの予防接種について、勧奨あるいは情報提供をしているか</v>
      </c>
      <c r="HL4" s="217" t="str">
        <f>監査調書!B330</f>
        <v>○登降所時において、児童の健康状態や服装等の異常の有無等について十分観察しているか。
　また、顔色、機嫌、元気等について観察するとともに、食欲や排便の状況等について注意を払っているか</v>
      </c>
      <c r="HM4" s="217" t="str">
        <f>監査調書!B333</f>
        <v>○不自然な傷などないか観察し、身体的虐待等の早期発見に努めているか。また、虐待が疑われる場合に、市町村又は児童相談所に通告し、適切な対応を図っているか</v>
      </c>
      <c r="HN4" s="8" t="str">
        <f>監査調書!B335</f>
        <v>○乳幼児突然死症候群(SIDS)の予防</v>
      </c>
      <c r="HO4" s="222"/>
      <c r="HP4" s="217" t="str">
        <f>監査調書!B340</f>
        <v>○排泄後、食事・おやつの前等の手洗いが徹底されているか。特に、低年齢児（３歳未満）について、保育士等が確認しているか</v>
      </c>
      <c r="HQ4" s="217" t="str">
        <f>監査調書!B342</f>
        <v>○タオルは他の児童や職員と共用しないか、又はペーパータオルにしているか</v>
      </c>
      <c r="HR4" s="217" t="str">
        <f>監査調書!B343</f>
        <v>○汚物処理容器は児童の手の届かないところに保管しているか</v>
      </c>
      <c r="HS4" s="217" t="str">
        <f>監査調書!B346</f>
        <v>○感染症や食中毒が発生した場合の報告体制を整備しているか</v>
      </c>
      <c r="HT4" s="217" t="str">
        <f>監査調書!B347</f>
        <v>〇職員に対し、予防及びまん延防止のための研修及び訓練を定期的に実施しているか</v>
      </c>
      <c r="HU4" s="8" t="str">
        <f>監査調書!B350</f>
        <v>◎保育中に体調不良となった児童への対応はどのようにしているか</v>
      </c>
      <c r="HV4" s="8" t="str">
        <f>監査調書!B355</f>
        <v xml:space="preserve">○医薬品等の整備、管理がされているか </v>
      </c>
      <c r="HW4" s="217" t="str">
        <f>監査調書!B358</f>
        <v xml:space="preserve">○給食打合せ会議の開催状況 </v>
      </c>
      <c r="HX4" s="217" t="str">
        <f>監査調書!B359</f>
        <v>○給食打合せ会議は、関係職員で構成され、献立、喫食状況等必要な事項が話し合われているか。また、施設長が参加するか、あるいは結果を施設長に報告しているか</v>
      </c>
      <c r="HY4" s="103" t="str">
        <f>監査調書!B363</f>
        <v>○３歳未満児の喫食開始時間</v>
      </c>
      <c r="HZ4" s="6"/>
      <c r="IA4" s="102"/>
      <c r="IB4" s="103" t="str">
        <f>監査調書!B365</f>
        <v>○３歳以上児の喫食開始時間</v>
      </c>
      <c r="IC4" s="6"/>
      <c r="ID4" s="103" t="str">
        <f>監査調書!B368</f>
        <v>○次の諸帳簿は整備されているか</v>
      </c>
      <c r="IE4" s="6"/>
      <c r="IF4" s="6"/>
      <c r="IG4" s="102"/>
      <c r="IH4" s="8" t="str">
        <f>監査調書!B377</f>
        <v>○調理は献立表に従って行われているか</v>
      </c>
      <c r="II4" s="103" t="str">
        <f>監査調書!B378</f>
        <v>○献立作成の配慮事項</v>
      </c>
      <c r="IJ4" s="6"/>
      <c r="IK4" s="6"/>
      <c r="IL4" s="462" t="str">
        <f>監査調書!B390</f>
        <v>〇児童の食事に関する情報（咀嚼・嚥下機能）を把握し、誤嚥等による窒息のリスクを除去しているか　　</v>
      </c>
      <c r="IM4" s="217" t="str">
        <f>監査調書!B392</f>
        <v>〇食育計画に従って、食育に取り組んでいるか　　</v>
      </c>
      <c r="IN4" s="217" t="str">
        <f>監査調書!B395</f>
        <v>○離乳食やおやつも含め、児童と同じものが児童の喫食前に検食されているか</v>
      </c>
      <c r="IO4" s="217" t="str">
        <f>監査調書!B396</f>
        <v>○検食結果、嗜好調査、残食調査結果は日々記録され、献立作成に活用しているか</v>
      </c>
      <c r="IP4" s="462" t="str">
        <f>監査調書!B399</f>
        <v>○塩分の摂取量は設定した目標量以下になっているか</v>
      </c>
      <c r="IQ4" s="462"/>
      <c r="IR4" s="217" t="str">
        <f>監査調書!B399</f>
        <v>○塩分の摂取量は設定した目標量以下になっているか</v>
      </c>
      <c r="IS4" s="217" t="str">
        <f>監査調書!B403</f>
        <v>○調理の外部委託を行っている場合、契約内容等は遵守されているか</v>
      </c>
      <c r="IT4" s="217" t="str">
        <f>監査調書!B408</f>
        <v>○給食材料の購入に当たって、品質、鮮度等に留意して検収を行っているか</v>
      </c>
      <c r="IU4" s="217" t="str">
        <f>監査調書!B409</f>
        <v>○食器類の衛生管理に努めているか</v>
      </c>
      <c r="IV4" s="217" t="str">
        <f>監査調書!B410</f>
        <v>○食中毒が発生した場合に備えてマニュアルを作成するなど、対応策を定めているか</v>
      </c>
      <c r="IW4" s="217" t="str">
        <f>監査調書!B411</f>
        <v>○調理員に対し、毎日健康状態を確認しているか</v>
      </c>
      <c r="IX4" s="217" t="str">
        <f>監査調書!B437</f>
        <v>〇冬季(10月～3月)において、ノロウイルスの検便を行っているか　</v>
      </c>
      <c r="IY4" s="103" t="str">
        <f>監査調書!B415</f>
        <v>在籍職員数（パートを含む）</v>
      </c>
      <c r="IZ4" s="6"/>
      <c r="JA4" s="6"/>
      <c r="JB4" s="6"/>
      <c r="JC4" s="6"/>
      <c r="JD4" s="6"/>
      <c r="JE4" s="6"/>
      <c r="JF4" s="6"/>
      <c r="JG4" s="6"/>
      <c r="JH4" s="6"/>
      <c r="JI4" s="6"/>
      <c r="JJ4" s="102"/>
      <c r="JK4" s="103" t="str">
        <f>監査調書!B416</f>
        <v>調理従事者</v>
      </c>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102"/>
      <c r="KU4" s="103" t="str">
        <f>監査調書!B419</f>
        <v>乳児担当者</v>
      </c>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102"/>
      <c r="ME4" s="103" t="str">
        <f>監査調書!B422</f>
        <v>その他職員</v>
      </c>
      <c r="MF4" s="6"/>
      <c r="MG4" s="6"/>
      <c r="MH4" s="6"/>
      <c r="MI4" s="6"/>
      <c r="MJ4" s="6"/>
      <c r="MK4" s="6"/>
      <c r="ML4" s="6"/>
      <c r="MM4" s="6"/>
      <c r="MN4" s="6"/>
      <c r="MO4" s="6"/>
      <c r="MP4" s="102"/>
      <c r="MQ4" s="217" t="str">
        <f>監査調書!B440</f>
        <v xml:space="preserve">○原材料及び調理済み食品を食品ごとに50ｇ程度ずつを清潔な保存食容器（ビニール袋等）に入れて食事提供後２週間以上保存しているか </v>
      </c>
      <c r="MR4" s="217" t="str">
        <f>監査調書!B442</f>
        <v xml:space="preserve">○保存した原材料及び食品は－20℃以下で保存しているか </v>
      </c>
      <c r="MS4" s="8" t="str">
        <f>監査調書!B443</f>
        <v>○原材料は特に洗浄・殺菌等を行わず購入した状態で保存しているか</v>
      </c>
      <c r="MT4" s="217" t="str">
        <f>監査調書!B449</f>
        <v>○現金、預貯金通帳及び通帳印鑑の各保管責任者について、その業務が事務分掌で明確にされているか</v>
      </c>
      <c r="MU4" s="217" t="str">
        <f>監査調書!B450</f>
        <v>○現金、預貯金通帳及び通帳印鑑について、各保管責任者の管理の下で施錠のできる別々の金庫等で適切に保管されているか</v>
      </c>
      <c r="MV4" s="217" t="str">
        <f>監査調書!B457</f>
        <v>○インターネットバンキングを利用しているか</v>
      </c>
      <c r="MW4" s="217" t="str">
        <f>監査調書!B466</f>
        <v>○収入・支出決議（伺）がなされているか</v>
      </c>
      <c r="MX4" s="217" t="str">
        <f>監査調書!B467</f>
        <v>○会計伝票、収入証憑類、補助簿等を１０年間保管しているか</v>
      </c>
      <c r="MY4" s="217" t="str">
        <f>監査調書!B469</f>
        <v>○金銭収入は経理規程で定める期限内に必ず金融機関に預け入れしているか</v>
      </c>
      <c r="MZ4" s="217" t="str">
        <f>監査調書!B470</f>
        <v>〇通常の支払は口座振込で行われているか</v>
      </c>
      <c r="NA4" s="217" t="str">
        <f>監査調書!B473</f>
        <v>○小口現金の取扱は経理規程どおり（限度額の範囲内、出納帳への記帳）に行われているか</v>
      </c>
      <c r="NB4" s="217" t="str">
        <f>監査調書!B474</f>
        <v>〇預金からの引落額と小口現金出納帳の記載金額は一致しているか</v>
      </c>
      <c r="NC4" s="261" t="str">
        <f>監査調書!B475</f>
        <v>○職員による立て替え払いを行っていないか</v>
      </c>
      <c r="ND4" s="217" t="str">
        <f>監査調書!B479</f>
        <v>○委託費等の管理・運用については、銀行、郵便局等への預貯金等安全確実でかつ換金性の高い方法で</v>
      </c>
      <c r="NE4" s="217" t="str">
        <f>監査調書!B481</f>
        <v>○現金残高は現金出納帳と一致するか（3月31日現在）</v>
      </c>
      <c r="NF4" s="217" t="str">
        <f>監査調書!B482</f>
        <v>○預金残高は金融機関の残高証明書と一致するか（3月31日現在）</v>
      </c>
      <c r="NG4" s="217" t="str">
        <f>監査調書!B486</f>
        <v>○固定資産管理台帳は整備されているか</v>
      </c>
      <c r="NH4" s="217"/>
      <c r="NI4" s="217" t="str">
        <f>監査調書!B487</f>
        <v>○令和６年度に取得物品等がある場合、固定資産の増が行われているか</v>
      </c>
      <c r="NJ4" s="217" t="str">
        <f>監査調書!B488</f>
        <v>○令和６年度に廃棄（又は売却）物品等がある場合、固定資産の減、固定資産管理台帳からの削除が行われているか</v>
      </c>
      <c r="NK4" s="217" t="str">
        <f>監査調書!B490</f>
        <v>○令和６年度に廃棄（又は売却）物品等がある場合、事業活動計算書の「固定資産売却益」又は「固定資産売却損・処分損」が計上されているか</v>
      </c>
      <c r="NL4" s="217" t="str">
        <f>監査調書!B492</f>
        <v>○固定資産物品の現物は保育所に保管されているか</v>
      </c>
      <c r="NM4" s="217" t="str">
        <f>監査調書!B494</f>
        <v>〇その他の積立金を計上する場合は、同額の積立資産を積み立てているか</v>
      </c>
      <c r="NN4" s="217" t="str">
        <f>監査調書!B506</f>
        <v>ア　基本の７要件　</v>
      </c>
      <c r="NO4" s="217" t="str">
        <f>監査調書!B520</f>
        <v>イ　子ども・子育て支援事業等（特別保育）の実施</v>
      </c>
      <c r="NP4" s="8" t="str">
        <f>監査調書!B532</f>
        <v>ウ　保育サービスの質の向上に関する要件</v>
      </c>
      <c r="NQ4" s="217" t="str">
        <f>監査調書!B551</f>
        <v>○人件費の他費目への流用</v>
      </c>
      <c r="NR4" s="217" t="str">
        <f>監査調書!B552</f>
        <v>○管理費の他費目への流用</v>
      </c>
      <c r="NS4" s="8" t="str">
        <f>監査調書!B553</f>
        <v>○事業費の他費目への流用</v>
      </c>
      <c r="NT4" s="8" t="str">
        <f>監査調書!B556</f>
        <v>○他の拠点(サービス)区分等からの繰入金収入があるか</v>
      </c>
      <c r="NU4" s="9" t="str">
        <f>監査調書!B557</f>
        <v>（有の場合）</v>
      </c>
      <c r="NV4" s="9"/>
      <c r="NW4" s="9"/>
      <c r="NX4" s="8" t="str">
        <f>監査調書!B562</f>
        <v>○法人本部や他の保育所など、他の拠点（サービス）区分への繰入金支出があるか</v>
      </c>
      <c r="NY4" s="9"/>
      <c r="NZ4" s="9" t="str">
        <f>監査調書!B563</f>
        <v>　※有の場合、その内容や原資は何か（該当する場合は○を選択）</v>
      </c>
      <c r="OA4" s="9"/>
      <c r="OB4" s="9"/>
      <c r="OC4" s="9"/>
      <c r="OD4" s="9"/>
      <c r="OE4" s="8" t="str">
        <f>監査調書!B573</f>
        <v>○人件費積立資産への積立支出があるか</v>
      </c>
      <c r="OF4" s="222"/>
      <c r="OG4" s="8" t="str">
        <f>監査調書!B574</f>
        <v>○修繕積立資産への積立支出があるか</v>
      </c>
      <c r="OH4" s="9"/>
      <c r="OI4" s="8" t="str">
        <f>監査調書!B575</f>
        <v>○備品等購入積立資産への積立支出があるか</v>
      </c>
      <c r="OJ4" s="222"/>
      <c r="OK4" s="8" t="str">
        <f>監査調書!B576</f>
        <v>○保育所施設・設備整備積立資産への積立支出があるか</v>
      </c>
      <c r="OL4" s="222"/>
      <c r="OM4" s="217" t="str">
        <f>監査調書!B577</f>
        <v>○人件費積立資産、修繕積立資産、備品等購入積立資産又は保育所施設・設備整備積立資産は、貸借対照表の「資産の部・その他の固定資産」の中に積立の目的を明示した積立資産の科目を設け、各積立資産の合計額を計上し、他の預金（資産）と区別して保管しているか</v>
      </c>
      <c r="ON4" s="103" t="str">
        <f>監査調書!B583</f>
        <v>ア　 積立資産の取崩し</v>
      </c>
      <c r="OO4" s="6"/>
      <c r="OP4" s="6"/>
      <c r="OQ4" s="6"/>
      <c r="OR4" s="6"/>
      <c r="OS4" s="6"/>
      <c r="OT4" s="102"/>
      <c r="OU4" s="103" t="str">
        <f>監査調書!B590</f>
        <v>イ　積立資産の目的外取崩し</v>
      </c>
      <c r="OV4" s="6"/>
      <c r="OW4" s="6"/>
      <c r="OX4" s="6"/>
      <c r="OY4" s="6"/>
      <c r="OZ4" s="6"/>
      <c r="PA4" s="6"/>
      <c r="PB4" s="6"/>
      <c r="PC4" s="103" t="str">
        <f>監査調書!B613</f>
        <v>ア　前期末支払資金残高の取り崩し</v>
      </c>
      <c r="PD4" s="6"/>
      <c r="PE4" s="6"/>
      <c r="PF4" s="6"/>
      <c r="PG4" s="102"/>
      <c r="PH4" s="103" t="str">
        <f>監査調書!B638</f>
        <v>イ　 当期留保率</v>
      </c>
      <c r="PI4" s="6"/>
      <c r="PJ4" s="6"/>
      <c r="PK4" s="6"/>
      <c r="PL4" s="102"/>
      <c r="PM4" s="8" t="str">
        <f>監査調書!B650</f>
        <v>ウ　 当期末支払資金残高</v>
      </c>
      <c r="PN4" s="9"/>
      <c r="PO4" s="222"/>
      <c r="PP4" s="4" t="str">
        <f>監査調書!B658</f>
        <v>○委託費を委託費対象外経費への支出に充当していないか</v>
      </c>
      <c r="PQ4" s="7" t="str">
        <f>監査調書!A662</f>
        <v>(ⅰ)委託費を、処遇改善等加算（基礎分）相当額の範囲内において、同一の設置者が設置する「保育所等」の経費に充当する【Ⅱ 7要件＋特別保育】</v>
      </c>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04"/>
      <c r="QQ4" s="7" t="str">
        <f>監査調書!A683</f>
        <v>(ⅱ) 委託費を、処遇改善等加算（基礎分）相当額の範囲内において、同一の設置者が運営する「子育て支援事業」及び「社会福祉施設等」の経費に充当する【Ⅲ すべての要件】</v>
      </c>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04"/>
      <c r="SC4" s="7" t="str">
        <f>監査調書!A712</f>
        <v>(ⅲ) 委託費を、委託費の３カ月分相当額の範囲内において、同一の設置者が設置する「保育所等」及び「子育て支援事業」の経費に充当する【Ⅲ すべての要件】</v>
      </c>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c r="TB4" s="145"/>
      <c r="TC4" s="145"/>
      <c r="TD4" s="145"/>
      <c r="TE4" s="145"/>
      <c r="TF4" s="145"/>
      <c r="TG4" s="145"/>
      <c r="TH4" s="145"/>
      <c r="TI4" s="145"/>
      <c r="TJ4" s="145"/>
      <c r="TK4" s="145"/>
      <c r="TL4" s="145"/>
      <c r="TM4" s="145"/>
      <c r="TN4" s="145"/>
      <c r="TO4" s="217" t="str">
        <f>監査調書!B741</f>
        <v>○上記(ⅰ)～(ⅲ)以外の委託費対象外経費(職員のみの食事代等）について、委託費以外のどの収入を充当したかを帳簿上整理されているか</v>
      </c>
      <c r="TP4" s="8" t="str">
        <f>監査調書!B743</f>
        <v>○本部拠点区分(サービス区分)で支出すべき経費が保育所拠点区分(サービス区分)で支出されていないか</v>
      </c>
      <c r="TQ4" s="8" t="str">
        <f>監査調書!B750</f>
        <v>○他の拠点(サービス)区分等からの繰入金収入があるか</v>
      </c>
      <c r="TR4" s="9" t="str">
        <f>監査調書!B751</f>
        <v>（有の場合）</v>
      </c>
      <c r="TS4" s="9"/>
      <c r="TT4" s="222"/>
      <c r="TU4" s="8" t="str">
        <f>監査調書!B755</f>
        <v>○法人本部や他の保育所など、他の拠点(サービス)区分への繰入金支出があるか</v>
      </c>
      <c r="TV4" s="9" t="str">
        <f>監査調書!B756</f>
        <v>（有の場合）</v>
      </c>
      <c r="TW4" s="9"/>
      <c r="TX4" s="9"/>
      <c r="TY4" s="8" t="str">
        <f>監査調書!B761</f>
        <v>○人件費積立資産への積立支出があるか</v>
      </c>
      <c r="TZ4" s="222"/>
      <c r="UA4" s="8" t="str">
        <f>監査調書!B762</f>
        <v>○修繕積立資産への積立支出があるか</v>
      </c>
      <c r="UB4" s="222"/>
      <c r="UC4" s="8" t="str">
        <f>監査調書!B763</f>
        <v>○備品等購入積立資産への積立支出があるか</v>
      </c>
      <c r="UD4" s="222"/>
      <c r="UE4" s="8" t="str">
        <f>監査調書!B764</f>
        <v>○保育所施設・設備整備積立資産への積立支出があるか</v>
      </c>
      <c r="UF4" s="9"/>
      <c r="UG4" s="103" t="str">
        <f>監査調書!B767</f>
        <v>ア　積立資産の取崩し</v>
      </c>
      <c r="UH4" s="6"/>
      <c r="UI4" s="6"/>
      <c r="UJ4" s="102"/>
      <c r="UK4" s="8" t="str">
        <f>監査調書!B773</f>
        <v>イ　積立資産の目的外取崩し</v>
      </c>
      <c r="UL4" s="9"/>
      <c r="UM4" s="9"/>
      <c r="UN4" s="9"/>
      <c r="UO4" s="9"/>
      <c r="UP4" s="103" t="str">
        <f>監査調書!B782</f>
        <v>ア　 前期末支払資金残高の取り崩し</v>
      </c>
      <c r="UQ4" s="6"/>
      <c r="UR4" s="6"/>
      <c r="US4" s="102"/>
      <c r="UT4" s="103" t="str">
        <f>監査調書!B788</f>
        <v>イ　 当期留保率</v>
      </c>
      <c r="UU4" s="6"/>
      <c r="UV4" s="6"/>
      <c r="UW4" s="6"/>
      <c r="UX4" s="4"/>
      <c r="UY4" s="220"/>
      <c r="UZ4" s="103" t="str">
        <f>'表１（新基準）'!C12</f>
        <v>乳児</v>
      </c>
      <c r="VA4" s="6"/>
      <c r="VB4" s="6"/>
      <c r="VC4" s="6"/>
      <c r="VD4" s="103" t="str">
        <f>'表１（新基準）'!C13</f>
        <v>１歳児</v>
      </c>
      <c r="VE4" s="6"/>
      <c r="VF4" s="102"/>
      <c r="VG4" s="6" t="str">
        <f>'表１（新基準）'!C14</f>
        <v>２歳児</v>
      </c>
      <c r="VH4" s="6"/>
      <c r="VI4" s="6"/>
      <c r="VJ4" s="102"/>
      <c r="VK4" s="103" t="str">
        <f>'表１（新基準）'!C15</f>
        <v>３歳児　　　　　　　　　（注３）</v>
      </c>
      <c r="VL4" s="6"/>
      <c r="VM4" s="6"/>
      <c r="VN4" s="102"/>
      <c r="VO4" s="103" t="str">
        <f>'表１（新基準）'!C16</f>
        <v>４歳以上児　　　　　（注３）</v>
      </c>
      <c r="VP4" s="6"/>
      <c r="VQ4" s="6"/>
      <c r="VR4" s="102"/>
      <c r="VS4" s="6" t="str">
        <f>'表１（新基準）'!C17</f>
        <v>小計(注１)</v>
      </c>
      <c r="VT4" s="6"/>
      <c r="VU4" s="6"/>
      <c r="VV4" s="102"/>
      <c r="VW4" s="9" t="str">
        <f>'表１（新基準）'!$C$19</f>
        <v>加配</v>
      </c>
      <c r="VX4" s="9"/>
      <c r="VY4" s="222"/>
      <c r="VZ4" s="217" t="str">
        <f>'表１（新基準）'!$C$23</f>
        <v>計</v>
      </c>
      <c r="WA4" s="103" t="str">
        <f>'表１（新基準）'!C12</f>
        <v>乳児</v>
      </c>
      <c r="WB4" s="6"/>
      <c r="WC4" s="6"/>
      <c r="WD4" s="6"/>
      <c r="WE4" s="103" t="str">
        <f>'表１（新基準）'!C13</f>
        <v>１歳児</v>
      </c>
      <c r="WF4" s="6"/>
      <c r="WG4" s="102"/>
      <c r="WH4" s="6" t="str">
        <f>'表１（新基準）'!C14</f>
        <v>２歳児</v>
      </c>
      <c r="WI4" s="6"/>
      <c r="WJ4" s="6"/>
      <c r="WK4" s="102"/>
      <c r="WL4" s="103" t="str">
        <f>'表１（新基準）'!C15</f>
        <v>３歳児　　　　　　　　　（注３）</v>
      </c>
      <c r="WM4" s="6"/>
      <c r="WN4" s="6"/>
      <c r="WO4" s="102"/>
      <c r="WP4" s="103" t="str">
        <f>'表１（新基準）'!C16</f>
        <v>４歳以上児　　　　　（注３）</v>
      </c>
      <c r="WQ4" s="6"/>
      <c r="WR4" s="6"/>
      <c r="WS4" s="102"/>
      <c r="WT4" s="6" t="str">
        <f>'表１（新基準）'!C17</f>
        <v>小計(注１)</v>
      </c>
      <c r="WU4" s="6"/>
      <c r="WV4" s="6"/>
      <c r="WW4" s="102"/>
      <c r="WX4" s="9" t="str">
        <f>'表１（新基準）'!$C$19</f>
        <v>加配</v>
      </c>
      <c r="WY4" s="9"/>
      <c r="WZ4" s="222"/>
      <c r="XA4" s="8" t="str">
        <f>'表１（新基準）'!$C$23</f>
        <v>計</v>
      </c>
      <c r="XB4" s="103" t="str">
        <f>'表１（新基準）'!I30</f>
        <v>保育士</v>
      </c>
      <c r="XC4" s="6"/>
      <c r="XD4" s="6"/>
      <c r="XE4" s="6"/>
      <c r="XF4" s="6"/>
      <c r="XG4" s="102"/>
      <c r="XH4" s="103" t="str">
        <f>'表１（新基準）'!L30</f>
        <v>その他</v>
      </c>
      <c r="XI4" s="6"/>
      <c r="XJ4" s="6"/>
      <c r="XK4" s="6"/>
      <c r="XL4" s="6"/>
      <c r="XM4" s="6"/>
      <c r="XN4" s="103" t="str">
        <f>'表１（新基準）'!O30</f>
        <v>保育士</v>
      </c>
      <c r="XO4" s="6"/>
      <c r="XP4" s="6"/>
      <c r="XQ4" s="6"/>
      <c r="XR4" s="6"/>
      <c r="XS4" s="102"/>
      <c r="XT4" s="103" t="str">
        <f>'表１（新基準）'!R30</f>
        <v>その他</v>
      </c>
      <c r="XU4" s="6"/>
      <c r="XV4" s="6"/>
      <c r="XW4" s="6"/>
      <c r="XX4" s="6"/>
      <c r="XY4" s="6"/>
      <c r="XZ4" s="466"/>
      <c r="YA4" s="103" t="str">
        <f>表２!D10</f>
        <v xml:space="preserve"> 民設保育所で、所長設置加算適用の
 所長又は公設保育所で、職務に保育 
 の割り当てがない所長　  　    　 (A1）</v>
      </c>
      <c r="YB4" s="6"/>
      <c r="YC4" s="6"/>
      <c r="YD4" s="6"/>
      <c r="YE4" s="6"/>
      <c r="YF4" s="102"/>
      <c r="YG4" s="103" t="str">
        <f>表２!D11</f>
        <v xml:space="preserve"> 上記以外の所長           　　　     （A2）</v>
      </c>
      <c r="YH4" s="6"/>
      <c r="YI4" s="6"/>
      <c r="YJ4" s="6"/>
      <c r="YK4" s="6"/>
      <c r="YL4" s="102"/>
      <c r="YM4" s="217" t="str">
        <f>表２!$E$7</f>
        <v>①保育士</v>
      </c>
      <c r="YN4" s="217" t="str">
        <f>表２!$F$7</f>
        <v>②看護師・保健師・准看護師（みなし保育士とする場合であり、常勤換算１人まで可）    （注４）</v>
      </c>
      <c r="YO4" s="217" t="str">
        <f>表２!$G$8</f>
        <v>③幼稚園教諭・小学校教諭・養護教諭（特例により配置基準上の人数に充てる場合）</v>
      </c>
      <c r="YP4" s="217" t="str">
        <f>表２!$H$8</f>
        <v>④常勤２年相当の保育業務従事経験がある子育て支援員(注１)・家庭的保育者</v>
      </c>
      <c r="YQ4" s="217" t="str">
        <f>表２!$I$7</f>
        <v xml:space="preserve">保育士資格のない所長・その他職員      </v>
      </c>
      <c r="YR4" s="217" t="str">
        <f>表２!$J$7</f>
        <v>調理員</v>
      </c>
      <c r="YS4" s="217" t="str">
        <f>表２!$E$7</f>
        <v>①保育士</v>
      </c>
      <c r="YT4" s="217" t="str">
        <f>表２!$F$7</f>
        <v>②看護師・保健師・准看護師（みなし保育士とする場合であり、常勤換算１人まで可）    （注４）</v>
      </c>
      <c r="YU4" s="217" t="str">
        <f>表２!$G$8</f>
        <v>③幼稚園教諭・小学校教諭・養護教諭（特例により配置基準上の人数に充てる場合）</v>
      </c>
      <c r="YV4" s="217" t="str">
        <f>表２!$H$8</f>
        <v>④常勤２年相当の保育業務従事経験がある子育て支援員(注１)・家庭的保育者</v>
      </c>
      <c r="YW4" s="217" t="str">
        <f>表２!$I$7</f>
        <v xml:space="preserve">保育士資格のない所長・その他職員      </v>
      </c>
      <c r="YX4" s="217" t="str">
        <f>表２!$J$7</f>
        <v>調理員</v>
      </c>
      <c r="YY4" s="217" t="str">
        <f>表２!$E$7</f>
        <v>①保育士</v>
      </c>
      <c r="YZ4" s="217" t="str">
        <f>表２!$F$7</f>
        <v>②看護師・保健師・准看護師（みなし保育士とする場合であり、常勤換算１人まで可）    （注４）</v>
      </c>
      <c r="ZA4" s="217" t="str">
        <f>表２!$G$8</f>
        <v>③幼稚園教諭・小学校教諭・養護教諭（特例により配置基準上の人数に充てる場合）</v>
      </c>
      <c r="ZB4" s="217" t="str">
        <f>表２!$H$8</f>
        <v>④常勤２年相当の保育業務従事経験がある子育て支援員(注１)・家庭的保育者</v>
      </c>
      <c r="ZC4" s="217" t="str">
        <f>表２!$I$7</f>
        <v xml:space="preserve">保育士資格のない所長・その他職員      </v>
      </c>
      <c r="ZD4" s="217" t="str">
        <f>表２!$J$7</f>
        <v>調理員</v>
      </c>
      <c r="ZE4" s="217" t="str">
        <f>表２!$E$7</f>
        <v>①保育士</v>
      </c>
      <c r="ZF4" s="217" t="str">
        <f>表２!$F$7</f>
        <v>②看護師・保健師・准看護師（みなし保育士とする場合であり、常勤換算１人まで可）    （注４）</v>
      </c>
      <c r="ZG4" s="217" t="str">
        <f>表２!$G$8</f>
        <v>③幼稚園教諭・小学校教諭・養護教諭（特例により配置基準上の人数に充てる場合）</v>
      </c>
      <c r="ZH4" s="217" t="str">
        <f>表２!$H$8</f>
        <v>④常勤２年相当の保育業務従事経験がある子育て支援員(注１)・家庭的保育者</v>
      </c>
      <c r="ZI4" s="217" t="str">
        <f>表２!$I$7</f>
        <v xml:space="preserve">保育士資格のない所長・その他職員      </v>
      </c>
      <c r="ZJ4" s="217" t="str">
        <f>表２!$J$7</f>
        <v>調理員</v>
      </c>
      <c r="ZK4" s="217" t="str">
        <f>表２!$E$7</f>
        <v>①保育士</v>
      </c>
      <c r="ZL4" s="217" t="str">
        <f>表２!$F$7</f>
        <v>②看護師・保健師・准看護師（みなし保育士とする場合であり、常勤換算１人まで可）    （注４）</v>
      </c>
      <c r="ZM4" s="217" t="str">
        <f>表２!$G$8</f>
        <v>③幼稚園教諭・小学校教諭・養護教諭（特例により配置基準上の人数に充てる場合）</v>
      </c>
      <c r="ZN4" s="217" t="str">
        <f>表２!$H$8</f>
        <v>④常勤２年相当の保育業務従事経験がある子育て支援員(注１)・家庭的保育者</v>
      </c>
      <c r="ZO4" s="217" t="str">
        <f>表２!$I$7</f>
        <v xml:space="preserve">保育士資格のない所長・その他職員      </v>
      </c>
      <c r="ZP4" s="217" t="str">
        <f>表２!$J$7</f>
        <v>調理員</v>
      </c>
      <c r="ZQ4" s="217" t="str">
        <f>表２!$E$7</f>
        <v>①保育士</v>
      </c>
      <c r="ZR4" s="217" t="str">
        <f>表２!$F$7</f>
        <v>②看護師・保健師・准看護師（みなし保育士とする場合であり、常勤換算１人まで可）    （注４）</v>
      </c>
      <c r="ZS4" s="217" t="str">
        <f>表２!$G$8</f>
        <v>③幼稚園教諭・小学校教諭・養護教諭（特例により配置基準上の人数に充てる場合）</v>
      </c>
      <c r="ZT4" s="217" t="str">
        <f>表２!$H$8</f>
        <v>④常勤２年相当の保育業務従事経験がある子育て支援員(注１)・家庭的保育者</v>
      </c>
      <c r="ZU4" s="217" t="str">
        <f>表２!$I$7</f>
        <v xml:space="preserve">保育士資格のない所長・その他職員      </v>
      </c>
      <c r="ZV4" s="217" t="str">
        <f>表２!$J$7</f>
        <v>調理員</v>
      </c>
      <c r="ZW4" s="217" t="str">
        <f>表２!$E$7</f>
        <v>①保育士</v>
      </c>
      <c r="ZX4" s="217" t="str">
        <f>表２!$F$7</f>
        <v>②看護師・保健師・准看護師（みなし保育士とする場合であり、常勤換算１人まで可）    （注４）</v>
      </c>
      <c r="ZY4" s="217" t="str">
        <f>表２!$G$8</f>
        <v>③幼稚園教諭・小学校教諭・養護教諭（特例により配置基準上の人数に充てる場合）</v>
      </c>
      <c r="ZZ4" s="217" t="str">
        <f>表２!$H$8</f>
        <v>④常勤２年相当の保育業務従事経験がある子育て支援員(注１)・家庭的保育者</v>
      </c>
      <c r="AAA4" s="217" t="str">
        <f>表２!$I$7</f>
        <v xml:space="preserve">保育士資格のない所長・その他職員      </v>
      </c>
      <c r="AAB4" s="217" t="str">
        <f>表２!$J$7</f>
        <v>調理員</v>
      </c>
      <c r="AAC4" s="217" t="str">
        <f>表２!$E$7</f>
        <v>①保育士</v>
      </c>
      <c r="AAD4" s="217" t="str">
        <f>表２!$F$7</f>
        <v>②看護師・保健師・准看護師（みなし保育士とする場合であり、常勤換算１人まで可）    （注４）</v>
      </c>
      <c r="AAE4" s="217" t="str">
        <f>表２!$G$8</f>
        <v>③幼稚園教諭・小学校教諭・養護教諭（特例により配置基準上の人数に充てる場合）</v>
      </c>
      <c r="AAF4" s="217" t="str">
        <f>表２!$H$8</f>
        <v>④常勤２年相当の保育業務従事経験がある子育て支援員(注１)・家庭的保育者</v>
      </c>
      <c r="AAG4" s="217" t="str">
        <f>表２!$I$7</f>
        <v xml:space="preserve">保育士資格のない所長・その他職員      </v>
      </c>
      <c r="AAH4" s="217" t="str">
        <f>表２!$J$7</f>
        <v>調理員</v>
      </c>
      <c r="AAI4" s="103" t="str">
        <f>表２!D20</f>
        <v xml:space="preserve"> (D)のうち非常勤(注３)の職員数 (F）
※各職員の勤務時間について表３に記載</v>
      </c>
      <c r="AAJ4" s="6"/>
      <c r="AAK4" s="6"/>
      <c r="AAL4" s="102"/>
      <c r="AAM4" s="222" t="str">
        <f>表２!D21</f>
        <v>（F)の職員の常勤換算後人数    （G）
【①保育士②看護師等③教諭の計】</v>
      </c>
      <c r="AAN4" s="217" t="str">
        <f>表２!D23</f>
        <v xml:space="preserve">（F)の職員の常勤換算後人数    （H）
【①②③及び④常勤２年支援員等】
 </v>
      </c>
      <c r="AAO4" s="223"/>
      <c r="AAP4" s="220"/>
      <c r="AAQ4" s="217" t="str">
        <f>表３!C24</f>
        <v>①～③小計</v>
      </c>
      <c r="AAR4" s="217" t="str">
        <f>表３!C28</f>
        <v>①～④合計</v>
      </c>
      <c r="AAS4" s="4"/>
      <c r="AAT4" s="4"/>
      <c r="AAU4" s="4"/>
      <c r="AAV4" s="103" t="str">
        <f>表４!C8</f>
        <v>【監査前月 月１日現在】</v>
      </c>
      <c r="AAW4" s="6"/>
      <c r="AAX4" s="6"/>
      <c r="AAY4" s="6"/>
      <c r="AAZ4" s="6"/>
      <c r="ABA4" s="6"/>
      <c r="ABB4" s="6"/>
      <c r="ABC4" s="102"/>
      <c r="ABD4" s="103" t="str">
        <f>表４!C15</f>
        <v>【監査前月 月１日現在】</v>
      </c>
      <c r="ABE4" s="6"/>
      <c r="ABF4" s="6"/>
      <c r="ABG4" s="6"/>
      <c r="ABH4" s="6"/>
      <c r="ABI4" s="6"/>
      <c r="ABJ4" s="6"/>
      <c r="ABK4" s="6"/>
      <c r="ABL4" s="6"/>
      <c r="ABM4" s="6"/>
      <c r="ABN4" s="6"/>
      <c r="ABO4" s="6"/>
      <c r="ABP4" s="6"/>
      <c r="ABQ4" s="6"/>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row>
    <row r="5" spans="1:1845" x14ac:dyDescent="0.4">
      <c r="A5" s="4"/>
      <c r="B5" s="4"/>
      <c r="C5" s="4"/>
      <c r="D5" s="4"/>
      <c r="E5" s="4"/>
      <c r="F5" s="4"/>
      <c r="G5" s="217" t="str">
        <f>監査調書!B12</f>
        <v>(１)施設の目的及び運営の方針</v>
      </c>
      <c r="H5" s="217" t="str">
        <f>監査調書!B13</f>
        <v>(２) 提供する保育の内容</v>
      </c>
      <c r="I5" s="217" t="str">
        <f>監査調書!B14</f>
        <v>(３) 職員の職種、員数及び職務の内容</v>
      </c>
      <c r="J5" s="217" t="str">
        <f>監査調書!B15</f>
        <v>(４) 保育の提供を行う日及び時間並びに提供を行わない日</v>
      </c>
      <c r="K5" s="217" t="str">
        <f>監査調書!B16</f>
        <v>(５) 保護者から受領する費用の種類、支払を求める理由及びその額</v>
      </c>
      <c r="L5" s="217" t="str">
        <f>監査調書!B17</f>
        <v>(６) 乳児、満１･２歳児及び満３歳以上児の区分ごとの利用定員</v>
      </c>
      <c r="M5" s="217" t="str">
        <f>監査調書!B18</f>
        <v>(７) 保育所の利用の開始及び終了に関する事項並びに利用に当たっての留意事項</v>
      </c>
      <c r="N5" s="217" t="str">
        <f>監査調書!B19</f>
        <v>(８) 緊急時等における対応方法</v>
      </c>
      <c r="O5" s="217" t="str">
        <f>監査調書!B20</f>
        <v>(９) 非常災害対策</v>
      </c>
      <c r="P5" s="217" t="str">
        <f>監査調書!B21</f>
        <v>(10) 虐待の防止のための措置に関する事項</v>
      </c>
      <c r="Q5" s="217" t="str">
        <f>監査調書!B22</f>
        <v>(11) その他保育所の運営に関する重要事項</v>
      </c>
      <c r="R5" s="217" t="str">
        <f>監査調書!B25</f>
        <v>□保護者に対して入所時に、運営規程の概要、職員の勤務体制、利用者負担等、重要事項を記した文書を交付して説明を行い、保護者の同意を得ているか。</v>
      </c>
      <c r="S5" s="217" t="str">
        <f>監査調書!B27</f>
        <v>□保育所の見やすい場所に、運営規程の概要、職員の勤務体制、利用者負担等、重要事項を掲示しているか。</v>
      </c>
      <c r="T5" s="4"/>
      <c r="U5" s="4"/>
      <c r="V5" s="4"/>
      <c r="W5" s="4"/>
      <c r="X5" s="4"/>
      <c r="Y5" s="4"/>
      <c r="Z5" s="217" t="str">
        <f>監査調書!J44</f>
        <v>掲示</v>
      </c>
      <c r="AA5" s="217" t="str">
        <f>監査調書!N44</f>
        <v>備え付け</v>
      </c>
      <c r="AB5" s="217" t="str">
        <f>監査調書!S44</f>
        <v>交付</v>
      </c>
      <c r="AC5" s="4"/>
      <c r="AD5" s="4"/>
      <c r="AE5" s="217" t="str">
        <f>監査調書!O47</f>
        <v>年</v>
      </c>
      <c r="AF5" s="217" t="str">
        <f>監査調書!T47</f>
        <v>月</v>
      </c>
      <c r="AG5" s="217" t="str">
        <f>監査調書!Y47</f>
        <v>日</v>
      </c>
      <c r="AH5" s="4"/>
      <c r="AI5" s="4"/>
      <c r="AJ5" s="4"/>
      <c r="AK5" s="4"/>
      <c r="AL5" s="4"/>
      <c r="AM5" s="220"/>
      <c r="AN5" s="406"/>
      <c r="AO5" s="4"/>
      <c r="AP5" s="4"/>
      <c r="AQ5" s="4"/>
      <c r="AR5" s="4"/>
      <c r="AS5" s="4"/>
      <c r="AT5" s="4"/>
      <c r="AU5" s="4"/>
      <c r="AV5" s="406"/>
      <c r="AW5" s="103" t="str">
        <f>監査調書!B85</f>
        <v>利用定員(人)</v>
      </c>
      <c r="AX5" s="6"/>
      <c r="AY5" s="102"/>
      <c r="AZ5" s="103" t="str">
        <f>監査調書!B86</f>
        <v>入所児童数(人)</v>
      </c>
      <c r="BA5" s="6"/>
      <c r="BB5" s="102"/>
      <c r="BC5" s="220"/>
      <c r="BD5" s="4"/>
      <c r="BE5" s="4"/>
      <c r="BF5" s="4"/>
      <c r="BG5" s="461" t="str">
        <f>監査調書!H98</f>
        <v>ID付与者</v>
      </c>
      <c r="BH5" s="461" t="str">
        <f>監査調書!U98</f>
        <v>氏名</v>
      </c>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217" t="str">
        <f>監査調書!B169</f>
        <v>　・苦情の受付件数</v>
      </c>
      <c r="CR5" s="217" t="str">
        <f>監査調書!B170</f>
        <v>　・第三者委員への苦情受付の報告件数</v>
      </c>
      <c r="CS5" s="217" t="str">
        <f>監査調書!B171</f>
        <v>　・第三者委員への苦情解決結果の報告件数</v>
      </c>
      <c r="CT5" s="217" t="str">
        <f>監査調書!B172</f>
        <v>　・苦情解決結果の公表件数</v>
      </c>
      <c r="CU5" s="8" t="str">
        <f>監査調書!B173</f>
        <v>　・公表の方法及び時期</v>
      </c>
      <c r="CV5" s="8" t="str">
        <f>監査調書!B176</f>
        <v>◎不適切な保育（虐待等と疑われる事案）防止のため、全国保育士会のチェックリストを活用する等</v>
      </c>
      <c r="CW5" s="8" t="str">
        <f>監査調書!B180</f>
        <v>◎保育所内で虐待等と疑われる事案であると確認した場合、市町村、県へ相談、通報を行っているか</v>
      </c>
      <c r="CX5" s="8" t="str">
        <f>監査調書!B181</f>
        <v>〇「児童生徒性暴力等からこどもたちを守るために」リーフレット型ガイドライン（令和6年8月29日子第424号）</v>
      </c>
      <c r="CY5" s="8" t="str">
        <f>監査調書!B183</f>
        <v>〇ホームページ等に掲載する児童の画像について、性的な部位を含む画像等を掲載しないなど、子ども</v>
      </c>
      <c r="CZ5" s="4"/>
      <c r="DA5" s="4" t="str">
        <f>監査調書!B189</f>
        <v>具体的な内容</v>
      </c>
      <c r="DB5" s="4"/>
      <c r="DC5" s="4"/>
      <c r="DD5" s="4"/>
      <c r="DE5" s="4"/>
      <c r="DF5" s="4"/>
      <c r="DG5" s="103" t="str">
        <f>監査調書!B206</f>
        <v>消火設備</v>
      </c>
      <c r="DH5" s="6"/>
      <c r="DI5" s="6"/>
      <c r="DJ5" s="6"/>
      <c r="DK5" s="6"/>
      <c r="DL5" s="103" t="str">
        <f>監査調書!B207</f>
        <v>警報設備</v>
      </c>
      <c r="DM5" s="6"/>
      <c r="DN5" s="6"/>
      <c r="DO5" s="6"/>
      <c r="DP5" s="6"/>
      <c r="DQ5" s="6"/>
      <c r="DR5" s="6"/>
      <c r="DS5" s="102"/>
      <c r="DT5" s="103" t="str">
        <f>監査調書!B209</f>
        <v>避難設備</v>
      </c>
      <c r="DU5" s="6"/>
      <c r="DV5" s="6"/>
      <c r="DW5" s="6"/>
      <c r="DX5" s="102"/>
      <c r="DY5" s="217" t="str">
        <f>監査調書!B213</f>
        <v>行い記録しているか　　　　　</v>
      </c>
      <c r="DZ5" s="8"/>
      <c r="EA5" s="8"/>
      <c r="EB5" s="8"/>
      <c r="EC5" s="217" t="str">
        <f>監査調書!B219</f>
        <v>・防犯設備(防犯カメラ、防犯ブザー、職員が携帯する防犯ベル等)対策</v>
      </c>
      <c r="ED5" s="217" t="str">
        <f>監査調書!B220</f>
        <v>・防犯講習・防犯訓練の実施や不審者対応マニュアルの整備</v>
      </c>
      <c r="EE5" s="217" t="str">
        <f>監査調書!B221</f>
        <v>・警察等関係機関や地域住民等との連携による協力体制</v>
      </c>
      <c r="EF5" s="217" t="str">
        <f>監査調書!B222</f>
        <v>・その他の具体的な対策　　　　　　　　　　　　　　　　　　</v>
      </c>
      <c r="EG5" s="217"/>
      <c r="EH5" s="217"/>
      <c r="EI5" s="217"/>
      <c r="EJ5" s="4"/>
      <c r="EK5" s="4"/>
      <c r="EL5" s="4"/>
      <c r="EM5" s="4"/>
      <c r="EN5" s="4"/>
      <c r="EO5" s="4"/>
      <c r="EP5" s="4"/>
      <c r="EQ5" s="4"/>
      <c r="ER5" s="4"/>
      <c r="ES5" s="4"/>
      <c r="ET5" s="4"/>
      <c r="EU5" s="220"/>
      <c r="EV5" s="217" t="str">
        <f>監査調書!N246</f>
        <v>年</v>
      </c>
      <c r="EW5" s="217" t="str">
        <f>監査調書!S246</f>
        <v>月</v>
      </c>
      <c r="EX5" s="217" t="str">
        <f>監査調書!X249</f>
        <v>日</v>
      </c>
      <c r="EY5" s="220"/>
      <c r="EZ5" s="217" t="str">
        <f>監査調書!N249</f>
        <v>年</v>
      </c>
      <c r="FA5" s="217" t="str">
        <f>監査調書!S249</f>
        <v>月</v>
      </c>
      <c r="FB5" s="8" t="str">
        <f>監査調書!X246</f>
        <v>日</v>
      </c>
      <c r="FC5" s="4"/>
      <c r="FD5" s="4"/>
      <c r="FE5" s="220"/>
      <c r="FF5" s="217" t="str">
        <f>監査調書!N253</f>
        <v>年</v>
      </c>
      <c r="FG5" s="217" t="str">
        <f>監査調書!S253</f>
        <v>月</v>
      </c>
      <c r="FH5" s="217" t="str">
        <f>監査調書!X253</f>
        <v>日</v>
      </c>
      <c r="FI5" s="220"/>
      <c r="FJ5" s="217" t="str">
        <f>監査調書!N255</f>
        <v>年</v>
      </c>
      <c r="FK5" s="217" t="str">
        <f>監査調書!S255</f>
        <v>月</v>
      </c>
      <c r="FL5" s="8" t="str">
        <f>監査調書!X255</f>
        <v>日</v>
      </c>
      <c r="FM5" s="217" t="str">
        <f>監査調書!B257</f>
        <v>　・地震</v>
      </c>
      <c r="FN5" s="217" t="str">
        <f>監査調書!B258</f>
        <v>　・風水害</v>
      </c>
      <c r="FO5" s="217" t="str">
        <f>監査調書!B259</f>
        <v xml:space="preserve">　・原子力災害　※出雲市･安来市･雲南市に所在する保育所 </v>
      </c>
      <c r="FR5" s="220"/>
      <c r="FS5" s="217"/>
      <c r="FT5" s="217"/>
      <c r="FU5" s="217"/>
      <c r="FV5" s="217"/>
      <c r="FW5" s="217"/>
      <c r="FX5" s="217"/>
      <c r="FY5" s="217"/>
      <c r="FZ5" s="217"/>
      <c r="GA5" s="217"/>
      <c r="GB5" s="217"/>
      <c r="GC5" s="217"/>
      <c r="GD5" s="217"/>
      <c r="GE5" s="401"/>
      <c r="GF5" s="401"/>
      <c r="GG5" s="401"/>
      <c r="GH5" s="401"/>
      <c r="GI5" s="401"/>
      <c r="GJ5" s="220"/>
      <c r="GK5" s="217" t="str">
        <f>監査調書!B293</f>
        <v>　※長期的及び短期的な指導計画</v>
      </c>
      <c r="GL5" s="217" t="e">
        <f>監査調書!#REF!</f>
        <v>#REF!</v>
      </c>
      <c r="GM5" s="217" t="str">
        <f>監査調書!B295</f>
        <v>◎指導計画の評価、反省はされているか</v>
      </c>
      <c r="GN5" s="217" t="e">
        <f>監査調書!#REF!</f>
        <v>#REF!</v>
      </c>
      <c r="GO5" s="4"/>
      <c r="GP5" s="4"/>
      <c r="GQ5" s="220"/>
      <c r="GR5" s="4"/>
      <c r="GS5" s="4"/>
      <c r="GT5" s="4"/>
      <c r="GU5" s="4"/>
      <c r="GV5" s="4"/>
      <c r="GW5" s="220"/>
      <c r="GX5" s="220"/>
      <c r="GY5" s="220"/>
      <c r="GZ5" s="220"/>
      <c r="HA5" s="220"/>
      <c r="HB5" s="4"/>
      <c r="HC5" s="4"/>
      <c r="HD5" s="217" t="str">
        <f>監査調書!K322</f>
        <v>回</v>
      </c>
      <c r="HE5" s="351" t="str">
        <f>監査調書!M322</f>
        <v>実施した月</v>
      </c>
      <c r="HF5" s="4"/>
      <c r="HG5" s="220"/>
      <c r="HH5" s="217" t="str">
        <f>監査調書!K325</f>
        <v>回</v>
      </c>
      <c r="HI5" s="8" t="str">
        <f>監査調書!M325</f>
        <v>実施した月</v>
      </c>
      <c r="HJ5" s="4" t="str">
        <f>監査調書!K326</f>
        <v>回</v>
      </c>
      <c r="HK5" s="220"/>
      <c r="HL5" s="4"/>
      <c r="HM5" s="220"/>
      <c r="HN5" s="217" t="str">
        <f>監査調書!B336</f>
        <v>　・寝返りのできない乳児は仰向けに寝かしているか</v>
      </c>
      <c r="HO5" s="217" t="str">
        <f>監査調書!B337</f>
        <v>　・睡眠中の子どもの顔色、呼吸状態をきめ細かく観察しているか</v>
      </c>
      <c r="HP5" s="4"/>
      <c r="HQ5" s="4"/>
      <c r="HR5" s="4"/>
      <c r="HS5" s="4"/>
      <c r="HT5" s="401"/>
      <c r="HU5" s="220"/>
      <c r="HV5" s="406"/>
      <c r="HW5" s="4" t="str">
        <f>監査調書!AN358</f>
        <v>回</v>
      </c>
      <c r="HX5" s="4"/>
      <c r="HY5" s="217" t="str">
        <f>監査調書!B364</f>
        <v xml:space="preserve"> 午前のおやつ</v>
      </c>
      <c r="HZ5" s="217" t="str">
        <f>監査調書!N364</f>
        <v>昼食</v>
      </c>
      <c r="IA5" s="217" t="str">
        <f>監査調書!V364</f>
        <v xml:space="preserve"> 午後のおやつ</v>
      </c>
      <c r="IB5" s="217" t="str">
        <f>監査調書!N365</f>
        <v>昼食</v>
      </c>
      <c r="IC5" s="8" t="str">
        <f>監査調書!V365</f>
        <v xml:space="preserve"> 午後のおやつ</v>
      </c>
      <c r="ID5" s="217" t="str">
        <f>監査調書!B369</f>
        <v>　・給食予定･実施献立表及び給食日誌</v>
      </c>
      <c r="IE5" s="217" t="str">
        <f>監査調書!B370</f>
        <v xml:space="preserve">　・栄養出納表 </v>
      </c>
      <c r="IF5" s="217" t="str">
        <f>監査調書!B371</f>
        <v>　・調味料による食塩摂取状況</v>
      </c>
      <c r="IG5" s="217" t="str">
        <f>監査調書!B373</f>
        <v>　・給食用スキムミルク受払台帳（注）</v>
      </c>
      <c r="IH5" s="220"/>
      <c r="II5" s="217" t="str">
        <f>監査調書!B380</f>
        <v>食物アレルギーのある子への対応</v>
      </c>
      <c r="IJ5" s="217" t="str">
        <f>監査調書!B383</f>
        <v>３歳未満児に対する献立、調理についての配慮事項</v>
      </c>
      <c r="IK5" s="8" t="str">
        <f>監査調書!B386</f>
        <v>離乳食についての配慮事項</v>
      </c>
      <c r="IL5" s="406"/>
      <c r="IM5" s="406"/>
      <c r="IN5" s="4"/>
      <c r="IO5" s="4"/>
      <c r="IP5" s="462" t="str">
        <f>監査調書!J400</f>
        <v>給食</v>
      </c>
      <c r="IQ5" s="462" t="str">
        <f>監査調書!S400</f>
        <v>うち調味料</v>
      </c>
      <c r="IR5" s="4"/>
      <c r="IS5" s="4"/>
      <c r="IT5" s="4"/>
      <c r="IU5" s="4"/>
      <c r="IV5" s="4"/>
      <c r="IW5" s="4"/>
      <c r="IX5" s="4"/>
      <c r="IY5" s="217" t="str">
        <f>監査調書!$N$414</f>
        <v>４月</v>
      </c>
      <c r="IZ5" s="217" t="str">
        <f>監査調書!$P$414</f>
        <v>５月</v>
      </c>
      <c r="JA5" s="217" t="str">
        <f>監査調書!$R$414</f>
        <v>６月</v>
      </c>
      <c r="JB5" s="217" t="str">
        <f>監査調書!$T$414</f>
        <v>７月</v>
      </c>
      <c r="JC5" s="217" t="str">
        <f>監査調書!$V$414</f>
        <v>８月</v>
      </c>
      <c r="JD5" s="217" t="str">
        <f>監査調書!$X$414</f>
        <v>９月</v>
      </c>
      <c r="JE5" s="217" t="str">
        <f>監査調書!$Z$414</f>
        <v>10月</v>
      </c>
      <c r="JF5" s="217" t="str">
        <f>監査調書!$AB$414</f>
        <v>11月</v>
      </c>
      <c r="JG5" s="217" t="str">
        <f>監査調書!$AD$414</f>
        <v>12月</v>
      </c>
      <c r="JH5" s="217" t="str">
        <f>監査調書!$AF$414</f>
        <v>１月</v>
      </c>
      <c r="JI5" s="217" t="str">
        <f>監査調書!$AH$414</f>
        <v>２月</v>
      </c>
      <c r="JJ5" s="217" t="str">
        <f>監査調書!$AJ$414</f>
        <v>３月</v>
      </c>
      <c r="JK5" s="103" t="str">
        <f>監査調書!G416</f>
        <v>通常検便実施者数</v>
      </c>
      <c r="JL5" s="6"/>
      <c r="JM5" s="6"/>
      <c r="JN5" s="6"/>
      <c r="JO5" s="6"/>
      <c r="JP5" s="6"/>
      <c r="JQ5" s="6"/>
      <c r="JR5" s="6"/>
      <c r="JS5" s="6"/>
      <c r="JT5" s="6"/>
      <c r="JU5" s="6"/>
      <c r="JV5" s="102"/>
      <c r="JW5" s="103" t="str">
        <f>監査調書!G417</f>
        <v>Ｏ157検査実施者数</v>
      </c>
      <c r="JX5" s="6"/>
      <c r="JY5" s="6"/>
      <c r="JZ5" s="6"/>
      <c r="KA5" s="6"/>
      <c r="KB5" s="6"/>
      <c r="KC5" s="6"/>
      <c r="KD5" s="6"/>
      <c r="KE5" s="6"/>
      <c r="KF5" s="6"/>
      <c r="KG5" s="6"/>
      <c r="KH5" s="102"/>
      <c r="KI5" s="103" t="str">
        <f>監査調書!G418</f>
        <v>対象者数</v>
      </c>
      <c r="KJ5" s="6"/>
      <c r="KK5" s="6"/>
      <c r="KL5" s="6"/>
      <c r="KM5" s="6"/>
      <c r="KN5" s="6"/>
      <c r="KO5" s="6"/>
      <c r="KP5" s="6"/>
      <c r="KQ5" s="6"/>
      <c r="KR5" s="6"/>
      <c r="KS5" s="6"/>
      <c r="KT5" s="102"/>
      <c r="KU5" s="103" t="str">
        <f>監査調書!G419</f>
        <v>通常検便実施者数</v>
      </c>
      <c r="KV5" s="6"/>
      <c r="KW5" s="6"/>
      <c r="KX5" s="6"/>
      <c r="KY5" s="6"/>
      <c r="KZ5" s="6"/>
      <c r="LA5" s="6"/>
      <c r="LB5" s="6"/>
      <c r="LC5" s="6"/>
      <c r="LD5" s="6"/>
      <c r="LE5" s="6"/>
      <c r="LF5" s="102"/>
      <c r="LG5" s="103" t="str">
        <f>監査調書!G420</f>
        <v>Ｏ157検査実施者数</v>
      </c>
      <c r="LH5" s="6"/>
      <c r="LI5" s="6"/>
      <c r="LJ5" s="6"/>
      <c r="LK5" s="6"/>
      <c r="LL5" s="6"/>
      <c r="LM5" s="6"/>
      <c r="LN5" s="6"/>
      <c r="LO5" s="6"/>
      <c r="LP5" s="6"/>
      <c r="LQ5" s="6"/>
      <c r="LR5" s="102"/>
      <c r="LS5" s="103" t="str">
        <f>監査調書!G421</f>
        <v>対象者数</v>
      </c>
      <c r="LT5" s="6"/>
      <c r="LU5" s="6"/>
      <c r="LV5" s="6"/>
      <c r="LW5" s="6"/>
      <c r="LX5" s="6"/>
      <c r="LY5" s="6"/>
      <c r="LZ5" s="6"/>
      <c r="MA5" s="6"/>
      <c r="MB5" s="6"/>
      <c r="MC5" s="6"/>
      <c r="MD5" s="102"/>
      <c r="ME5" s="103" t="str">
        <f>監査調書!G422</f>
        <v>通常検便実施者数</v>
      </c>
      <c r="MF5" s="6"/>
      <c r="MG5" s="6"/>
      <c r="MH5" s="6"/>
      <c r="MI5" s="6"/>
      <c r="MJ5" s="6"/>
      <c r="MK5" s="6"/>
      <c r="ML5" s="6"/>
      <c r="MM5" s="6"/>
      <c r="MN5" s="6"/>
      <c r="MO5" s="6"/>
      <c r="MP5" s="102"/>
      <c r="MQ5" s="4"/>
      <c r="MR5" s="4"/>
      <c r="MS5" s="220"/>
      <c r="MT5" s="4"/>
      <c r="MU5" s="4"/>
      <c r="MV5" s="4"/>
      <c r="MW5" s="4"/>
      <c r="MX5" s="4"/>
      <c r="MY5" s="4"/>
      <c r="MZ5" s="4"/>
      <c r="NA5" s="4"/>
      <c r="NB5" s="4"/>
      <c r="NC5" s="262"/>
      <c r="ND5" s="4"/>
      <c r="NE5" s="4"/>
      <c r="NF5" s="4"/>
      <c r="NG5" s="4"/>
      <c r="NH5" s="4"/>
      <c r="NI5" s="4"/>
      <c r="NJ5" s="4"/>
      <c r="NK5" s="4"/>
      <c r="NL5" s="4"/>
      <c r="NM5" s="4"/>
      <c r="NN5" s="4" t="str">
        <f>監査調書!C507</f>
        <v>〇下記の①～⑦の前提条件をすべて満たしているか</v>
      </c>
      <c r="NO5" s="4" t="str">
        <f>監査調書!C521</f>
        <v>〇下記の事業等のうち、いずれかを実施しているか</v>
      </c>
      <c r="NP5" s="220" t="str">
        <f>監査調書!C533</f>
        <v>〇下記の①から③の要件を満たしているか</v>
      </c>
      <c r="NQ5" s="4"/>
      <c r="NR5" s="4"/>
      <c r="NS5" s="220"/>
      <c r="NT5" s="220"/>
      <c r="NU5" s="217" t="str">
        <f>監査調書!B558</f>
        <v>繰入元</v>
      </c>
      <c r="NV5" s="217" t="str">
        <f>監査調書!I558</f>
        <v>繰入額（円）</v>
      </c>
      <c r="NW5" s="8" t="str">
        <f>監査調書!Q558</f>
        <v>使途（具体的に記載）</v>
      </c>
      <c r="NX5" s="220"/>
      <c r="NY5" s="217" t="str">
        <f>監査調書!B564</f>
        <v>　 １　委託費の目的内使用（本部で一括契約している通信費等の按分支出等）法人本部による法人本部への繰入金支出　</v>
      </c>
      <c r="NZ5" s="217" t="str">
        <f>監査調書!B565</f>
        <v>　２　積立資産の取崩しによる他の保育所、他の社会福祉施設等への繰入金支出</v>
      </c>
      <c r="OA5" s="217" t="str">
        <f>監査調書!B566</f>
        <v>　３　前期末支払資金残高の取り崩しによる法人本部、他の保育所、他の社会福祉事業等への繰入金支出</v>
      </c>
      <c r="OB5" s="217" t="str">
        <f>監査調書!B567</f>
        <v>　４　委託費の目的外使用による他の保育所、他の社会福祉施設等への繰入金支出</v>
      </c>
      <c r="OC5" s="217" t="str">
        <f>監査調書!B568</f>
        <v>　５　運用収入（利息）など、委託費以外を原資とした繰入金支出</v>
      </c>
      <c r="OD5" s="8" t="str">
        <f>監査調書!B569</f>
        <v>　６　同一法人内における各拠点区分等への年度内の貸付金支出</v>
      </c>
      <c r="OE5" s="220"/>
      <c r="OF5" s="217" t="str">
        <f>監査調書!Y573</f>
        <v>有の場合の金額</v>
      </c>
      <c r="OG5" s="220"/>
      <c r="OH5" s="8" t="str">
        <f>監査調書!Y574</f>
        <v>有の場合の金額</v>
      </c>
      <c r="OI5" s="220"/>
      <c r="OJ5" s="217" t="str">
        <f>監査調書!Y575</f>
        <v>有の場合の金額</v>
      </c>
      <c r="OK5" s="220"/>
      <c r="OL5" s="217" t="str">
        <f>監査調書!Y576</f>
        <v>有の場合の金額</v>
      </c>
      <c r="OM5" s="4"/>
      <c r="ON5" s="103" t="str">
        <f>監査調書!B584</f>
        <v>○積立資産を目的に沿って取り崩したか</v>
      </c>
      <c r="OO5" s="9"/>
      <c r="OP5" s="9"/>
      <c r="OQ5" s="9"/>
      <c r="OR5" s="9"/>
      <c r="OS5" s="9"/>
      <c r="OT5" s="9"/>
      <c r="OU5" s="8" t="str">
        <f>監査調書!B591</f>
        <v>○積立資産を積立目的以外のために取り崩したか</v>
      </c>
      <c r="OV5" s="9"/>
      <c r="OW5" s="9"/>
      <c r="OX5" s="9"/>
      <c r="OY5" s="9"/>
      <c r="OZ5" s="9"/>
      <c r="PA5" s="222"/>
      <c r="PB5" s="8" t="str">
        <f>監査調書!B610</f>
        <v>○土地取得に要する費用を取り崩す場合、施設整備が確実な場合に行っているか</v>
      </c>
      <c r="PC5" s="103" t="str">
        <f>監査調書!B614</f>
        <v>　○前期末支払資金残高を取り崩したか</v>
      </c>
      <c r="PD5" s="6"/>
      <c r="PE5" s="6"/>
      <c r="PF5" s="6"/>
      <c r="PG5" s="217" t="str">
        <f>監査調書!B620</f>
        <v>　○前期末支払資金残高を取り崩す場合あらかじめ予算に計上しているか</v>
      </c>
      <c r="PH5" s="217" t="str">
        <f>監査調書!B639</f>
        <v>○当期留保率</v>
      </c>
      <c r="PI5" s="217" t="str">
        <f>監査調書!D640</f>
        <v>当期資金収支差額</v>
      </c>
      <c r="PJ5" s="217" t="str">
        <f>監査調書!P640</f>
        <v>積立資産積立支出</v>
      </c>
      <c r="PK5" s="217" t="str">
        <f>監査調書!AB640</f>
        <v>収入決算額</v>
      </c>
      <c r="PL5" s="8" t="str">
        <f>監査調書!B645</f>
        <v xml:space="preserve"> ○当期留保率が５％を超える場合、その理由（具体的かつ詳細に記載すること）</v>
      </c>
      <c r="PM5" s="103" t="str">
        <f>監査調書!B651</f>
        <v xml:space="preserve"> ○当期末支払資金残高は、当該年度の委託費収入の30％以下の保有となっているか</v>
      </c>
      <c r="PN5" s="6"/>
      <c r="PO5" s="102"/>
      <c r="PP5" s="4"/>
      <c r="PQ5" s="217" t="str">
        <f>監査調書!B664</f>
        <v>・令和６年度の委託費のうち処遇改善等加算(基礎分)の額</v>
      </c>
      <c r="PR5" s="103" t="str">
        <f>監査調書!B666</f>
        <v>流用範囲
「保育所等」に係る以下の経費</v>
      </c>
      <c r="PS5" s="6"/>
      <c r="PT5" s="6"/>
      <c r="PU5" s="6"/>
      <c r="PV5" s="6"/>
      <c r="PW5" s="6"/>
      <c r="PX5" s="6"/>
      <c r="PY5" s="6"/>
      <c r="PZ5" s="6"/>
      <c r="QA5" s="6"/>
      <c r="QB5" s="6"/>
      <c r="QC5" s="6"/>
      <c r="QD5" s="6"/>
      <c r="QE5" s="6"/>
      <c r="QF5" s="6"/>
      <c r="QG5" s="6"/>
      <c r="QH5" s="6"/>
      <c r="QI5" s="6"/>
      <c r="QJ5" s="6"/>
      <c r="QK5" s="6"/>
      <c r="QL5" s="6"/>
      <c r="QM5" s="6"/>
      <c r="QN5" s="6"/>
      <c r="QO5" s="6"/>
      <c r="QP5" s="6"/>
      <c r="QQ5" s="4" t="str">
        <f>監査調書!B685</f>
        <v>・令和６年度の委託費のうち処遇改善等加算(基礎分)の額</v>
      </c>
      <c r="QR5" s="7" t="str">
        <f>監査調書!B687</f>
        <v>流用範囲
「子育て支援事業（地域子ども・子育て支援  事業及び企業主導型保育事業）」に係る以下の経費</v>
      </c>
      <c r="QS5" s="145"/>
      <c r="QT5" s="145"/>
      <c r="QU5" s="145"/>
      <c r="QV5" s="145"/>
      <c r="QW5" s="145"/>
      <c r="QX5" s="145"/>
      <c r="QY5" s="145" t="str">
        <f>監査調書!B696</f>
        <v>「社会福祉施設等」に係る以下の経費</v>
      </c>
      <c r="QZ5" s="145"/>
      <c r="RA5" s="145"/>
      <c r="RB5" s="145"/>
      <c r="RC5" s="104"/>
      <c r="RD5" s="103" t="str">
        <f>監査調書!B696</f>
        <v>「社会福祉施設等」に係る以下の経費</v>
      </c>
      <c r="RE5" s="6"/>
      <c r="RF5" s="6"/>
      <c r="RG5" s="6"/>
      <c r="RH5" s="6"/>
      <c r="RI5" s="6"/>
      <c r="RJ5" s="6"/>
      <c r="RK5" s="6"/>
      <c r="RL5" s="6"/>
      <c r="RM5" s="6"/>
      <c r="RN5" s="6"/>
      <c r="RO5" s="6"/>
      <c r="RP5" s="6"/>
      <c r="RQ5" s="6"/>
      <c r="RR5" s="6"/>
      <c r="RS5" s="6"/>
      <c r="RT5" s="6"/>
      <c r="RU5" s="6"/>
      <c r="RV5" s="6"/>
      <c r="RW5" s="6"/>
      <c r="RX5" s="6"/>
      <c r="RY5" s="6"/>
      <c r="RZ5" s="6"/>
      <c r="SA5" s="6"/>
      <c r="SB5" s="102"/>
      <c r="SC5" s="217" t="str">
        <f>監査調書!B714</f>
        <v>・令和６年度の委託費の３ヶ月分相当額</v>
      </c>
      <c r="SD5" s="103" t="str">
        <f>監査調書!B716</f>
        <v>流用範囲
「保育所等」に係る以下の経費</v>
      </c>
      <c r="SE5" s="6"/>
      <c r="SF5" s="6"/>
      <c r="SG5" s="6"/>
      <c r="SH5" s="6"/>
      <c r="SI5" s="6"/>
      <c r="SJ5" s="6"/>
      <c r="SK5" s="6"/>
      <c r="SL5" s="6"/>
      <c r="SM5" s="6"/>
      <c r="SN5" s="6"/>
      <c r="SO5" s="6"/>
      <c r="SP5" s="6"/>
      <c r="SQ5" s="6"/>
      <c r="SR5" s="6"/>
      <c r="SS5" s="6"/>
      <c r="ST5" s="6"/>
      <c r="SU5" s="6"/>
      <c r="SV5" s="6"/>
      <c r="SW5" s="6"/>
      <c r="SX5" s="6"/>
      <c r="SY5" s="6"/>
      <c r="SZ5" s="6"/>
      <c r="TA5" s="6"/>
      <c r="TB5" s="103" t="str">
        <f>監査調書!B730</f>
        <v>「子育て支援事業（地域子ども・子育て支援事業及び企業主導型保育事業）」に係る以下の経費</v>
      </c>
      <c r="TC5" s="6"/>
      <c r="TD5" s="6"/>
      <c r="TE5" s="6"/>
      <c r="TF5" s="6"/>
      <c r="TG5" s="6"/>
      <c r="TH5" s="6"/>
      <c r="TI5" s="6"/>
      <c r="TJ5" s="6"/>
      <c r="TK5" s="6"/>
      <c r="TL5" s="6"/>
      <c r="TM5" s="6"/>
      <c r="TN5" s="6"/>
      <c r="TO5" s="4"/>
      <c r="TP5" s="220"/>
      <c r="TQ5" s="220"/>
      <c r="TR5" s="217" t="str">
        <f>監査調書!B752</f>
        <v>繰入元</v>
      </c>
      <c r="TS5" s="217" t="str">
        <f>監査調書!L752</f>
        <v>繰入額（円）</v>
      </c>
      <c r="TT5" s="217" t="str">
        <f>監査調書!U752</f>
        <v>使途（具体的に記載）</v>
      </c>
      <c r="TU5" s="220"/>
      <c r="TV5" s="217" t="str">
        <f>監査調書!B757</f>
        <v>繰入元</v>
      </c>
      <c r="TW5" s="217" t="str">
        <f>監査調書!L757</f>
        <v>繰入額（円）</v>
      </c>
      <c r="TX5" s="8" t="str">
        <f>監査調書!U757</f>
        <v>使途（具体的に記載）</v>
      </c>
      <c r="TY5" s="220"/>
      <c r="TZ5" s="217" t="str">
        <f>監査調書!Y761</f>
        <v>有りの場合の金額</v>
      </c>
      <c r="UA5" s="220"/>
      <c r="UB5" s="217" t="str">
        <f>監査調書!Y762</f>
        <v>有りの場合の金額</v>
      </c>
      <c r="UC5" s="220"/>
      <c r="UD5" s="217" t="str">
        <f>監査調書!Y763</f>
        <v>有りの場合の金額</v>
      </c>
      <c r="UE5" s="220"/>
      <c r="UF5" s="8" t="str">
        <f>監査調書!Y764</f>
        <v>有りの場合の金額</v>
      </c>
      <c r="UG5" s="8" t="str">
        <f>監査調書!B768</f>
        <v>○積立資産を目的に沿って取り崩したか</v>
      </c>
      <c r="UH5" s="9"/>
      <c r="UI5" s="9"/>
      <c r="UJ5" s="9"/>
      <c r="UK5" s="8" t="str">
        <f>監査調書!B774</f>
        <v>○積立資産を積立目的以外のために取り崩したか</v>
      </c>
      <c r="UL5" s="9"/>
      <c r="UM5" s="9"/>
      <c r="UN5" s="9"/>
      <c r="UO5" s="9" t="str">
        <f>監査調書!B779</f>
        <v>○土地取得に要する費用を取り崩す場合、施設整備が確実な場合に行っているか</v>
      </c>
      <c r="UP5" s="8" t="str">
        <f>監査調書!B783</f>
        <v>○前期末支払資金残高を取り崩したか</v>
      </c>
      <c r="UQ5" s="9"/>
      <c r="UR5" s="9"/>
      <c r="US5" s="222"/>
      <c r="UT5" s="217" t="str">
        <f>監査調書!B789</f>
        <v>○当期留保率</v>
      </c>
      <c r="UU5" s="217" t="str">
        <f>監査調書!D790</f>
        <v>当期資金収支差額</v>
      </c>
      <c r="UV5" s="217" t="str">
        <f>監査調書!P790</f>
        <v>積立資産積立支出</v>
      </c>
      <c r="UW5" s="8" t="str">
        <f>監査調書!AB790</f>
        <v>収入決算額</v>
      </c>
      <c r="UX5" s="4"/>
      <c r="UY5" s="220"/>
      <c r="UZ5" s="103" t="str">
        <f>'表１（新基準）'!$G$10</f>
        <v>児童数（人）</v>
      </c>
      <c r="VA5" s="6"/>
      <c r="VB5" s="102"/>
      <c r="VC5" s="103" t="str">
        <f>'表１（新基準）'!$K$10</f>
        <v>保育士
（人）</v>
      </c>
      <c r="VD5" s="103" t="str">
        <f>'表１（新基準）'!$G$10</f>
        <v>児童数（人）</v>
      </c>
      <c r="VE5" s="6"/>
      <c r="VF5" s="102"/>
      <c r="VG5" s="6" t="str">
        <f>'表１（新基準）'!$G$10</f>
        <v>児童数（人）</v>
      </c>
      <c r="VH5" s="6"/>
      <c r="VI5" s="102"/>
      <c r="VJ5" s="140" t="str">
        <f>'表１（新基準）'!$K$10</f>
        <v>保育士
（人）</v>
      </c>
      <c r="VK5" s="103" t="str">
        <f>'表１（新基準）'!$G$10</f>
        <v>児童数（人）</v>
      </c>
      <c r="VL5" s="6"/>
      <c r="VM5" s="102"/>
      <c r="VN5" s="140" t="str">
        <f>'表１（新基準）'!$K$10</f>
        <v>保育士
（人）</v>
      </c>
      <c r="VO5" s="103" t="str">
        <f>'表１（新基準）'!$G$10</f>
        <v>児童数（人）</v>
      </c>
      <c r="VP5" s="6"/>
      <c r="VQ5" s="102"/>
      <c r="VR5" s="140" t="str">
        <f>'表１（新基準）'!$K$10</f>
        <v>保育士
（人）</v>
      </c>
      <c r="VS5" s="9" t="str">
        <f>'表１（新基準）'!$G$10</f>
        <v>児童数（人）</v>
      </c>
      <c r="VT5" s="9"/>
      <c r="VU5" s="222"/>
      <c r="VV5" s="217" t="str">
        <f>'表１（新基準）'!$K$10</f>
        <v>保育士
（人）</v>
      </c>
      <c r="VW5" s="222" t="str">
        <f>'表１（新基準）'!$D$19</f>
        <v>休憩保育士
【私立】の定員90名以下の場合は１人</v>
      </c>
      <c r="VX5" s="217" t="str">
        <f>'表１（新基準）'!$D$20</f>
        <v>標準時間認定を受けた子どもが利用
【私立】については１人</v>
      </c>
      <c r="VY5" s="217" t="str">
        <f>'表１（新基準）'!$D$22</f>
        <v>主任保育士専任加算による代替保育士
【私立】で主任保育士加算適用の場合は１人</v>
      </c>
      <c r="VZ5" s="223"/>
      <c r="WA5" s="103" t="str">
        <f>'表１（新基準）'!$M$10</f>
        <v>児童数（人）</v>
      </c>
      <c r="WB5" s="6"/>
      <c r="WC5" s="102"/>
      <c r="WD5" s="103" t="str">
        <f>'表１（新基準）'!$S$10</f>
        <v>保育士
（人）</v>
      </c>
      <c r="WE5" s="103" t="str">
        <f>'表１（新基準）'!$M$10</f>
        <v>児童数（人）</v>
      </c>
      <c r="WF5" s="6"/>
      <c r="WG5" s="102"/>
      <c r="WH5" s="6" t="str">
        <f>'表１（新基準）'!$M$10</f>
        <v>児童数（人）</v>
      </c>
      <c r="WI5" s="6"/>
      <c r="WJ5" s="102"/>
      <c r="WK5" s="140" t="str">
        <f>'表１（新基準）'!$S$10</f>
        <v>保育士
（人）</v>
      </c>
      <c r="WL5" s="103" t="str">
        <f>'表１（新基準）'!$M$10</f>
        <v>児童数（人）</v>
      </c>
      <c r="WM5" s="6"/>
      <c r="WN5" s="102"/>
      <c r="WO5" s="140" t="str">
        <f>'表１（新基準）'!$S$10</f>
        <v>保育士
（人）</v>
      </c>
      <c r="WP5" s="103" t="str">
        <f>'表１（新基準）'!$M$10</f>
        <v>児童数（人）</v>
      </c>
      <c r="WQ5" s="6"/>
      <c r="WR5" s="102"/>
      <c r="WS5" s="140" t="str">
        <f>'表１（新基準）'!$S$10</f>
        <v>保育士
（人）</v>
      </c>
      <c r="WT5" s="9" t="str">
        <f>'表１（新基準）'!$M$10</f>
        <v>児童数（人）</v>
      </c>
      <c r="WU5" s="9"/>
      <c r="WV5" s="222"/>
      <c r="WW5" s="217" t="str">
        <f>'表１（新基準）'!$S$10</f>
        <v>保育士
（人）</v>
      </c>
      <c r="WX5" s="222" t="str">
        <f>'表１（新基準）'!$D$19</f>
        <v>休憩保育士
【私立】の定員90名以下の場合は１人</v>
      </c>
      <c r="WY5" s="217" t="str">
        <f>'表１（新基準）'!$D$20</f>
        <v>標準時間認定を受けた子どもが利用
【私立】については１人</v>
      </c>
      <c r="WZ5" s="217" t="str">
        <f>'表１（新基準）'!$D$22</f>
        <v>主任保育士専任加算による代替保育士
【私立】で主任保育士加算適用の場合は１人</v>
      </c>
      <c r="XA5" s="147"/>
      <c r="XB5" s="217" t="str">
        <f>'表１（新基準）'!$C$31</f>
        <v>病児保育事業
　病児対応型・病後児対応型
　　看護師等（利用児童おおむね10人につき１人）
　　保育士（利用児童おおむね３人につき１人）
　体調不良児対応型：看護師等１名以上</v>
      </c>
      <c r="XC5" s="217" t="str">
        <f>'表１（新基準）'!$C$32</f>
        <v>一時預かり事業
保育従事者２人以上　　＊保育士1/2以上</v>
      </c>
      <c r="XD5" s="217" t="str">
        <f>'表１（新基準）'!$C$33</f>
        <v>地域子育て支援拠点事業※保育士資格の有無及び常勤・非常勤は問わない
一般型専任２名以上　　連携型専任１名以上</v>
      </c>
      <c r="XE5" s="217" t="str">
        <f>'表１（新基準）'!$C$34</f>
        <v>県単一時保育事業
　保育士１名以上　　 ※常勤・非常勤は問わない</v>
      </c>
      <c r="XF5" s="217" t="str">
        <f>'表１（新基準）'!$C$35</f>
        <v>県単障がい児保育事業
　保育士１名以上</v>
      </c>
      <c r="XG5" s="217" t="str">
        <f>'表１（新基準）'!$C$36</f>
        <v>計</v>
      </c>
      <c r="XH5" s="217" t="str">
        <f>'表１（新基準）'!$C$31</f>
        <v>病児保育事業
　病児対応型・病後児対応型
　　看護師等（利用児童おおむね10人につき１人）
　　保育士（利用児童おおむね３人につき１人）
　体調不良児対応型：看護師等１名以上</v>
      </c>
      <c r="XI5" s="217" t="str">
        <f>'表１（新基準）'!$C$32</f>
        <v>一時預かり事業
保育従事者２人以上　　＊保育士1/2以上</v>
      </c>
      <c r="XJ5" s="217" t="str">
        <f>'表１（新基準）'!$C$33</f>
        <v>地域子育て支援拠点事業※保育士資格の有無及び常勤・非常勤は問わない
一般型専任２名以上　　連携型専任１名以上</v>
      </c>
      <c r="XK5" s="217" t="str">
        <f>'表１（新基準）'!$C$34</f>
        <v>県単一時保育事業
　保育士１名以上　　 ※常勤・非常勤は問わない</v>
      </c>
      <c r="XL5" s="217" t="str">
        <f>'表１（新基準）'!$C$35</f>
        <v>県単障がい児保育事業
　保育士１名以上</v>
      </c>
      <c r="XM5" s="217" t="str">
        <f>'表１（新基準）'!$C$36</f>
        <v>計</v>
      </c>
      <c r="XN5" s="217" t="str">
        <f>'表１（新基準）'!$C$31</f>
        <v>病児保育事業
　病児対応型・病後児対応型
　　看護師等（利用児童おおむね10人につき１人）
　　保育士（利用児童おおむね３人につき１人）
　体調不良児対応型：看護師等１名以上</v>
      </c>
      <c r="XO5" s="217" t="str">
        <f>'表１（新基準）'!$C$32</f>
        <v>一時預かり事業
保育従事者２人以上　　＊保育士1/2以上</v>
      </c>
      <c r="XP5" s="217" t="str">
        <f>'表１（新基準）'!$C$33</f>
        <v>地域子育て支援拠点事業※保育士資格の有無及び常勤・非常勤は問わない
一般型専任２名以上　　連携型専任１名以上</v>
      </c>
      <c r="XQ5" s="217" t="str">
        <f>'表１（新基準）'!$C$34</f>
        <v>県単一時保育事業
　保育士１名以上　　 ※常勤・非常勤は問わない</v>
      </c>
      <c r="XR5" s="217" t="str">
        <f>'表１（新基準）'!$C$35</f>
        <v>県単障がい児保育事業
　保育士１名以上</v>
      </c>
      <c r="XS5" s="217" t="str">
        <f>'表１（新基準）'!$C$36</f>
        <v>計</v>
      </c>
      <c r="XT5" s="217" t="str">
        <f>'表１（新基準）'!$C$31</f>
        <v>病児保育事業
　病児対応型・病後児対応型
　　看護師等（利用児童おおむね10人につき１人）
　　保育士（利用児童おおむね３人につき１人）
　体調不良児対応型：看護師等１名以上</v>
      </c>
      <c r="XU5" s="217" t="str">
        <f>'表１（新基準）'!$C$32</f>
        <v>一時預かり事業
保育従事者２人以上　　＊保育士1/2以上</v>
      </c>
      <c r="XV5" s="217" t="str">
        <f>'表１（新基準）'!$C$33</f>
        <v>地域子育て支援拠点事業※保育士資格の有無及び常勤・非常勤は問わない
一般型専任２名以上　　連携型専任１名以上</v>
      </c>
      <c r="XW5" s="217" t="str">
        <f>'表１（新基準）'!$C$34</f>
        <v>県単一時保育事業
　保育士１名以上　　 ※常勤・非常勤は問わない</v>
      </c>
      <c r="XX5" s="217" t="str">
        <f>'表１（新基準）'!$C$35</f>
        <v>県単障がい児保育事業
　保育士１名以上</v>
      </c>
      <c r="XY5" s="217" t="str">
        <f>'表１（新基準）'!$C$36</f>
        <v>計</v>
      </c>
      <c r="XZ5" s="462"/>
      <c r="YA5" s="217" t="str">
        <f>表２!$E$7</f>
        <v>①保育士</v>
      </c>
      <c r="YB5" s="217" t="str">
        <f>表２!$F$7</f>
        <v>②看護師・保健師・准看護師（みなし保育士とする場合であり、常勤換算１人まで可）    （注４）</v>
      </c>
      <c r="YC5" s="217" t="str">
        <f>表２!$G$8</f>
        <v>③幼稚園教諭・小学校教諭・養護教諭（特例により配置基準上の人数に充てる場合）</v>
      </c>
      <c r="YD5" s="217" t="str">
        <f>表２!$H$8</f>
        <v>④常勤２年相当の保育業務従事経験がある子育て支援員(注１)・家庭的保育者</v>
      </c>
      <c r="YE5" s="217" t="str">
        <f>表２!$I$7</f>
        <v xml:space="preserve">保育士資格のない所長・その他職員      </v>
      </c>
      <c r="YF5" s="217" t="str">
        <f>表２!$J$7</f>
        <v>調理員</v>
      </c>
      <c r="YG5" s="217" t="str">
        <f>表２!$E$7</f>
        <v>①保育士</v>
      </c>
      <c r="YH5" s="217" t="str">
        <f>表２!$F$7</f>
        <v>②看護師・保健師・准看護師（みなし保育士とする場合であり、常勤換算１人まで可）    （注４）</v>
      </c>
      <c r="YI5" s="217" t="str">
        <f>表２!$G$8</f>
        <v>③幼稚園教諭・小学校教諭・養護教諭（特例により配置基準上の人数に充てる場合）</v>
      </c>
      <c r="YJ5" s="217" t="str">
        <f>表２!$H$8</f>
        <v>④常勤２年相当の保育業務従事経験がある子育て支援員(注１)・家庭的保育者</v>
      </c>
      <c r="YK5" s="217" t="str">
        <f>表２!$I$7</f>
        <v xml:space="preserve">保育士資格のない所長・その他職員      </v>
      </c>
      <c r="YL5" s="217" t="str">
        <f>表２!$J$7</f>
        <v>調理員</v>
      </c>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217" t="str">
        <f>表２!$E$7</f>
        <v>①保育士</v>
      </c>
      <c r="AAJ5" s="217" t="str">
        <f>表２!$F$7</f>
        <v>②看護師・保健師・准看護師（みなし保育士とする場合であり、常勤換算１人まで可）    （注４）</v>
      </c>
      <c r="AAK5" s="217" t="str">
        <f>表２!$G$8</f>
        <v>③幼稚園教諭・小学校教諭・養護教諭（特例により配置基準上の人数に充てる場合）</v>
      </c>
      <c r="AAL5" s="217" t="str">
        <f>表２!$H$8</f>
        <v>④常勤２年相当の保育業務従事経験がある子育て支援員(注１)・家庭的保育者</v>
      </c>
      <c r="AAM5" s="4"/>
      <c r="AAN5" s="4"/>
      <c r="AAO5" s="223"/>
      <c r="AAP5" s="220"/>
      <c r="AAQ5" s="4"/>
      <c r="AAR5" s="4"/>
      <c r="AAS5" s="4"/>
      <c r="AAT5" s="4"/>
      <c r="AAU5" s="4"/>
      <c r="AAV5" s="217" t="str">
        <f>表４!D9</f>
        <v>0歳児</v>
      </c>
      <c r="AAW5" s="217" t="str">
        <f>表４!E9</f>
        <v>1歳児</v>
      </c>
      <c r="AAX5" s="217" t="str">
        <f>表４!G9</f>
        <v>2歳児</v>
      </c>
      <c r="AAY5" s="217" t="str">
        <f>表４!I9</f>
        <v>3歳児</v>
      </c>
      <c r="AAZ5" s="217" t="str">
        <f>表４!K9</f>
        <v>4歳児</v>
      </c>
      <c r="ABA5" s="217" t="str">
        <f>表４!M9</f>
        <v>5歳児</v>
      </c>
      <c r="ABB5" s="217" t="str">
        <f>表４!O9</f>
        <v>6歳児</v>
      </c>
      <c r="ABC5" s="8" t="str">
        <f>表４!Q9</f>
        <v>合計</v>
      </c>
      <c r="ABD5" s="8" t="str">
        <f>表４!C18</f>
        <v>２歳未満</v>
      </c>
      <c r="ABE5" s="9"/>
      <c r="ABF5" s="9"/>
      <c r="ABG5" s="9"/>
      <c r="ABH5" s="9"/>
      <c r="ABI5" s="9"/>
      <c r="ABJ5" s="9"/>
      <c r="ABK5" s="222"/>
      <c r="ABL5" s="8" t="str">
        <f>表４!C21</f>
        <v>２歳以上</v>
      </c>
      <c r="ABM5" s="9"/>
      <c r="ABN5" s="9"/>
      <c r="ABO5" s="9"/>
      <c r="ABP5" s="9"/>
      <c r="ABQ5" s="9"/>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row>
    <row r="6" spans="1:1845"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220"/>
      <c r="AN6" s="406"/>
      <c r="AO6" s="4"/>
      <c r="AP6" s="4"/>
      <c r="AQ6" s="4"/>
      <c r="AR6" s="4"/>
      <c r="AS6" s="4"/>
      <c r="AT6" s="4"/>
      <c r="AU6" s="4"/>
      <c r="AV6" s="4"/>
      <c r="AW6" s="221" t="str">
        <f>監査調書!H84</f>
        <v>R5.4.1</v>
      </c>
      <c r="AX6" s="221" t="str">
        <f>監査調書!M84</f>
        <v>R6.4.1</v>
      </c>
      <c r="AY6" s="221" t="str">
        <f>監査調書!R84</f>
        <v>R7.4.1</v>
      </c>
      <c r="AZ6" s="221" t="str">
        <f>監査調書!H84</f>
        <v>R5.4.1</v>
      </c>
      <c r="BA6" s="221" t="str">
        <f>監査調書!M84</f>
        <v>R6.4.1</v>
      </c>
      <c r="BB6" s="221" t="str">
        <f>監査調書!R84</f>
        <v>R7.4.1</v>
      </c>
      <c r="BC6" s="220"/>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220"/>
      <c r="CV6" s="406"/>
      <c r="CW6" s="406"/>
      <c r="CX6" s="406"/>
      <c r="CY6" s="406"/>
      <c r="CZ6" s="4"/>
      <c r="DA6" s="4"/>
      <c r="DB6" s="4"/>
      <c r="DC6" s="4"/>
      <c r="DD6" s="4"/>
      <c r="DE6" s="4"/>
      <c r="DF6" s="4"/>
      <c r="DG6" t="str">
        <f>監査調書!H206</f>
        <v>消火器</v>
      </c>
      <c r="DI6" s="217" t="str">
        <f>監査調書!P206</f>
        <v>屋内消火栓</v>
      </c>
      <c r="DJ6" s="217" t="str">
        <f>監査調書!V206</f>
        <v>屋外消火栓</v>
      </c>
      <c r="DK6" s="8" t="str">
        <f>監査調書!AB206</f>
        <v>スプリンクラー設備</v>
      </c>
      <c r="DL6" s="8" t="str">
        <f>監査調書!H207</f>
        <v>自動火災報知装置</v>
      </c>
      <c r="DM6" s="217" t="str">
        <f>監査調書!AD207</f>
        <v>電気火災警報装置</v>
      </c>
      <c r="DN6" s="217" t="str">
        <f>監査調書!H208</f>
        <v>警鐘</v>
      </c>
      <c r="DO6" s="217" t="str">
        <f>監査調書!L208</f>
        <v>拡声器</v>
      </c>
      <c r="DP6" s="217" t="str">
        <f>監査調書!Q208</f>
        <v>サイレン</v>
      </c>
      <c r="DQ6" s="217" t="str">
        <f>監査調書!V208</f>
        <v>非常ベル</v>
      </c>
      <c r="DR6" s="8" t="str">
        <f>監査調書!AA208</f>
        <v>その他</v>
      </c>
      <c r="DS6" s="222"/>
      <c r="DT6" s="217" t="str">
        <f>監査調書!H209</f>
        <v>避難はしご</v>
      </c>
      <c r="DU6" s="217" t="str">
        <f>監査調書!N209</f>
        <v>タラップ</v>
      </c>
      <c r="DV6" s="217" t="str">
        <f>監査調書!S209</f>
        <v>滑り台</v>
      </c>
      <c r="DW6" s="217" t="str">
        <f>監査調書!W209</f>
        <v>非常口</v>
      </c>
      <c r="DX6" s="217" t="str">
        <f>監査調書!AB209</f>
        <v>誘導標識</v>
      </c>
      <c r="DY6" s="4"/>
      <c r="DZ6" s="406"/>
      <c r="EA6" s="4"/>
      <c r="EB6" s="4"/>
      <c r="EC6" s="4"/>
      <c r="ED6" s="4"/>
      <c r="EE6" s="4"/>
      <c r="EF6" s="4"/>
      <c r="EG6" s="4"/>
      <c r="EH6" s="4"/>
      <c r="EI6" s="4"/>
      <c r="EJ6" s="4"/>
      <c r="EK6" s="4"/>
      <c r="EL6" s="4"/>
      <c r="EM6" s="4"/>
      <c r="EN6" s="4"/>
      <c r="EO6" s="4"/>
      <c r="EP6" s="4"/>
      <c r="EQ6" s="4"/>
      <c r="ER6" s="4"/>
      <c r="ES6" s="4"/>
      <c r="ET6" s="4"/>
      <c r="EU6" s="220"/>
      <c r="EV6" s="4"/>
      <c r="EW6" s="4"/>
      <c r="EX6" s="4"/>
      <c r="EY6" s="220"/>
      <c r="EZ6" s="4"/>
      <c r="FA6" s="4"/>
      <c r="FB6" s="220"/>
      <c r="FC6" s="4"/>
      <c r="FD6" s="4"/>
      <c r="FE6" s="220"/>
      <c r="FF6" s="4"/>
      <c r="FG6" s="4"/>
      <c r="FH6" s="4"/>
      <c r="FI6" s="220"/>
      <c r="FJ6" s="4"/>
      <c r="FK6" s="4"/>
      <c r="FL6" s="220"/>
      <c r="FM6" s="4"/>
      <c r="FN6" s="4"/>
      <c r="FO6" s="4"/>
      <c r="FP6" s="4"/>
      <c r="FQ6" s="220"/>
      <c r="FR6" s="220"/>
      <c r="FS6" s="220"/>
      <c r="FT6" s="220"/>
      <c r="FU6" s="220"/>
      <c r="FV6" s="220"/>
      <c r="FW6" s="220"/>
      <c r="FX6" s="220"/>
      <c r="FY6" s="220"/>
      <c r="FZ6" s="406"/>
      <c r="GA6" s="220"/>
      <c r="GB6" s="220"/>
      <c r="GC6" s="406"/>
      <c r="GD6" s="401"/>
      <c r="GE6" s="401"/>
      <c r="GF6" s="401"/>
      <c r="GG6" s="401"/>
      <c r="GH6" s="401"/>
      <c r="GI6" s="401"/>
      <c r="GJ6" s="220"/>
      <c r="GK6" s="4"/>
      <c r="GL6" s="220"/>
      <c r="GM6" s="223"/>
      <c r="GN6" s="4"/>
      <c r="GO6" s="4"/>
      <c r="GP6" s="4"/>
      <c r="GQ6" s="220"/>
      <c r="GR6" s="4"/>
      <c r="GS6" s="4"/>
      <c r="GT6" s="4"/>
      <c r="GU6" s="4"/>
      <c r="GV6" s="4"/>
      <c r="GW6" s="220"/>
      <c r="GX6" s="220"/>
      <c r="GY6" s="220"/>
      <c r="GZ6" s="220"/>
      <c r="HA6" s="220"/>
      <c r="HB6" s="4"/>
      <c r="HC6" s="4"/>
      <c r="HD6" s="4"/>
      <c r="HE6" s="4"/>
      <c r="HF6" s="4"/>
      <c r="HG6" s="220"/>
      <c r="HH6" s="4"/>
      <c r="HI6" s="220"/>
      <c r="HJ6" s="4"/>
      <c r="HK6" s="220"/>
      <c r="HL6" s="4"/>
      <c r="HM6" s="220"/>
      <c r="HN6" s="4"/>
      <c r="HO6" s="4"/>
      <c r="HP6" s="4"/>
      <c r="HQ6" s="4"/>
      <c r="HR6" s="4"/>
      <c r="HS6" s="4"/>
      <c r="HT6" s="401"/>
      <c r="HU6" s="220"/>
      <c r="HV6" s="406"/>
      <c r="HW6" s="4"/>
      <c r="HX6" s="4"/>
      <c r="HY6" s="4"/>
      <c r="HZ6" s="4"/>
      <c r="IA6" s="4"/>
      <c r="IB6" s="4"/>
      <c r="IC6" s="220"/>
      <c r="ID6" s="4"/>
      <c r="IE6" s="4"/>
      <c r="IF6" s="4"/>
      <c r="IG6" s="4"/>
      <c r="IH6" s="220"/>
      <c r="II6" s="4"/>
      <c r="IJ6" s="4"/>
      <c r="IK6" s="220"/>
      <c r="IL6" s="406"/>
      <c r="IM6" s="406"/>
      <c r="IN6" s="4"/>
      <c r="IO6" s="4"/>
      <c r="IP6" s="4"/>
      <c r="IQ6" s="4"/>
      <c r="IR6" s="4"/>
      <c r="IS6" s="4"/>
      <c r="IT6" s="4"/>
      <c r="IU6" s="4"/>
      <c r="IV6" s="4"/>
      <c r="IW6" s="4"/>
      <c r="IX6" s="4"/>
      <c r="IY6" s="4"/>
      <c r="IZ6" s="4"/>
      <c r="JA6" s="4"/>
      <c r="JB6" s="4"/>
      <c r="JC6" s="4"/>
      <c r="JD6" s="4"/>
      <c r="JE6" s="4"/>
      <c r="JF6" s="4"/>
      <c r="JG6" s="4"/>
      <c r="JH6" s="4"/>
      <c r="JI6" s="4"/>
      <c r="JJ6" s="4"/>
      <c r="JK6" s="217" t="str">
        <f>監査調書!$N$414</f>
        <v>４月</v>
      </c>
      <c r="JL6" s="217" t="str">
        <f>監査調書!$P$414</f>
        <v>５月</v>
      </c>
      <c r="JM6" s="217" t="str">
        <f>監査調書!$R$414</f>
        <v>６月</v>
      </c>
      <c r="JN6" s="217" t="str">
        <f>監査調書!$T$414</f>
        <v>７月</v>
      </c>
      <c r="JO6" s="217" t="str">
        <f>監査調書!$V$414</f>
        <v>８月</v>
      </c>
      <c r="JP6" s="217" t="str">
        <f>監査調書!$X$414</f>
        <v>９月</v>
      </c>
      <c r="JQ6" s="217" t="str">
        <f>監査調書!$Z$414</f>
        <v>10月</v>
      </c>
      <c r="JR6" s="217" t="str">
        <f>監査調書!$AB$414</f>
        <v>11月</v>
      </c>
      <c r="JS6" s="217" t="str">
        <f>監査調書!$AD$414</f>
        <v>12月</v>
      </c>
      <c r="JT6" s="217" t="str">
        <f>監査調書!$AF$414</f>
        <v>１月</v>
      </c>
      <c r="JU6" s="217" t="str">
        <f>監査調書!$AH$414</f>
        <v>２月</v>
      </c>
      <c r="JV6" s="217" t="str">
        <f>監査調書!$AJ$414</f>
        <v>３月</v>
      </c>
      <c r="JW6" s="217" t="str">
        <f>監査調書!$N$414</f>
        <v>４月</v>
      </c>
      <c r="JX6" s="217" t="str">
        <f>監査調書!$P$414</f>
        <v>５月</v>
      </c>
      <c r="JY6" s="217" t="str">
        <f>監査調書!$R$414</f>
        <v>６月</v>
      </c>
      <c r="JZ6" s="217" t="str">
        <f>監査調書!$T$414</f>
        <v>７月</v>
      </c>
      <c r="KA6" s="217" t="str">
        <f>監査調書!$V$414</f>
        <v>８月</v>
      </c>
      <c r="KB6" s="217" t="str">
        <f>監査調書!$X$414</f>
        <v>９月</v>
      </c>
      <c r="KC6" s="217" t="str">
        <f>監査調書!$Z$414</f>
        <v>10月</v>
      </c>
      <c r="KD6" s="217" t="str">
        <f>監査調書!$AB$414</f>
        <v>11月</v>
      </c>
      <c r="KE6" s="217" t="str">
        <f>監査調書!$AD$414</f>
        <v>12月</v>
      </c>
      <c r="KF6" s="217" t="str">
        <f>監査調書!$AF$414</f>
        <v>１月</v>
      </c>
      <c r="KG6" s="217" t="str">
        <f>監査調書!$AH$414</f>
        <v>２月</v>
      </c>
      <c r="KH6" s="217" t="str">
        <f>監査調書!$AJ$414</f>
        <v>３月</v>
      </c>
      <c r="KI6" s="217" t="str">
        <f>監査調書!$N$414</f>
        <v>４月</v>
      </c>
      <c r="KJ6" s="217" t="str">
        <f>監査調書!$P$414</f>
        <v>５月</v>
      </c>
      <c r="KK6" s="217" t="str">
        <f>監査調書!$R$414</f>
        <v>６月</v>
      </c>
      <c r="KL6" s="217" t="str">
        <f>監査調書!$T$414</f>
        <v>７月</v>
      </c>
      <c r="KM6" s="217" t="str">
        <f>監査調書!$V$414</f>
        <v>８月</v>
      </c>
      <c r="KN6" s="217" t="str">
        <f>監査調書!$X$414</f>
        <v>９月</v>
      </c>
      <c r="KO6" s="217" t="str">
        <f>監査調書!$Z$414</f>
        <v>10月</v>
      </c>
      <c r="KP6" s="217" t="str">
        <f>監査調書!$AB$414</f>
        <v>11月</v>
      </c>
      <c r="KQ6" s="217" t="str">
        <f>監査調書!$AD$414</f>
        <v>12月</v>
      </c>
      <c r="KR6" s="217" t="str">
        <f>監査調書!$AF$414</f>
        <v>１月</v>
      </c>
      <c r="KS6" s="217" t="str">
        <f>監査調書!$AH$414</f>
        <v>２月</v>
      </c>
      <c r="KT6" s="217" t="str">
        <f>監査調書!$AJ$414</f>
        <v>３月</v>
      </c>
      <c r="KU6" s="217" t="str">
        <f>監査調書!$N$414</f>
        <v>４月</v>
      </c>
      <c r="KV6" s="217" t="str">
        <f>監査調書!$P$414</f>
        <v>５月</v>
      </c>
      <c r="KW6" s="217" t="str">
        <f>監査調書!$R$414</f>
        <v>６月</v>
      </c>
      <c r="KX6" s="217" t="str">
        <f>監査調書!$T$414</f>
        <v>７月</v>
      </c>
      <c r="KY6" s="217" t="str">
        <f>監査調書!$V$414</f>
        <v>８月</v>
      </c>
      <c r="KZ6" s="217" t="str">
        <f>監査調書!$X$414</f>
        <v>９月</v>
      </c>
      <c r="LA6" s="217" t="str">
        <f>監査調書!$Z$414</f>
        <v>10月</v>
      </c>
      <c r="LB6" s="217" t="str">
        <f>監査調書!$AB$414</f>
        <v>11月</v>
      </c>
      <c r="LC6" s="217" t="str">
        <f>監査調書!$AD$414</f>
        <v>12月</v>
      </c>
      <c r="LD6" s="217" t="str">
        <f>監査調書!$AF$414</f>
        <v>１月</v>
      </c>
      <c r="LE6" s="217" t="str">
        <f>監査調書!$AH$414</f>
        <v>２月</v>
      </c>
      <c r="LF6" s="217" t="str">
        <f>監査調書!$AJ$414</f>
        <v>３月</v>
      </c>
      <c r="LG6" s="217" t="str">
        <f>監査調書!$N$414</f>
        <v>４月</v>
      </c>
      <c r="LH6" s="217" t="str">
        <f>監査調書!$P$414</f>
        <v>５月</v>
      </c>
      <c r="LI6" s="217" t="str">
        <f>監査調書!$R$414</f>
        <v>６月</v>
      </c>
      <c r="LJ6" s="217" t="str">
        <f>監査調書!$T$414</f>
        <v>７月</v>
      </c>
      <c r="LK6" s="217" t="str">
        <f>監査調書!$V$414</f>
        <v>８月</v>
      </c>
      <c r="LL6" s="217" t="str">
        <f>監査調書!$X$414</f>
        <v>９月</v>
      </c>
      <c r="LM6" s="217" t="str">
        <f>監査調書!$Z$414</f>
        <v>10月</v>
      </c>
      <c r="LN6" s="217" t="str">
        <f>監査調書!$AB$414</f>
        <v>11月</v>
      </c>
      <c r="LO6" s="217" t="str">
        <f>監査調書!$AD$414</f>
        <v>12月</v>
      </c>
      <c r="LP6" s="217" t="str">
        <f>監査調書!$AF$414</f>
        <v>１月</v>
      </c>
      <c r="LQ6" s="217" t="str">
        <f>監査調書!$AH$414</f>
        <v>２月</v>
      </c>
      <c r="LR6" s="217" t="str">
        <f>監査調書!$AJ$414</f>
        <v>３月</v>
      </c>
      <c r="LS6" s="217" t="str">
        <f>監査調書!$N$414</f>
        <v>４月</v>
      </c>
      <c r="LT6" s="217" t="str">
        <f>監査調書!$P$414</f>
        <v>５月</v>
      </c>
      <c r="LU6" s="217" t="str">
        <f>監査調書!$R$414</f>
        <v>６月</v>
      </c>
      <c r="LV6" s="217" t="str">
        <f>監査調書!$T$414</f>
        <v>７月</v>
      </c>
      <c r="LW6" s="217" t="str">
        <f>監査調書!$V$414</f>
        <v>８月</v>
      </c>
      <c r="LX6" s="217" t="str">
        <f>監査調書!$X$414</f>
        <v>９月</v>
      </c>
      <c r="LY6" s="217" t="str">
        <f>監査調書!$Z$414</f>
        <v>10月</v>
      </c>
      <c r="LZ6" s="217" t="str">
        <f>監査調書!$AB$414</f>
        <v>11月</v>
      </c>
      <c r="MA6" s="217" t="str">
        <f>監査調書!$AD$414</f>
        <v>12月</v>
      </c>
      <c r="MB6" s="217" t="str">
        <f>監査調書!$AF$414</f>
        <v>１月</v>
      </c>
      <c r="MC6" s="217" t="str">
        <f>監査調書!$AH$414</f>
        <v>２月</v>
      </c>
      <c r="MD6" s="217" t="str">
        <f>監査調書!$AJ$414</f>
        <v>３月</v>
      </c>
      <c r="ME6" s="217" t="str">
        <f>監査調書!$N$414</f>
        <v>４月</v>
      </c>
      <c r="MF6" s="217" t="str">
        <f>監査調書!$P$414</f>
        <v>５月</v>
      </c>
      <c r="MG6" s="217" t="str">
        <f>監査調書!$R$414</f>
        <v>６月</v>
      </c>
      <c r="MH6" s="217" t="str">
        <f>監査調書!$T$414</f>
        <v>７月</v>
      </c>
      <c r="MI6" s="217" t="str">
        <f>監査調書!$V$414</f>
        <v>８月</v>
      </c>
      <c r="MJ6" s="217" t="str">
        <f>監査調書!$X$414</f>
        <v>９月</v>
      </c>
      <c r="MK6" s="217" t="str">
        <f>監査調書!$Z$414</f>
        <v>10月</v>
      </c>
      <c r="ML6" s="217" t="str">
        <f>監査調書!$AB$414</f>
        <v>11月</v>
      </c>
      <c r="MM6" s="217" t="str">
        <f>監査調書!$AD$414</f>
        <v>12月</v>
      </c>
      <c r="MN6" s="217" t="str">
        <f>監査調書!$AF$414</f>
        <v>１月</v>
      </c>
      <c r="MO6" s="217" t="str">
        <f>監査調書!$AH$414</f>
        <v>２月</v>
      </c>
      <c r="MP6" s="217" t="str">
        <f>監査調書!$AJ$414</f>
        <v>３月</v>
      </c>
      <c r="MQ6" s="4"/>
      <c r="MR6" s="4"/>
      <c r="MS6" s="220"/>
      <c r="MT6" s="4"/>
      <c r="MU6" s="4"/>
      <c r="MV6" s="4"/>
      <c r="MW6" s="4"/>
      <c r="MX6" s="4"/>
      <c r="MY6" s="4"/>
      <c r="MZ6" s="4"/>
      <c r="NA6" s="4"/>
      <c r="NB6" s="4"/>
      <c r="NC6" s="262"/>
      <c r="ND6" s="4"/>
      <c r="NE6" s="4"/>
      <c r="NF6" s="4"/>
      <c r="NG6" s="4"/>
      <c r="NH6" s="4"/>
      <c r="NI6" s="4"/>
      <c r="NJ6" s="4"/>
      <c r="NK6" s="4"/>
      <c r="NL6" s="4"/>
      <c r="NM6" s="4"/>
      <c r="NN6" s="4"/>
      <c r="NO6" s="4"/>
      <c r="NP6" s="220"/>
      <c r="NQ6" s="4"/>
      <c r="NR6" s="4"/>
      <c r="NS6" s="220"/>
      <c r="NT6" s="220"/>
      <c r="NU6" s="4"/>
      <c r="NV6" s="4"/>
      <c r="NW6" s="220"/>
      <c r="NX6" s="220"/>
      <c r="NY6" s="406"/>
      <c r="NZ6" s="4"/>
      <c r="OA6" s="4"/>
      <c r="OB6" s="4"/>
      <c r="OC6" s="4"/>
      <c r="OD6" s="220"/>
      <c r="OE6" s="220"/>
      <c r="OF6" s="4"/>
      <c r="OG6" s="220"/>
      <c r="OH6" s="220"/>
      <c r="OI6" s="220"/>
      <c r="OJ6" s="4"/>
      <c r="OK6" s="220"/>
      <c r="OL6" s="4"/>
      <c r="OM6" s="4"/>
      <c r="ON6" s="8" t="str">
        <f>監査調書!AE584</f>
        <v>取崩の有無</v>
      </c>
      <c r="OO6" s="103" t="str">
        <f>監査調書!$B$585</f>
        <v>（有の場合）</v>
      </c>
      <c r="OP6" s="6"/>
      <c r="OQ6" s="102"/>
      <c r="OR6" s="103" t="str">
        <f>監査調書!$B$585</f>
        <v>（有の場合）</v>
      </c>
      <c r="OS6" s="6"/>
      <c r="OT6" s="6"/>
      <c r="OU6" s="217" t="str">
        <f>監査調書!AE591</f>
        <v>取崩の有無</v>
      </c>
      <c r="OV6" s="103" t="str">
        <f>監査調書!$B$592</f>
        <v>（有の場合）</v>
      </c>
      <c r="OW6" s="6"/>
      <c r="OX6" s="102"/>
      <c r="OY6" s="103" t="str">
        <f>監査調書!$B$592</f>
        <v>（有の場合）</v>
      </c>
      <c r="OZ6" s="6"/>
      <c r="PA6" s="102"/>
      <c r="PB6" s="147"/>
      <c r="PC6" s="217" t="str">
        <f>監査調書!AF614</f>
        <v>取崩の有無</v>
      </c>
      <c r="PD6" s="103" t="str">
        <f>監査調書!B615</f>
        <v>　（有の場合）</v>
      </c>
      <c r="PE6" s="6"/>
      <c r="PF6" s="6"/>
      <c r="PG6" s="4"/>
      <c r="PH6" s="223"/>
      <c r="PI6" s="4"/>
      <c r="PJ6" s="4"/>
      <c r="PK6" s="4"/>
      <c r="PL6" s="220"/>
      <c r="PM6" s="217" t="str">
        <f>監査調書!B652</f>
        <v>当期末支払資金残高</v>
      </c>
      <c r="PN6" s="217" t="str">
        <f>監査調書!Q652</f>
        <v>委託費収入</v>
      </c>
      <c r="PO6" s="217" t="str">
        <f>監査調書!AK652</f>
        <v>％</v>
      </c>
      <c r="PP6" s="4"/>
      <c r="PQ6" s="4"/>
      <c r="PR6" s="6" t="str">
        <f>監査調書!B668</f>
        <v>①  施設の建物、設備の整備・修繕、環境の改善等に要する経費（土地取得費を除く）</v>
      </c>
      <c r="PS6" s="6"/>
      <c r="PT6" s="6"/>
      <c r="PU6" s="6"/>
      <c r="PV6" s="6"/>
      <c r="PW6" s="102"/>
      <c r="PX6" s="103" t="str">
        <f>監査調書!B671</f>
        <v>②  土地または建物の賃借料</v>
      </c>
      <c r="PY6" s="6"/>
      <c r="PZ6" s="6"/>
      <c r="QA6" s="6"/>
      <c r="QB6" s="6"/>
      <c r="QC6" s="102"/>
      <c r="QD6" s="103" t="str">
        <f>監査調書!B674</f>
        <v>③  ①②に係る借入金（利息部分を含む）の償還または積立のための支出</v>
      </c>
      <c r="QE6" s="6"/>
      <c r="QF6" s="6"/>
      <c r="QG6" s="6"/>
      <c r="QH6" s="6"/>
      <c r="QI6" s="6"/>
      <c r="QJ6" s="103" t="str">
        <f>監査調書!B677</f>
        <v>④  租税公課</v>
      </c>
      <c r="QK6" s="6"/>
      <c r="QL6" s="6"/>
      <c r="QM6" s="6"/>
      <c r="QN6" s="6"/>
      <c r="QO6" s="102"/>
      <c r="QP6" s="8" t="str">
        <f>監査調書!B680</f>
        <v>計</v>
      </c>
      <c r="QQ6" s="4"/>
      <c r="QR6" s="103" t="str">
        <f>監査調書!B690</f>
        <v>①  施設の建物、設備の整備・修繕、環境の改善及び土地の取得等に要する経費</v>
      </c>
      <c r="QS6" s="6"/>
      <c r="QT6" s="6"/>
      <c r="QU6" s="6"/>
      <c r="QV6" s="6"/>
      <c r="QW6" s="102"/>
      <c r="QX6" s="103" t="str">
        <f>監査調書!B693</f>
        <v>②  ①の経費に係る借入金（利息含む）の償還または積立のための支出</v>
      </c>
      <c r="QY6" s="6"/>
      <c r="QZ6" s="6"/>
      <c r="RA6" s="6"/>
      <c r="RB6" s="6"/>
      <c r="RC6" s="6"/>
      <c r="RD6" s="103" t="str">
        <f>監査調書!B697</f>
        <v>①  施設の建物、設備の整備・修繕、環境の改善及び土地の取得等に要する経費</v>
      </c>
      <c r="RE6" s="6"/>
      <c r="RF6" s="6"/>
      <c r="RG6" s="6"/>
      <c r="RH6" s="6"/>
      <c r="RI6" s="102"/>
      <c r="RJ6" s="103" t="str">
        <f>監査調書!B700</f>
        <v>②  土地又は建物の賃借料</v>
      </c>
      <c r="RK6" s="6"/>
      <c r="RL6" s="6"/>
      <c r="RM6" s="6"/>
      <c r="RN6" s="6"/>
      <c r="RO6" s="102"/>
      <c r="RP6" s="103" t="str">
        <f>監査調書!B703</f>
        <v>③  ①②の経費に係る借入金 （利息含む）の償還または積立のための支出</v>
      </c>
      <c r="RQ6" s="6"/>
      <c r="RR6" s="6"/>
      <c r="RS6" s="6"/>
      <c r="RT6" s="6"/>
      <c r="RU6" s="6"/>
      <c r="RV6" s="103" t="str">
        <f>監査調書!B706</f>
        <v>④  租税公課</v>
      </c>
      <c r="RW6" s="6"/>
      <c r="RX6" s="6"/>
      <c r="RY6" s="6"/>
      <c r="RZ6" s="6"/>
      <c r="SA6" s="102"/>
      <c r="SB6" s="217" t="str">
        <f>監査調書!B709</f>
        <v>計</v>
      </c>
      <c r="SC6" s="220"/>
      <c r="SD6" s="7" t="str">
        <f>監査調書!B718</f>
        <v>①  施設の建物、設備の整備・修繕、環境の改善及び土地の取得等に要する経費</v>
      </c>
      <c r="SE6" s="145"/>
      <c r="SF6" s="145"/>
      <c r="SG6" s="145"/>
      <c r="SH6" s="145"/>
      <c r="SI6" s="104"/>
      <c r="SJ6" s="7" t="str">
        <f>監査調書!B721</f>
        <v>②  土地又は建物の賃借料</v>
      </c>
      <c r="SK6" s="145"/>
      <c r="SL6" s="145"/>
      <c r="SM6" s="145"/>
      <c r="SN6" s="145"/>
      <c r="SO6" s="145"/>
      <c r="SP6" s="103" t="str">
        <f>監査調書!B724</f>
        <v>③  ①②の経費に係る借入金 （利息含む）の償還</v>
      </c>
      <c r="SQ6" s="6"/>
      <c r="SR6" s="6"/>
      <c r="SS6" s="6"/>
      <c r="ST6" s="6"/>
      <c r="SU6" s="102"/>
      <c r="SV6" s="103" t="str">
        <f>監査調書!B727</f>
        <v>④  租税公課</v>
      </c>
      <c r="SW6" s="6"/>
      <c r="SX6" s="6"/>
      <c r="SY6" s="6"/>
      <c r="SZ6" s="6"/>
      <c r="TA6" s="6"/>
      <c r="TB6" s="103" t="str">
        <f>監査調書!B732</f>
        <v>①  施設の建物、設備の整備・修繕、環境の改善及び土地の取得等に要する経費</v>
      </c>
      <c r="TC6" s="6"/>
      <c r="TD6" s="6"/>
      <c r="TE6" s="6"/>
      <c r="TF6" s="6"/>
      <c r="TG6" s="102"/>
      <c r="TH6" s="103" t="str">
        <f>監査調書!B735</f>
        <v>②  ①の経費に係る借入金（利息含む）の償還または積立のための支出</v>
      </c>
      <c r="TI6" s="6"/>
      <c r="TJ6" s="6"/>
      <c r="TK6" s="6"/>
      <c r="TL6" s="6"/>
      <c r="TM6" s="102"/>
      <c r="TN6" s="8" t="str">
        <f>監査調書!B738</f>
        <v>計</v>
      </c>
      <c r="TO6" s="4"/>
      <c r="TP6" s="220"/>
      <c r="TQ6" s="220"/>
      <c r="TR6" s="4"/>
      <c r="TS6" s="4"/>
      <c r="TT6" s="4"/>
      <c r="TU6" s="220"/>
      <c r="TV6" s="4"/>
      <c r="TW6" s="4"/>
      <c r="TX6" s="220"/>
      <c r="TY6" s="220"/>
      <c r="TZ6" s="4"/>
      <c r="UA6" s="220"/>
      <c r="UB6" s="4"/>
      <c r="UC6" s="220"/>
      <c r="UD6" s="4"/>
      <c r="UE6" s="220"/>
      <c r="UF6" s="220"/>
      <c r="UG6" s="220" t="str">
        <f>監査調書!AF768</f>
        <v>取崩の有無</v>
      </c>
      <c r="UH6" s="103" t="str">
        <f>監査調書!B769</f>
        <v>（有の場合）</v>
      </c>
      <c r="UI6" s="6"/>
      <c r="UJ6" s="6"/>
      <c r="UK6" s="220" t="str">
        <f>監査調書!AF774</f>
        <v>取崩の有無</v>
      </c>
      <c r="UL6" s="103" t="str">
        <f>監査調書!B775</f>
        <v>（有の場合）</v>
      </c>
      <c r="UM6" s="6"/>
      <c r="UN6" s="6"/>
      <c r="UO6" s="6"/>
      <c r="UP6" s="220" t="str">
        <f>監査調書!AF783</f>
        <v>取崩の有無</v>
      </c>
      <c r="UQ6" s="8" t="str">
        <f>監査調書!B784</f>
        <v>（有の場合）</v>
      </c>
      <c r="UR6" s="9"/>
      <c r="US6" s="222"/>
      <c r="UT6" s="223"/>
      <c r="UU6" s="4"/>
      <c r="UV6" s="4"/>
      <c r="UW6" s="220"/>
      <c r="UX6" s="4"/>
      <c r="UY6" s="220"/>
      <c r="UZ6" s="217" t="str">
        <f>'表１（新基準）'!$G$11</f>
        <v>標準時間
認定</v>
      </c>
      <c r="VA6" s="217" t="str">
        <f>'表１（新基準）'!$H$11</f>
        <v>短時間
認定</v>
      </c>
      <c r="VB6" s="217" t="str">
        <f>'表１（新基準）'!$I$11</f>
        <v>１号</v>
      </c>
      <c r="VC6" s="8" t="str">
        <f>'表１（新基準）'!$K$11</f>
        <v>定数</v>
      </c>
      <c r="VD6" s="217" t="str">
        <f>'表１（新基準）'!$G$11</f>
        <v>標準時間
認定</v>
      </c>
      <c r="VE6" s="217" t="str">
        <f>'表１（新基準）'!$H$11</f>
        <v>短時間
認定</v>
      </c>
      <c r="VF6" s="217" t="str">
        <f>'表１（新基準）'!$I$11</f>
        <v>１号</v>
      </c>
      <c r="VG6" s="222" t="str">
        <f>'表１（新基準）'!$G$11</f>
        <v>標準時間
認定</v>
      </c>
      <c r="VH6" s="217" t="str">
        <f>'表１（新基準）'!$H$11</f>
        <v>短時間
認定</v>
      </c>
      <c r="VI6" s="217" t="str">
        <f>'表１（新基準）'!$I$11</f>
        <v>１号</v>
      </c>
      <c r="VJ6" s="217" t="str">
        <f>'表１（新基準）'!$K$11</f>
        <v>定数</v>
      </c>
      <c r="VK6" s="217" t="str">
        <f>'表１（新基準）'!$G$11</f>
        <v>標準時間
認定</v>
      </c>
      <c r="VL6" s="217" t="str">
        <f>'表１（新基準）'!$H$11</f>
        <v>短時間
認定</v>
      </c>
      <c r="VM6" s="217" t="str">
        <f>'表１（新基準）'!$I$11</f>
        <v>１号</v>
      </c>
      <c r="VN6" s="217" t="str">
        <f>'表１（新基準）'!$K$11</f>
        <v>定数</v>
      </c>
      <c r="VO6" s="217" t="str">
        <f>'表１（新基準）'!$G$11</f>
        <v>標準時間
認定</v>
      </c>
      <c r="VP6" s="217" t="str">
        <f>'表１（新基準）'!$H$11</f>
        <v>短時間
認定</v>
      </c>
      <c r="VQ6" s="217" t="str">
        <f>'表１（新基準）'!$I$11</f>
        <v>１号</v>
      </c>
      <c r="VR6" s="217" t="str">
        <f>'表１（新基準）'!$K$11</f>
        <v>定数</v>
      </c>
      <c r="VS6" s="222" t="str">
        <f>'表１（新基準）'!$G$11</f>
        <v>標準時間
認定</v>
      </c>
      <c r="VT6" s="217" t="str">
        <f>'表１（新基準）'!$H$11</f>
        <v>短時間
認定</v>
      </c>
      <c r="VU6" s="217" t="str">
        <f>'表１（新基準）'!$I$11</f>
        <v>１号</v>
      </c>
      <c r="VV6" s="223" t="str">
        <f>'表１（新基準）'!$K$11</f>
        <v>定数</v>
      </c>
      <c r="VW6" s="223" t="str">
        <f>'表１（新基準）'!$K$18</f>
        <v>保育士
（人）</v>
      </c>
      <c r="VX6" s="4" t="str">
        <f>'表１（新基準）'!$K$18</f>
        <v>保育士
（人）</v>
      </c>
      <c r="VY6" s="4" t="str">
        <f>'表１（新基準）'!$K$18</f>
        <v>保育士
（人）</v>
      </c>
      <c r="VZ6" s="223"/>
      <c r="WA6" s="217" t="str">
        <f>'表１（新基準）'!$M$11</f>
        <v>標準時間
認定</v>
      </c>
      <c r="WB6" s="217" t="str">
        <f>'表１（新基準）'!$O$11</f>
        <v>短時間
認定</v>
      </c>
      <c r="WC6" s="217" t="str">
        <f>'表１（新基準）'!$Q$11</f>
        <v>１号</v>
      </c>
      <c r="WD6" s="8" t="str">
        <f>'表１（新基準）'!$S$11</f>
        <v>定数</v>
      </c>
      <c r="WE6" s="217" t="str">
        <f>'表１（新基準）'!$M$11</f>
        <v>標準時間
認定</v>
      </c>
      <c r="WF6" s="217" t="str">
        <f>'表１（新基準）'!$O$11</f>
        <v>短時間
認定</v>
      </c>
      <c r="WG6" s="217" t="str">
        <f>'表１（新基準）'!$Q$11</f>
        <v>１号</v>
      </c>
      <c r="WH6" s="222" t="str">
        <f>'表１（新基準）'!$M$11</f>
        <v>標準時間
認定</v>
      </c>
      <c r="WI6" s="217" t="str">
        <f>'表１（新基準）'!$O$11</f>
        <v>短時間
認定</v>
      </c>
      <c r="WJ6" s="217" t="str">
        <f>'表１（新基準）'!$Q$11</f>
        <v>１号</v>
      </c>
      <c r="WK6" s="217" t="str">
        <f>'表１（新基準）'!$S$11</f>
        <v>定数</v>
      </c>
      <c r="WL6" s="217" t="str">
        <f>'表１（新基準）'!$M$11</f>
        <v>標準時間
認定</v>
      </c>
      <c r="WM6" s="217" t="str">
        <f>'表１（新基準）'!$O$11</f>
        <v>短時間
認定</v>
      </c>
      <c r="WN6" s="217" t="str">
        <f>'表１（新基準）'!$Q$11</f>
        <v>１号</v>
      </c>
      <c r="WO6" s="217" t="str">
        <f>'表１（新基準）'!$S$11</f>
        <v>定数</v>
      </c>
      <c r="WP6" s="217" t="str">
        <f>'表１（新基準）'!$M$11</f>
        <v>標準時間
認定</v>
      </c>
      <c r="WQ6" s="217" t="str">
        <f>'表１（新基準）'!$O$11</f>
        <v>短時間
認定</v>
      </c>
      <c r="WR6" s="217" t="str">
        <f>'表１（新基準）'!$Q$11</f>
        <v>１号</v>
      </c>
      <c r="WS6" s="217" t="str">
        <f>'表１（新基準）'!$S$11</f>
        <v>定数</v>
      </c>
      <c r="WT6" s="222" t="str">
        <f>'表１（新基準）'!$M$11</f>
        <v>標準時間
認定</v>
      </c>
      <c r="WU6" s="217" t="str">
        <f>'表１（新基準）'!$O$11</f>
        <v>短時間
認定</v>
      </c>
      <c r="WV6" s="217" t="str">
        <f>'表１（新基準）'!$Q$11</f>
        <v>１号</v>
      </c>
      <c r="WW6" s="223" t="str">
        <f>'表１（新基準）'!$S$11</f>
        <v>定数</v>
      </c>
      <c r="WX6" s="223" t="str">
        <f>'表１（新基準）'!$K$18</f>
        <v>保育士
（人）</v>
      </c>
      <c r="WY6" s="4" t="str">
        <f>'表１（新基準）'!$K$18</f>
        <v>保育士
（人）</v>
      </c>
      <c r="WZ6" s="4" t="str">
        <f>'表１（新基準）'!$K$18</f>
        <v>保育士
（人）</v>
      </c>
      <c r="XA6" s="147"/>
      <c r="XB6" s="4"/>
      <c r="XC6" s="4"/>
      <c r="XD6" s="4"/>
      <c r="XE6" s="4"/>
      <c r="XF6" s="4"/>
      <c r="XG6" s="4"/>
      <c r="XH6" s="4"/>
      <c r="XI6" s="4"/>
      <c r="XJ6" s="4"/>
      <c r="XK6" s="4"/>
      <c r="XL6" s="4"/>
      <c r="XM6" s="4"/>
      <c r="XN6" s="4"/>
      <c r="XO6" s="4"/>
      <c r="XP6" s="4"/>
      <c r="XQ6" s="4"/>
      <c r="XR6" s="4"/>
      <c r="XS6" s="4"/>
      <c r="XT6" s="4"/>
      <c r="XU6" s="4"/>
      <c r="XV6" s="4"/>
      <c r="XW6" s="4"/>
      <c r="XX6" s="4"/>
      <c r="XY6" s="4"/>
      <c r="XZ6" s="468"/>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223"/>
      <c r="AAP6" s="220"/>
      <c r="AAQ6" s="4"/>
      <c r="AAR6" s="4"/>
      <c r="AAS6" s="4"/>
      <c r="AAT6" s="4"/>
      <c r="AAU6" s="4"/>
      <c r="AAV6" s="4"/>
      <c r="AAW6" s="4"/>
      <c r="AAX6" s="4"/>
      <c r="AAY6" s="4"/>
      <c r="AAZ6" s="4"/>
      <c r="ABA6" s="4"/>
      <c r="ABB6" s="4"/>
      <c r="ABC6" s="220"/>
      <c r="ABD6" s="8" t="str">
        <f>表４!E16</f>
        <v>面積基準による算定</v>
      </c>
      <c r="ABE6" s="9"/>
      <c r="ABF6" s="9"/>
      <c r="ABG6" s="9"/>
      <c r="ABH6" s="222"/>
      <c r="ABI6" s="103" t="str">
        <f>表４!M16</f>
        <v>施設の面積(㎡)</v>
      </c>
      <c r="ABJ6" s="6"/>
      <c r="ABK6" s="102"/>
      <c r="ABL6" s="103" t="str">
        <f>表４!E16</f>
        <v>面積基準による算定</v>
      </c>
      <c r="ABM6" s="6"/>
      <c r="ABN6" s="6"/>
      <c r="ABO6" s="102"/>
      <c r="ABP6" s="103" t="str">
        <f>表４!M16</f>
        <v>施設の面積(㎡)</v>
      </c>
      <c r="ABQ6" s="6"/>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row>
    <row r="7" spans="1:1845"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220"/>
      <c r="AN7" s="406"/>
      <c r="AO7" s="4"/>
      <c r="AP7" s="4"/>
      <c r="AQ7" s="4"/>
      <c r="AR7" s="4"/>
      <c r="AS7" s="4"/>
      <c r="AT7" s="4"/>
      <c r="AU7" s="4"/>
      <c r="AV7" s="4"/>
      <c r="AW7" s="4"/>
      <c r="AX7" s="4"/>
      <c r="AY7" s="4"/>
      <c r="AZ7" s="4"/>
      <c r="BA7" s="4"/>
      <c r="BB7" s="4"/>
      <c r="BC7" s="220"/>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220"/>
      <c r="CV7" s="406"/>
      <c r="CW7" s="406"/>
      <c r="CX7" s="406"/>
      <c r="CY7" s="406"/>
      <c r="CZ7" s="4"/>
      <c r="DA7" s="4"/>
      <c r="DB7" s="4"/>
      <c r="DC7" s="4"/>
      <c r="DD7" s="4"/>
      <c r="DE7" s="4"/>
      <c r="DF7" s="4"/>
      <c r="DH7" s="217" t="str">
        <f>監査調書!M206</f>
        <v>個</v>
      </c>
      <c r="DI7" s="4"/>
      <c r="DJ7" s="4"/>
      <c r="DK7" s="4"/>
      <c r="DM7" s="4"/>
      <c r="DN7" s="4"/>
      <c r="DO7" s="4"/>
      <c r="DP7" s="4"/>
      <c r="DQ7" s="4"/>
      <c r="DR7" s="220"/>
      <c r="DS7" s="217">
        <f>監査調書!AE208</f>
        <v>0</v>
      </c>
      <c r="DT7" s="4"/>
      <c r="DU7" s="4"/>
      <c r="DV7" s="4"/>
      <c r="DW7" s="4"/>
      <c r="DX7" s="4"/>
      <c r="DY7" s="4"/>
      <c r="DZ7" s="406"/>
      <c r="EA7" s="4"/>
      <c r="EB7" s="4"/>
      <c r="EC7" s="4"/>
      <c r="ED7" s="4"/>
      <c r="EE7" s="4"/>
      <c r="EF7" s="4"/>
      <c r="EG7" s="4"/>
      <c r="EH7" s="4"/>
      <c r="EI7" s="4"/>
      <c r="EJ7" s="4"/>
      <c r="EK7" s="4"/>
      <c r="EL7" s="4"/>
      <c r="EM7" s="4"/>
      <c r="EN7" s="4"/>
      <c r="EO7" s="4"/>
      <c r="EP7" s="4"/>
      <c r="EQ7" s="4"/>
      <c r="ER7" s="4"/>
      <c r="ES7" s="4"/>
      <c r="ET7" s="4"/>
      <c r="EU7" s="220"/>
      <c r="EV7" s="4"/>
      <c r="EW7" s="4"/>
      <c r="EX7" s="4"/>
      <c r="EY7" s="220"/>
      <c r="EZ7" s="4"/>
      <c r="FA7" s="4"/>
      <c r="FB7" s="220"/>
      <c r="FC7" s="4"/>
      <c r="FD7" s="4"/>
      <c r="FE7" s="220"/>
      <c r="FF7" s="4"/>
      <c r="FG7" s="4"/>
      <c r="FH7" s="4"/>
      <c r="FI7" s="220"/>
      <c r="FJ7" s="4"/>
      <c r="FK7" s="4"/>
      <c r="FL7" s="220"/>
      <c r="FM7" s="4"/>
      <c r="FN7" s="4"/>
      <c r="FO7" s="4"/>
      <c r="FP7" s="4"/>
      <c r="FQ7" s="220"/>
      <c r="FR7" s="220"/>
      <c r="FS7" s="220"/>
      <c r="FT7" s="220"/>
      <c r="FU7" s="220"/>
      <c r="FV7" s="220"/>
      <c r="FW7" s="220"/>
      <c r="FX7" s="220"/>
      <c r="FY7" s="220"/>
      <c r="FZ7" s="406"/>
      <c r="GA7" s="220"/>
      <c r="GB7" s="220"/>
      <c r="GC7" s="406"/>
      <c r="GD7" s="401"/>
      <c r="GE7" s="401"/>
      <c r="GF7" s="401"/>
      <c r="GG7" s="401"/>
      <c r="GH7" s="401"/>
      <c r="GI7" s="401"/>
      <c r="GJ7" s="220"/>
      <c r="GK7" s="4"/>
      <c r="GL7" s="220"/>
      <c r="GM7" s="223"/>
      <c r="GN7" s="4"/>
      <c r="GO7" s="4"/>
      <c r="GP7" s="4"/>
      <c r="GQ7" s="220"/>
      <c r="GR7" s="4"/>
      <c r="GS7" s="4"/>
      <c r="GT7" s="4"/>
      <c r="GU7" s="4"/>
      <c r="GV7" s="4"/>
      <c r="GW7" s="220"/>
      <c r="GX7" s="220"/>
      <c r="GY7" s="220"/>
      <c r="GZ7" s="220"/>
      <c r="HA7" s="220"/>
      <c r="HB7" s="4"/>
      <c r="HC7" s="4"/>
      <c r="HD7" s="4"/>
      <c r="HE7" s="4"/>
      <c r="HF7" s="4"/>
      <c r="HG7" s="220"/>
      <c r="HH7" s="4"/>
      <c r="HI7" s="220"/>
      <c r="HJ7" s="4"/>
      <c r="HK7" s="220"/>
      <c r="HL7" s="4"/>
      <c r="HM7" s="220"/>
      <c r="HN7" s="4"/>
      <c r="HO7" s="4"/>
      <c r="HP7" s="4"/>
      <c r="HQ7" s="4"/>
      <c r="HR7" s="4"/>
      <c r="HS7" s="4"/>
      <c r="HT7" s="401"/>
      <c r="HU7" s="220"/>
      <c r="HV7" s="406"/>
      <c r="HW7" s="4"/>
      <c r="HX7" s="4"/>
      <c r="HY7" s="4"/>
      <c r="HZ7" s="4"/>
      <c r="IA7" s="4"/>
      <c r="IB7" s="4"/>
      <c r="IC7" s="220"/>
      <c r="ID7" s="4"/>
      <c r="IE7" s="4"/>
      <c r="IF7" s="4"/>
      <c r="IG7" s="4"/>
      <c r="IH7" s="220"/>
      <c r="II7" s="4"/>
      <c r="IJ7" s="4"/>
      <c r="IK7" s="220"/>
      <c r="IL7" s="406"/>
      <c r="IM7" s="406"/>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220"/>
      <c r="MT7" s="4"/>
      <c r="MU7" s="4"/>
      <c r="MV7" s="4"/>
      <c r="MW7" s="4"/>
      <c r="MX7" s="4"/>
      <c r="MY7" s="4"/>
      <c r="MZ7" s="4"/>
      <c r="NA7" s="4"/>
      <c r="NB7" s="4"/>
      <c r="NC7" s="262"/>
      <c r="ND7" s="4"/>
      <c r="NE7" s="4"/>
      <c r="NF7" s="4"/>
      <c r="NG7" s="4"/>
      <c r="NH7" s="4"/>
      <c r="NI7" s="4"/>
      <c r="NJ7" s="4"/>
      <c r="NK7" s="4"/>
      <c r="NL7" s="4"/>
      <c r="NM7" s="4"/>
      <c r="NN7" s="4"/>
      <c r="NO7" s="4"/>
      <c r="NP7" s="220"/>
      <c r="NQ7" s="4"/>
      <c r="NR7" s="4"/>
      <c r="NS7" s="220"/>
      <c r="NT7" s="220"/>
      <c r="NU7" s="4"/>
      <c r="NV7" s="4"/>
      <c r="NW7" s="220"/>
      <c r="NX7" s="220"/>
      <c r="NY7" s="406"/>
      <c r="NZ7" s="4"/>
      <c r="OA7" s="4"/>
      <c r="OB7" s="4"/>
      <c r="OC7" s="4"/>
      <c r="OD7" s="220"/>
      <c r="OE7" s="220"/>
      <c r="OF7" s="4"/>
      <c r="OG7" s="220"/>
      <c r="OH7" s="220"/>
      <c r="OI7" s="220"/>
      <c r="OJ7" s="4"/>
      <c r="OK7" s="220"/>
      <c r="OL7" s="4"/>
      <c r="OM7" s="4"/>
      <c r="ON7" s="220"/>
      <c r="OO7" s="217" t="str">
        <f>監査調書!$B$586</f>
        <v>取り崩した積立資産</v>
      </c>
      <c r="OP7" s="217" t="str">
        <f>監査調書!$L$586</f>
        <v>取り崩し金額（円）</v>
      </c>
      <c r="OQ7" s="217" t="str">
        <f>監査調書!$U$586</f>
        <v>使途（具体的に記載）</v>
      </c>
      <c r="OR7" s="217" t="str">
        <f>監査調書!$B$586</f>
        <v>取り崩した積立資産</v>
      </c>
      <c r="OS7" s="217" t="str">
        <f>監査調書!$L$586</f>
        <v>取り崩し金額（円）</v>
      </c>
      <c r="OT7" s="8" t="str">
        <f>監査調書!$U$586</f>
        <v>使途（具体的に記載）</v>
      </c>
      <c r="OU7" s="4"/>
      <c r="OV7" s="217" t="str">
        <f>監査調書!$B$593</f>
        <v>取り崩した積立資産</v>
      </c>
      <c r="OW7" s="217" t="str">
        <f>監査調書!$L$593</f>
        <v>取り崩し金額（円）</v>
      </c>
      <c r="OX7" s="217" t="str">
        <f>監査調書!$U$593</f>
        <v>使途（具体的に記載）</v>
      </c>
      <c r="OY7" s="217" t="str">
        <f>監査調書!$B$593</f>
        <v>取り崩した積立資産</v>
      </c>
      <c r="OZ7" s="217" t="str">
        <f>監査調書!$L$593</f>
        <v>取り崩し金額（円）</v>
      </c>
      <c r="PA7" s="217" t="str">
        <f>監査調書!$U$593</f>
        <v>使途（具体的に記載）</v>
      </c>
      <c r="PB7" s="147"/>
      <c r="PC7" s="220"/>
      <c r="PD7" s="217" t="str">
        <f>監査調書!C616</f>
        <v>取り崩し金額（円）</v>
      </c>
      <c r="PE7" s="217" t="str">
        <f>監査調書!L616</f>
        <v>取り崩し時期</v>
      </c>
      <c r="PF7" s="8" t="str">
        <f>監査調書!U616</f>
        <v>使途（具体的に記載）</v>
      </c>
      <c r="PG7" s="4"/>
      <c r="PH7" s="4"/>
      <c r="PI7" s="4"/>
      <c r="PJ7" s="4"/>
      <c r="PK7" s="4"/>
      <c r="PL7" s="220"/>
      <c r="PM7" s="4"/>
      <c r="PN7" s="4"/>
      <c r="PO7" s="4"/>
      <c r="PP7" s="4"/>
      <c r="PQ7" s="4"/>
      <c r="PR7" s="222" t="str">
        <f>監査調書!$P$666</f>
        <v>支出額（円）</v>
      </c>
      <c r="PS7" s="217" t="str">
        <f>監査調書!$Y$666</f>
        <v>使途（具体的に記載）</v>
      </c>
      <c r="PT7" s="217" t="str">
        <f>監査調書!$P$666</f>
        <v>支出額（円）</v>
      </c>
      <c r="PU7" s="217" t="str">
        <f>監査調書!$Y$666</f>
        <v>使途（具体的に記載）</v>
      </c>
      <c r="PV7" s="217" t="str">
        <f>監査調書!$P$666</f>
        <v>支出額（円）</v>
      </c>
      <c r="PW7" s="217" t="str">
        <f>監査調書!$Y$666</f>
        <v>使途（具体的に記載）</v>
      </c>
      <c r="PX7" s="217" t="str">
        <f>監査調書!$P$666</f>
        <v>支出額（円）</v>
      </c>
      <c r="PY7" s="217" t="str">
        <f>監査調書!$Y$666</f>
        <v>使途（具体的に記載）</v>
      </c>
      <c r="PZ7" s="217" t="str">
        <f>監査調書!$P$666</f>
        <v>支出額（円）</v>
      </c>
      <c r="QA7" s="217" t="str">
        <f>監査調書!$Y$666</f>
        <v>使途（具体的に記載）</v>
      </c>
      <c r="QB7" s="217" t="str">
        <f>監査調書!$P$666</f>
        <v>支出額（円）</v>
      </c>
      <c r="QC7" s="217" t="str">
        <f>監査調書!$Y$666</f>
        <v>使途（具体的に記載）</v>
      </c>
      <c r="QD7" s="217" t="str">
        <f>監査調書!$P$666</f>
        <v>支出額（円）</v>
      </c>
      <c r="QE7" s="217" t="str">
        <f>監査調書!$Y$666</f>
        <v>使途（具体的に記載）</v>
      </c>
      <c r="QF7" s="217" t="str">
        <f>監査調書!$P$666</f>
        <v>支出額（円）</v>
      </c>
      <c r="QG7" s="217" t="str">
        <f>監査調書!$Y$666</f>
        <v>使途（具体的に記載）</v>
      </c>
      <c r="QH7" s="217" t="str">
        <f>監査調書!$P$666</f>
        <v>支出額（円）</v>
      </c>
      <c r="QI7" s="217" t="str">
        <f>監査調書!$Y$666</f>
        <v>使途（具体的に記載）</v>
      </c>
      <c r="QJ7" s="217" t="str">
        <f>監査調書!$P$666</f>
        <v>支出額（円）</v>
      </c>
      <c r="QK7" s="217" t="str">
        <f>監査調書!$Y$666</f>
        <v>使途（具体的に記載）</v>
      </c>
      <c r="QL7" s="217" t="str">
        <f>監査調書!$P$666</f>
        <v>支出額（円）</v>
      </c>
      <c r="QM7" s="217" t="str">
        <f>監査調書!$Y$666</f>
        <v>使途（具体的に記載）</v>
      </c>
      <c r="QN7" s="217" t="str">
        <f>監査調書!$P$666</f>
        <v>支出額（円）</v>
      </c>
      <c r="QO7" s="217" t="str">
        <f>監査調書!$Y$666</f>
        <v>使途（具体的に記載）</v>
      </c>
      <c r="QP7" s="220"/>
      <c r="QQ7" s="4"/>
      <c r="QR7" s="217" t="str">
        <f>監査調書!$P$687</f>
        <v>支出額（円）</v>
      </c>
      <c r="QS7" s="217" t="str">
        <f>監査調書!$Y$687</f>
        <v>使途（具体的に記載）</v>
      </c>
      <c r="QT7" s="217" t="str">
        <f>監査調書!$P$687</f>
        <v>支出額（円）</v>
      </c>
      <c r="QU7" s="217" t="str">
        <f>監査調書!$Y$687</f>
        <v>使途（具体的に記載）</v>
      </c>
      <c r="QV7" s="217" t="str">
        <f>監査調書!$P$687</f>
        <v>支出額（円）</v>
      </c>
      <c r="QW7" s="217" t="str">
        <f>監査調書!$Y$687</f>
        <v>使途（具体的に記載）</v>
      </c>
      <c r="QX7" s="217" t="str">
        <f>監査調書!$P$687</f>
        <v>支出額（円）</v>
      </c>
      <c r="QY7" s="217" t="str">
        <f>監査調書!$Y$687</f>
        <v>使途（具体的に記載）</v>
      </c>
      <c r="QZ7" s="217" t="str">
        <f>監査調書!$P$687</f>
        <v>支出額（円）</v>
      </c>
      <c r="RA7" s="217" t="str">
        <f>監査調書!$Y$687</f>
        <v>使途（具体的に記載）</v>
      </c>
      <c r="RB7" s="217" t="str">
        <f>監査調書!$P$687</f>
        <v>支出額（円）</v>
      </c>
      <c r="RC7" s="217" t="str">
        <f>監査調書!$Y$687</f>
        <v>使途（具体的に記載）</v>
      </c>
      <c r="RD7" s="217" t="str">
        <f>監査調書!$P$696</f>
        <v>支出額（円）</v>
      </c>
      <c r="RE7" s="217" t="str">
        <f>監査調書!$Y$696</f>
        <v>使途（具体的に記載）</v>
      </c>
      <c r="RF7" s="217" t="str">
        <f>監査調書!$P$696</f>
        <v>支出額（円）</v>
      </c>
      <c r="RG7" s="217" t="str">
        <f>監査調書!$Y$696</f>
        <v>使途（具体的に記載）</v>
      </c>
      <c r="RH7" s="217" t="str">
        <f>監査調書!$P$696</f>
        <v>支出額（円）</v>
      </c>
      <c r="RI7" s="217" t="str">
        <f>監査調書!$Y$696</f>
        <v>使途（具体的に記載）</v>
      </c>
      <c r="RJ7" s="217" t="str">
        <f>監査調書!$P$696</f>
        <v>支出額（円）</v>
      </c>
      <c r="RK7" s="217" t="str">
        <f>監査調書!$Y$696</f>
        <v>使途（具体的に記載）</v>
      </c>
      <c r="RL7" s="217" t="str">
        <f>監査調書!$P$696</f>
        <v>支出額（円）</v>
      </c>
      <c r="RM7" s="217" t="str">
        <f>監査調書!$Y$696</f>
        <v>使途（具体的に記載）</v>
      </c>
      <c r="RN7" s="217" t="str">
        <f>監査調書!$P$696</f>
        <v>支出額（円）</v>
      </c>
      <c r="RO7" s="217" t="str">
        <f>監査調書!$Y$696</f>
        <v>使途（具体的に記載）</v>
      </c>
      <c r="RP7" s="4" t="str">
        <f>監査調書!$P$696</f>
        <v>支出額（円）</v>
      </c>
      <c r="RQ7" s="4" t="str">
        <f>監査調書!$Y$696</f>
        <v>使途（具体的に記載）</v>
      </c>
      <c r="RR7" s="4" t="str">
        <f>監査調書!$P$696</f>
        <v>支出額（円）</v>
      </c>
      <c r="RS7" s="4" t="str">
        <f>監査調書!$Y$696</f>
        <v>使途（具体的に記載）</v>
      </c>
      <c r="RT7" s="4" t="str">
        <f>監査調書!$P$696</f>
        <v>支出額（円）</v>
      </c>
      <c r="RU7" s="4" t="str">
        <f>監査調書!$Y$696</f>
        <v>使途（具体的に記載）</v>
      </c>
      <c r="RV7" s="4" t="str">
        <f>監査調書!$P$696</f>
        <v>支出額（円）</v>
      </c>
      <c r="RW7" s="4" t="str">
        <f>監査調書!$Y$696</f>
        <v>使途（具体的に記載）</v>
      </c>
      <c r="RX7" s="4" t="str">
        <f>監査調書!$P$696</f>
        <v>支出額（円）</v>
      </c>
      <c r="RY7" s="4" t="str">
        <f>監査調書!$Y$696</f>
        <v>使途（具体的に記載）</v>
      </c>
      <c r="RZ7" s="4" t="str">
        <f>監査調書!$P$696</f>
        <v>支出額（円）</v>
      </c>
      <c r="SA7" s="4" t="str">
        <f>監査調書!$Y$696</f>
        <v>使途（具体的に記載）</v>
      </c>
      <c r="SB7" s="4"/>
      <c r="SC7" s="220"/>
      <c r="SD7" s="217" t="str">
        <f>監査調書!$P$716</f>
        <v>支出額（円）</v>
      </c>
      <c r="SE7" s="217" t="str">
        <f>監査調書!$Y$716</f>
        <v>使途（具体的に記載）</v>
      </c>
      <c r="SF7" s="217" t="str">
        <f>監査調書!$P$716</f>
        <v>支出額（円）</v>
      </c>
      <c r="SG7" s="217" t="str">
        <f>監査調書!$Y$716</f>
        <v>使途（具体的に記載）</v>
      </c>
      <c r="SH7" s="217" t="str">
        <f>監査調書!$P$716</f>
        <v>支出額（円）</v>
      </c>
      <c r="SI7" s="217" t="str">
        <f>監査調書!$Y$716</f>
        <v>使途（具体的に記載）</v>
      </c>
      <c r="SJ7" s="217" t="str">
        <f>監査調書!$P$716</f>
        <v>支出額（円）</v>
      </c>
      <c r="SK7" s="217" t="str">
        <f>監査調書!$Y$716</f>
        <v>使途（具体的に記載）</v>
      </c>
      <c r="SL7" s="217" t="str">
        <f>監査調書!$P$716</f>
        <v>支出額（円）</v>
      </c>
      <c r="SM7" s="217" t="str">
        <f>監査調書!$Y$716</f>
        <v>使途（具体的に記載）</v>
      </c>
      <c r="SN7" s="217" t="str">
        <f>監査調書!$P$716</f>
        <v>支出額（円）</v>
      </c>
      <c r="SO7" s="217" t="str">
        <f>監査調書!$Y$716</f>
        <v>使途（具体的に記載）</v>
      </c>
      <c r="SP7" s="217" t="str">
        <f>監査調書!$P$716</f>
        <v>支出額（円）</v>
      </c>
      <c r="SQ7" s="217" t="str">
        <f>監査調書!$Y$716</f>
        <v>使途（具体的に記載）</v>
      </c>
      <c r="SR7" s="217" t="str">
        <f>監査調書!$P$716</f>
        <v>支出額（円）</v>
      </c>
      <c r="SS7" s="217" t="str">
        <f>監査調書!$Y$716</f>
        <v>使途（具体的に記載）</v>
      </c>
      <c r="ST7" s="217" t="str">
        <f>監査調書!$P$716</f>
        <v>支出額（円）</v>
      </c>
      <c r="SU7" s="217" t="str">
        <f>監査調書!$Y$716</f>
        <v>使途（具体的に記載）</v>
      </c>
      <c r="SV7" s="217" t="str">
        <f>監査調書!$P$716</f>
        <v>支出額（円）</v>
      </c>
      <c r="SW7" s="217" t="str">
        <f>監査調書!$Y$716</f>
        <v>使途（具体的に記載）</v>
      </c>
      <c r="SX7" s="217" t="str">
        <f>監査調書!$P$716</f>
        <v>支出額（円）</v>
      </c>
      <c r="SY7" s="217" t="str">
        <f>監査調書!$Y$716</f>
        <v>使途（具体的に記載）</v>
      </c>
      <c r="SZ7" s="217" t="str">
        <f>監査調書!$P$716</f>
        <v>支出額（円）</v>
      </c>
      <c r="TA7" s="8" t="str">
        <f>監査調書!$Y$716</f>
        <v>使途（具体的に記載）</v>
      </c>
      <c r="TB7" s="217" t="str">
        <f>監査調書!$P$730</f>
        <v>支出額（円）</v>
      </c>
      <c r="TC7" s="217" t="str">
        <f>監査調書!$Y$730</f>
        <v>使途（具体的に記載）</v>
      </c>
      <c r="TD7" s="217" t="str">
        <f>監査調書!$P$730</f>
        <v>支出額（円）</v>
      </c>
      <c r="TE7" s="217" t="str">
        <f>監査調書!$Y$730</f>
        <v>使途（具体的に記載）</v>
      </c>
      <c r="TF7" s="217" t="str">
        <f>監査調書!$P$730</f>
        <v>支出額（円）</v>
      </c>
      <c r="TG7" s="217" t="str">
        <f>監査調書!$Y$730</f>
        <v>使途（具体的に記載）</v>
      </c>
      <c r="TH7" s="217" t="str">
        <f>監査調書!$P$730</f>
        <v>支出額（円）</v>
      </c>
      <c r="TI7" s="217" t="str">
        <f>監査調書!$Y$730</f>
        <v>使途（具体的に記載）</v>
      </c>
      <c r="TJ7" s="217" t="str">
        <f>監査調書!$P$730</f>
        <v>支出額（円）</v>
      </c>
      <c r="TK7" s="217" t="str">
        <f>監査調書!$Y$730</f>
        <v>使途（具体的に記載）</v>
      </c>
      <c r="TL7" s="217" t="str">
        <f>監査調書!$P$730</f>
        <v>支出額（円）</v>
      </c>
      <c r="TM7" s="217" t="str">
        <f>監査調書!$Y$730</f>
        <v>使途（具体的に記載）</v>
      </c>
      <c r="TN7" s="220"/>
      <c r="TO7" s="4"/>
      <c r="TP7" s="220"/>
      <c r="TQ7" s="220"/>
      <c r="TR7" s="4"/>
      <c r="TS7" s="4"/>
      <c r="TT7" s="4"/>
      <c r="TU7" s="220"/>
      <c r="TV7" s="4"/>
      <c r="TW7" s="4"/>
      <c r="TX7" s="220"/>
      <c r="TY7" s="220"/>
      <c r="TZ7" s="4"/>
      <c r="UA7" s="220"/>
      <c r="UB7" s="4"/>
      <c r="UC7" s="220"/>
      <c r="UD7" s="4"/>
      <c r="UE7" s="220"/>
      <c r="UF7" s="220"/>
      <c r="UG7" s="220"/>
      <c r="UH7" s="217" t="str">
        <f>監査調書!B770</f>
        <v>取り崩した積立資産</v>
      </c>
      <c r="UI7" s="217" t="str">
        <f>監査調書!L770</f>
        <v>取り崩し金額（円）</v>
      </c>
      <c r="UJ7" s="8" t="str">
        <f>監査調書!U770</f>
        <v>使途（具体的に記載）</v>
      </c>
      <c r="UK7" s="220"/>
      <c r="UL7" s="217" t="str">
        <f>監査調書!B776</f>
        <v>取り崩した積立資産</v>
      </c>
      <c r="UM7" s="222" t="str">
        <f>監査調書!L776</f>
        <v>取り崩し金額（円）</v>
      </c>
      <c r="UN7" s="217" t="str">
        <f>監査調書!U776</f>
        <v>使途（具体的に記載）</v>
      </c>
      <c r="UO7" s="8"/>
      <c r="UP7" s="220"/>
      <c r="UQ7" s="217" t="str">
        <f>監査調書!B785</f>
        <v>取り崩し金額（円）</v>
      </c>
      <c r="UR7" s="217" t="str">
        <f>監査調書!L785</f>
        <v>取り崩し時期</v>
      </c>
      <c r="US7" s="217" t="str">
        <f>監査調書!U785</f>
        <v>使途（具体的に記載）</v>
      </c>
      <c r="UT7" s="223"/>
      <c r="UU7" s="4"/>
      <c r="UV7" s="4"/>
      <c r="UW7" s="220"/>
      <c r="UX7" s="4"/>
      <c r="UY7" s="220"/>
      <c r="UZ7" s="4"/>
      <c r="VA7" s="4"/>
      <c r="VB7" s="4"/>
      <c r="VC7" s="220"/>
      <c r="VD7" s="4"/>
      <c r="VE7" s="4"/>
      <c r="VF7" s="4"/>
      <c r="VG7" s="223"/>
      <c r="VH7" s="4"/>
      <c r="VI7" s="4"/>
      <c r="VJ7" s="4"/>
      <c r="VK7" s="4"/>
      <c r="VL7" s="4"/>
      <c r="VM7" s="4"/>
      <c r="VN7" s="4"/>
      <c r="VO7" s="4"/>
      <c r="VP7" s="4"/>
      <c r="VQ7" s="4"/>
      <c r="VR7" s="4"/>
      <c r="VS7" s="223"/>
      <c r="VT7" s="4"/>
      <c r="VU7" s="4"/>
      <c r="VV7" s="223"/>
      <c r="VW7" s="223"/>
      <c r="VX7" s="4"/>
      <c r="VY7" s="4"/>
      <c r="VZ7" s="223"/>
      <c r="WA7" s="4"/>
      <c r="WB7" s="4"/>
      <c r="WC7" s="4"/>
      <c r="WD7" s="220"/>
      <c r="WE7" s="4"/>
      <c r="WF7" s="4"/>
      <c r="WG7" s="4"/>
      <c r="WH7" s="223"/>
      <c r="WI7" s="4"/>
      <c r="WJ7" s="4"/>
      <c r="WK7" s="4"/>
      <c r="WL7" s="4"/>
      <c r="WM7" s="4"/>
      <c r="WN7" s="4"/>
      <c r="WO7" s="4"/>
      <c r="WP7" s="4"/>
      <c r="WQ7" s="4"/>
      <c r="WR7" s="4"/>
      <c r="WS7" s="4"/>
      <c r="WT7" s="223"/>
      <c r="WU7" s="4"/>
      <c r="WV7" s="4"/>
      <c r="WW7" s="223"/>
      <c r="WX7" s="223"/>
      <c r="WY7" s="4"/>
      <c r="WZ7" s="4"/>
      <c r="XA7" s="147"/>
      <c r="XB7" s="4"/>
      <c r="XC7" s="4"/>
      <c r="XD7" s="4"/>
      <c r="XE7" s="4"/>
      <c r="XF7" s="4"/>
      <c r="XG7" s="4"/>
      <c r="XH7" s="4"/>
      <c r="XI7" s="4"/>
      <c r="XJ7" s="4"/>
      <c r="XK7" s="4"/>
      <c r="XL7" s="4"/>
      <c r="XM7" s="4"/>
      <c r="XN7" s="4"/>
      <c r="XO7" s="4"/>
      <c r="XP7" s="4"/>
      <c r="XQ7" s="4"/>
      <c r="XR7" s="4"/>
      <c r="XS7" s="4"/>
      <c r="XT7" s="4"/>
      <c r="XU7" s="4"/>
      <c r="XV7" s="4"/>
      <c r="XW7" s="4"/>
      <c r="XX7" s="4"/>
      <c r="XY7" s="4"/>
      <c r="XZ7" s="468"/>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223"/>
      <c r="AAP7" s="220"/>
      <c r="AAQ7" s="4"/>
      <c r="AAR7" s="4"/>
      <c r="AAS7" s="4"/>
      <c r="AAT7" s="4"/>
      <c r="AAU7" s="4"/>
      <c r="AAV7" s="4"/>
      <c r="AAW7" s="4"/>
      <c r="AAX7" s="4"/>
      <c r="AAY7" s="4"/>
      <c r="AAZ7" s="4"/>
      <c r="ABA7" s="4"/>
      <c r="ABB7" s="4"/>
      <c r="ABC7" s="220"/>
      <c r="ABD7" s="103">
        <f>表４!$E$18</f>
        <v>1.65</v>
      </c>
      <c r="ABE7" s="102"/>
      <c r="ABF7" s="103">
        <f>表４!$E$19</f>
        <v>3.3</v>
      </c>
      <c r="ABG7" s="102"/>
      <c r="ABH7" s="103" t="str">
        <f>表４!$E$20</f>
        <v>合計</v>
      </c>
      <c r="ABI7" s="140" t="str">
        <f>表４!$M$18</f>
        <v>乳児室</v>
      </c>
      <c r="ABJ7" s="140" t="str">
        <f>表４!$M$19</f>
        <v>ほふく室</v>
      </c>
      <c r="ABK7" s="103" t="str">
        <f>表４!$E$20</f>
        <v>合計</v>
      </c>
      <c r="ABL7" s="103">
        <f>表４!E21</f>
        <v>1.98</v>
      </c>
      <c r="ABM7" s="102"/>
      <c r="ABN7" s="103">
        <f>表４!E22</f>
        <v>3.3</v>
      </c>
      <c r="ABO7" s="102"/>
      <c r="ABP7" s="147" t="str">
        <f>表４!M21</f>
        <v xml:space="preserve">保育室・遊戯室 </v>
      </c>
      <c r="ABQ7" s="226" t="str">
        <f>表４!M22</f>
        <v>屋外遊戯場</v>
      </c>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row>
    <row r="8" spans="1:1845" x14ac:dyDescent="0.4">
      <c r="A8" s="4"/>
      <c r="B8" s="4"/>
      <c r="C8" s="4"/>
      <c r="D8" s="4"/>
      <c r="E8" s="4"/>
      <c r="F8" s="4"/>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7"/>
      <c r="AN8" s="405"/>
      <c r="AO8" s="218"/>
      <c r="AP8" s="218"/>
      <c r="AQ8" s="218"/>
      <c r="AR8" s="218"/>
      <c r="AS8" s="218"/>
      <c r="AT8" s="218"/>
      <c r="AU8" s="218"/>
      <c r="AV8" s="218"/>
      <c r="AW8" s="218"/>
      <c r="AX8" s="218"/>
      <c r="AY8" s="218"/>
      <c r="AZ8" s="218"/>
      <c r="BA8" s="218"/>
      <c r="BB8" s="218"/>
      <c r="BC8" s="7"/>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7"/>
      <c r="CV8" s="405"/>
      <c r="CW8" s="405"/>
      <c r="CX8" s="405"/>
      <c r="CY8" s="405"/>
      <c r="CZ8" s="218"/>
      <c r="DA8" s="4"/>
      <c r="DB8" s="218"/>
      <c r="DC8" s="218"/>
      <c r="DD8" s="218"/>
      <c r="DE8" s="218"/>
      <c r="DF8" s="218"/>
      <c r="DH8" s="218"/>
      <c r="DI8" s="218"/>
      <c r="DJ8" s="218"/>
      <c r="DK8" s="218"/>
      <c r="DM8" s="218"/>
      <c r="DN8" s="218"/>
      <c r="DO8" s="218"/>
      <c r="DP8" s="218"/>
      <c r="DQ8" s="218"/>
      <c r="DR8" s="7"/>
      <c r="DS8" s="218"/>
      <c r="DT8" s="218"/>
      <c r="DU8" s="218"/>
      <c r="DV8" s="218"/>
      <c r="DW8" s="218"/>
      <c r="DX8" s="218"/>
      <c r="DY8" s="218"/>
      <c r="DZ8" s="405"/>
      <c r="EA8" s="218"/>
      <c r="EB8" s="218"/>
      <c r="EC8" s="218"/>
      <c r="ED8" s="218"/>
      <c r="EE8" s="218"/>
      <c r="EF8" s="218"/>
      <c r="EG8" s="218"/>
      <c r="EH8" s="218"/>
      <c r="EI8" s="218"/>
      <c r="EJ8" s="218"/>
      <c r="EK8" s="218"/>
      <c r="EL8" s="218"/>
      <c r="EM8" s="218"/>
      <c r="EN8" s="218"/>
      <c r="EO8" s="218"/>
      <c r="EP8" s="218"/>
      <c r="EQ8" s="218"/>
      <c r="ER8" s="218"/>
      <c r="ES8" s="218"/>
      <c r="ET8" s="218"/>
      <c r="EU8" s="7"/>
      <c r="EV8" s="218"/>
      <c r="EW8" s="218"/>
      <c r="EX8" s="218"/>
      <c r="EY8" s="7"/>
      <c r="EZ8" s="218"/>
      <c r="FA8" s="218"/>
      <c r="FB8" s="7"/>
      <c r="FC8" s="218"/>
      <c r="FD8" s="218"/>
      <c r="FE8" s="7"/>
      <c r="FF8" s="218"/>
      <c r="FG8" s="218"/>
      <c r="FH8" s="218"/>
      <c r="FI8" s="7"/>
      <c r="FJ8" s="218"/>
      <c r="FK8" s="218"/>
      <c r="FL8" s="7"/>
      <c r="FM8" s="218"/>
      <c r="FN8" s="218"/>
      <c r="FO8" s="218"/>
      <c r="FP8" s="218"/>
      <c r="FQ8" s="7"/>
      <c r="FR8" s="7"/>
      <c r="FS8" s="7"/>
      <c r="FT8" s="7"/>
      <c r="FU8" s="7"/>
      <c r="FV8" s="7"/>
      <c r="FW8" s="7"/>
      <c r="FX8" s="7"/>
      <c r="FY8" s="7"/>
      <c r="FZ8" s="405"/>
      <c r="GA8" s="7"/>
      <c r="GB8" s="7"/>
      <c r="GC8" s="405"/>
      <c r="GD8" s="402"/>
      <c r="GE8" s="402"/>
      <c r="GF8" s="402"/>
      <c r="GG8" s="402"/>
      <c r="GH8" s="402"/>
      <c r="GI8" s="402"/>
      <c r="GJ8" s="7"/>
      <c r="GK8" s="218"/>
      <c r="GL8" s="7"/>
      <c r="GM8" s="104"/>
      <c r="GN8" s="218"/>
      <c r="GO8" s="218"/>
      <c r="GP8" s="218"/>
      <c r="GQ8" s="7"/>
      <c r="GR8" s="218"/>
      <c r="GS8" s="218"/>
      <c r="GT8" s="218"/>
      <c r="GU8" s="218"/>
      <c r="GV8" s="218"/>
      <c r="GW8" s="7"/>
      <c r="GX8" s="7"/>
      <c r="GY8" s="7"/>
      <c r="GZ8" s="7"/>
      <c r="HA8" s="7"/>
      <c r="HB8" s="218"/>
      <c r="HC8" s="218"/>
      <c r="HD8" s="218"/>
      <c r="HE8" s="218"/>
      <c r="HF8" s="218"/>
      <c r="HG8" s="7"/>
      <c r="HH8" s="218"/>
      <c r="HI8" s="7"/>
      <c r="HJ8" s="218"/>
      <c r="HK8" s="7"/>
      <c r="HL8" s="218"/>
      <c r="HM8" s="7"/>
      <c r="HN8" s="218"/>
      <c r="HO8" s="218"/>
      <c r="HP8" s="218"/>
      <c r="HQ8" s="218"/>
      <c r="HR8" s="218"/>
      <c r="HS8" s="218"/>
      <c r="HT8" s="402"/>
      <c r="HU8" s="7"/>
      <c r="HV8" s="405"/>
      <c r="HW8" s="218"/>
      <c r="HX8" s="218"/>
      <c r="HY8" s="218"/>
      <c r="HZ8" s="218"/>
      <c r="IA8" s="218"/>
      <c r="IB8" s="218"/>
      <c r="IC8" s="7"/>
      <c r="ID8" s="218"/>
      <c r="IE8" s="218"/>
      <c r="IF8" s="218"/>
      <c r="IG8" s="218"/>
      <c r="IH8" s="7"/>
      <c r="II8" s="218"/>
      <c r="IJ8" s="218"/>
      <c r="IK8" s="7"/>
      <c r="IL8" s="405"/>
      <c r="IM8" s="405"/>
      <c r="IN8" s="218"/>
      <c r="IO8" s="218"/>
      <c r="IP8" s="218"/>
      <c r="IQ8" s="218"/>
      <c r="IR8" s="218"/>
      <c r="IS8" s="218"/>
      <c r="IT8" s="218"/>
      <c r="IU8" s="218"/>
      <c r="IV8" s="218"/>
      <c r="IW8" s="218"/>
      <c r="IX8" s="218"/>
      <c r="IY8" s="218"/>
      <c r="IZ8" s="218"/>
      <c r="JA8" s="218"/>
      <c r="JB8" s="218"/>
      <c r="JC8" s="218"/>
      <c r="JD8" s="218"/>
      <c r="JE8" s="218"/>
      <c r="JF8" s="218"/>
      <c r="JG8" s="218"/>
      <c r="JH8" s="218"/>
      <c r="JI8" s="218"/>
      <c r="JJ8" s="218"/>
      <c r="JK8" s="218"/>
      <c r="JL8" s="218"/>
      <c r="JM8" s="218"/>
      <c r="JN8" s="218"/>
      <c r="JO8" s="218"/>
      <c r="JP8" s="218"/>
      <c r="JQ8" s="218"/>
      <c r="JR8" s="218"/>
      <c r="JS8" s="218"/>
      <c r="JT8" s="218"/>
      <c r="JU8" s="218"/>
      <c r="JV8" s="218"/>
      <c r="JW8" s="218"/>
      <c r="JX8" s="218"/>
      <c r="JY8" s="218"/>
      <c r="JZ8" s="218"/>
      <c r="KA8" s="218"/>
      <c r="KB8" s="218"/>
      <c r="KC8" s="218"/>
      <c r="KD8" s="218"/>
      <c r="KE8" s="218"/>
      <c r="KF8" s="218"/>
      <c r="KG8" s="218"/>
      <c r="KH8" s="218"/>
      <c r="KI8" s="218"/>
      <c r="KJ8" s="218"/>
      <c r="KK8" s="218"/>
      <c r="KL8" s="218"/>
      <c r="KM8" s="218"/>
      <c r="KN8" s="218"/>
      <c r="KO8" s="218"/>
      <c r="KP8" s="218"/>
      <c r="KQ8" s="218"/>
      <c r="KR8" s="218"/>
      <c r="KS8" s="218"/>
      <c r="KT8" s="218"/>
      <c r="KU8" s="218"/>
      <c r="KV8" s="218"/>
      <c r="KW8" s="218"/>
      <c r="KX8" s="218"/>
      <c r="KY8" s="218"/>
      <c r="KZ8" s="218"/>
      <c r="LA8" s="218"/>
      <c r="LB8" s="218"/>
      <c r="LC8" s="218"/>
      <c r="LD8" s="218"/>
      <c r="LE8" s="218"/>
      <c r="LF8" s="218"/>
      <c r="LG8" s="218"/>
      <c r="LH8" s="218"/>
      <c r="LI8" s="218"/>
      <c r="LJ8" s="218"/>
      <c r="LK8" s="218"/>
      <c r="LL8" s="218"/>
      <c r="LM8" s="218"/>
      <c r="LN8" s="218"/>
      <c r="LO8" s="218"/>
      <c r="LP8" s="218"/>
      <c r="LQ8" s="218"/>
      <c r="LR8" s="218"/>
      <c r="LS8" s="218"/>
      <c r="LT8" s="218"/>
      <c r="LU8" s="218"/>
      <c r="LV8" s="218"/>
      <c r="LW8" s="218"/>
      <c r="LX8" s="218"/>
      <c r="LY8" s="218"/>
      <c r="LZ8" s="218"/>
      <c r="MA8" s="218"/>
      <c r="MB8" s="218"/>
      <c r="MC8" s="218"/>
      <c r="MD8" s="218"/>
      <c r="ME8" s="218"/>
      <c r="MF8" s="218"/>
      <c r="MG8" s="218"/>
      <c r="MH8" s="218"/>
      <c r="MI8" s="218"/>
      <c r="MJ8" s="218"/>
      <c r="MK8" s="218"/>
      <c r="ML8" s="218"/>
      <c r="MM8" s="218"/>
      <c r="MN8" s="218"/>
      <c r="MO8" s="218"/>
      <c r="MP8" s="218"/>
      <c r="MQ8" s="218"/>
      <c r="MR8" s="218"/>
      <c r="MS8" s="7"/>
      <c r="MT8" s="218"/>
      <c r="MU8" s="218"/>
      <c r="MV8" s="218"/>
      <c r="MW8" s="218"/>
      <c r="MX8" s="218"/>
      <c r="MY8" s="218"/>
      <c r="MZ8" s="218"/>
      <c r="NA8" s="218"/>
      <c r="NB8" s="218"/>
      <c r="NC8" s="263"/>
      <c r="ND8" s="218"/>
      <c r="NE8" s="218"/>
      <c r="NF8" s="218"/>
      <c r="NG8" s="218"/>
      <c r="NH8" s="218"/>
      <c r="NI8" s="218"/>
      <c r="NJ8" s="218"/>
      <c r="NK8" s="218"/>
      <c r="NL8" s="218"/>
      <c r="NM8" s="218"/>
      <c r="NN8" s="218"/>
      <c r="NO8" s="218"/>
      <c r="NP8" s="7"/>
      <c r="NQ8" s="218"/>
      <c r="NR8" s="218"/>
      <c r="NS8" s="7"/>
      <c r="NT8" s="7"/>
      <c r="NU8" s="218"/>
      <c r="NV8" s="218"/>
      <c r="NW8" s="7"/>
      <c r="NX8" s="7"/>
      <c r="NY8" s="405"/>
      <c r="NZ8" s="218"/>
      <c r="OA8" s="218"/>
      <c r="OB8" s="218"/>
      <c r="OC8" s="218"/>
      <c r="OD8" s="7"/>
      <c r="OE8" s="7"/>
      <c r="OF8" s="218"/>
      <c r="OG8" s="7"/>
      <c r="OH8" s="7"/>
      <c r="OI8" s="7"/>
      <c r="OJ8" s="218"/>
      <c r="OK8" s="7"/>
      <c r="OL8" s="218"/>
      <c r="OM8" s="218"/>
      <c r="ON8" s="7"/>
      <c r="OO8" s="218"/>
      <c r="OP8" s="218"/>
      <c r="OQ8" s="218"/>
      <c r="OR8" s="218"/>
      <c r="OS8" s="218"/>
      <c r="OT8" s="7"/>
      <c r="OU8" s="218"/>
      <c r="OV8" s="218"/>
      <c r="OW8" s="218"/>
      <c r="OX8" s="218"/>
      <c r="OY8" s="218"/>
      <c r="OZ8" s="218"/>
      <c r="PA8" s="218"/>
      <c r="PB8" s="145"/>
      <c r="PC8" s="7"/>
      <c r="PD8" s="218"/>
      <c r="PE8" s="218"/>
      <c r="PF8" s="7"/>
      <c r="PG8" s="218"/>
      <c r="PH8" s="218"/>
      <c r="PI8" s="218"/>
      <c r="PJ8" s="218"/>
      <c r="PK8" s="218"/>
      <c r="PL8" s="7"/>
      <c r="PM8" s="218"/>
      <c r="PN8" s="218"/>
      <c r="PO8" s="218"/>
      <c r="PP8" s="218"/>
      <c r="PQ8" s="218"/>
      <c r="PR8" s="104"/>
      <c r="PS8" s="218"/>
      <c r="PT8" s="218"/>
      <c r="PU8" s="218"/>
      <c r="PV8" s="218"/>
      <c r="PW8" s="218"/>
      <c r="PX8" s="218"/>
      <c r="PY8" s="218"/>
      <c r="PZ8" s="218"/>
      <c r="QA8" s="218"/>
      <c r="QB8" s="218"/>
      <c r="QC8" s="218"/>
      <c r="QD8" s="218"/>
      <c r="QE8" s="218"/>
      <c r="QF8" s="218"/>
      <c r="QG8" s="218"/>
      <c r="QH8" s="218"/>
      <c r="QI8" s="218"/>
      <c r="QJ8" s="218"/>
      <c r="QK8" s="218"/>
      <c r="QL8" s="218"/>
      <c r="QM8" s="218"/>
      <c r="QN8" s="218"/>
      <c r="QO8" s="218"/>
      <c r="QP8" s="7"/>
      <c r="QQ8" s="218"/>
      <c r="QR8" s="218"/>
      <c r="QS8" s="218"/>
      <c r="QT8" s="218"/>
      <c r="QU8" s="218"/>
      <c r="QV8" s="218"/>
      <c r="QW8" s="218"/>
      <c r="QX8" s="218"/>
      <c r="QY8" s="218"/>
      <c r="QZ8" s="218"/>
      <c r="RA8" s="218"/>
      <c r="RB8" s="218"/>
      <c r="RC8" s="218"/>
      <c r="RD8" s="218"/>
      <c r="RE8" s="218"/>
      <c r="RF8" s="218"/>
      <c r="RG8" s="218"/>
      <c r="RH8" s="218"/>
      <c r="RI8" s="218"/>
      <c r="RJ8" s="218"/>
      <c r="RK8" s="218"/>
      <c r="RL8" s="218"/>
      <c r="RM8" s="218"/>
      <c r="RN8" s="218"/>
      <c r="RO8" s="218"/>
      <c r="RP8" s="218"/>
      <c r="RQ8" s="218"/>
      <c r="RR8" s="218"/>
      <c r="RS8" s="218"/>
      <c r="RT8" s="218"/>
      <c r="RU8" s="218"/>
      <c r="RV8" s="218"/>
      <c r="RW8" s="218"/>
      <c r="RX8" s="218"/>
      <c r="RY8" s="218"/>
      <c r="RZ8" s="218"/>
      <c r="SA8" s="218"/>
      <c r="SB8" s="218"/>
      <c r="SC8" s="7"/>
      <c r="SD8" s="218"/>
      <c r="SE8" s="218"/>
      <c r="SF8" s="218"/>
      <c r="SG8" s="218"/>
      <c r="SH8" s="218"/>
      <c r="SI8" s="218"/>
      <c r="SJ8" s="218"/>
      <c r="SK8" s="218"/>
      <c r="SL8" s="218"/>
      <c r="SM8" s="218"/>
      <c r="SN8" s="218"/>
      <c r="SO8" s="218"/>
      <c r="SP8" s="218"/>
      <c r="SQ8" s="218"/>
      <c r="SR8" s="218"/>
      <c r="SS8" s="218"/>
      <c r="ST8" s="218"/>
      <c r="SU8" s="218"/>
      <c r="SV8" s="218"/>
      <c r="SW8" s="218"/>
      <c r="SX8" s="218"/>
      <c r="SY8" s="218"/>
      <c r="SZ8" s="218"/>
      <c r="TA8" s="7"/>
      <c r="TB8" s="218"/>
      <c r="TC8" s="218"/>
      <c r="TD8" s="218"/>
      <c r="TE8" s="218"/>
      <c r="TF8" s="218"/>
      <c r="TG8" s="218"/>
      <c r="TH8" s="218"/>
      <c r="TI8" s="218"/>
      <c r="TJ8" s="218"/>
      <c r="TK8" s="218"/>
      <c r="TL8" s="218"/>
      <c r="TM8" s="218"/>
      <c r="TN8" s="7"/>
      <c r="TO8" s="218"/>
      <c r="TP8" s="7"/>
      <c r="TQ8" s="7"/>
      <c r="TR8" s="218"/>
      <c r="TS8" s="218"/>
      <c r="TT8" s="218"/>
      <c r="TU8" s="7"/>
      <c r="TV8" s="218"/>
      <c r="TW8" s="218"/>
      <c r="TX8" s="7"/>
      <c r="TY8" s="7"/>
      <c r="TZ8" s="218"/>
      <c r="UA8" s="7"/>
      <c r="UB8" s="218"/>
      <c r="UC8" s="7"/>
      <c r="UD8" s="218"/>
      <c r="UE8" s="7"/>
      <c r="UF8" s="7"/>
      <c r="UG8" s="7"/>
      <c r="UH8" s="218"/>
      <c r="UI8" s="218"/>
      <c r="UJ8" s="7"/>
      <c r="UK8" s="7"/>
      <c r="UL8" s="218"/>
      <c r="UM8" s="104"/>
      <c r="UN8" s="218"/>
      <c r="UO8" s="7"/>
      <c r="UP8" s="7"/>
      <c r="UQ8" s="218"/>
      <c r="UR8" s="218"/>
      <c r="US8" s="218"/>
      <c r="UT8" s="104"/>
      <c r="UU8" s="218"/>
      <c r="UV8" s="218"/>
      <c r="UW8" s="7"/>
      <c r="UX8" s="218"/>
      <c r="UY8" s="7"/>
      <c r="UZ8" s="218"/>
      <c r="VA8" s="218"/>
      <c r="VB8" s="218"/>
      <c r="VC8" s="7"/>
      <c r="VD8" s="218"/>
      <c r="VE8" s="218"/>
      <c r="VF8" s="218"/>
      <c r="VG8" s="104"/>
      <c r="VH8" s="218"/>
      <c r="VI8" s="218"/>
      <c r="VJ8" s="218"/>
      <c r="VK8" s="218"/>
      <c r="VL8" s="218"/>
      <c r="VM8" s="218"/>
      <c r="VN8" s="218"/>
      <c r="VO8" s="218"/>
      <c r="VP8" s="218"/>
      <c r="VQ8" s="218"/>
      <c r="VR8" s="218"/>
      <c r="VS8" s="104"/>
      <c r="VT8" s="218"/>
      <c r="VU8" s="218"/>
      <c r="VV8" s="104"/>
      <c r="VW8" s="104"/>
      <c r="VX8" s="218"/>
      <c r="VY8" s="218"/>
      <c r="VZ8" s="104"/>
      <c r="WA8" s="218"/>
      <c r="WB8" s="218"/>
      <c r="WC8" s="218"/>
      <c r="WD8" s="7"/>
      <c r="WE8" s="218"/>
      <c r="WF8" s="218"/>
      <c r="WG8" s="218"/>
      <c r="WH8" s="104"/>
      <c r="WI8" s="218"/>
      <c r="WJ8" s="218"/>
      <c r="WK8" s="218"/>
      <c r="WL8" s="218"/>
      <c r="WM8" s="218"/>
      <c r="WN8" s="218"/>
      <c r="WO8" s="218"/>
      <c r="WP8" s="218"/>
      <c r="WQ8" s="218"/>
      <c r="WR8" s="218"/>
      <c r="WS8" s="218"/>
      <c r="WT8" s="104"/>
      <c r="WU8" s="218"/>
      <c r="WV8" s="218"/>
      <c r="WW8" s="104"/>
      <c r="WX8" s="104"/>
      <c r="WY8" s="218"/>
      <c r="WZ8" s="218"/>
      <c r="XA8" s="145"/>
      <c r="XB8" s="218"/>
      <c r="XC8" s="218"/>
      <c r="XD8" s="218"/>
      <c r="XE8" s="218"/>
      <c r="XF8" s="218"/>
      <c r="XG8" s="218"/>
      <c r="XH8" s="218"/>
      <c r="XI8" s="218"/>
      <c r="XJ8" s="218"/>
      <c r="XK8" s="218"/>
      <c r="XL8" s="218"/>
      <c r="XM8" s="218"/>
      <c r="XN8" s="218"/>
      <c r="XO8" s="218"/>
      <c r="XP8" s="218"/>
      <c r="XQ8" s="218"/>
      <c r="XR8" s="218"/>
      <c r="XS8" s="218"/>
      <c r="XT8" s="218"/>
      <c r="XU8" s="218"/>
      <c r="XV8" s="218"/>
      <c r="XW8" s="218"/>
      <c r="XX8" s="218"/>
      <c r="XY8" s="218"/>
      <c r="XZ8" s="469"/>
      <c r="YA8" s="218"/>
      <c r="YB8" s="218"/>
      <c r="YC8" s="218"/>
      <c r="YD8" s="218"/>
      <c r="YE8" s="218"/>
      <c r="YF8" s="218"/>
      <c r="YG8" s="218"/>
      <c r="YH8" s="218"/>
      <c r="YI8" s="218"/>
      <c r="YJ8" s="218"/>
      <c r="YK8" s="218"/>
      <c r="YL8" s="218"/>
      <c r="YM8" s="218"/>
      <c r="YN8" s="218"/>
      <c r="YO8" s="218"/>
      <c r="YP8" s="218"/>
      <c r="YQ8" s="218"/>
      <c r="YR8" s="218"/>
      <c r="YS8" s="218"/>
      <c r="YT8" s="218"/>
      <c r="YU8" s="218"/>
      <c r="YV8" s="218"/>
      <c r="YW8" s="218"/>
      <c r="YX8" s="218"/>
      <c r="YY8" s="218"/>
      <c r="YZ8" s="218"/>
      <c r="ZA8" s="218"/>
      <c r="ZB8" s="218"/>
      <c r="ZC8" s="218"/>
      <c r="ZD8" s="218"/>
      <c r="ZE8" s="218"/>
      <c r="ZF8" s="218"/>
      <c r="ZG8" s="218"/>
      <c r="ZH8" s="218"/>
      <c r="ZI8" s="218"/>
      <c r="ZJ8" s="218"/>
      <c r="ZK8" s="218"/>
      <c r="ZL8" s="218"/>
      <c r="ZM8" s="218"/>
      <c r="ZN8" s="218"/>
      <c r="ZO8" s="218"/>
      <c r="ZP8" s="218"/>
      <c r="ZQ8" s="218"/>
      <c r="ZR8" s="218"/>
      <c r="ZS8" s="218"/>
      <c r="ZT8" s="218"/>
      <c r="ZU8" s="218"/>
      <c r="ZV8" s="218"/>
      <c r="ZW8" s="218"/>
      <c r="ZX8" s="218"/>
      <c r="ZY8" s="218"/>
      <c r="ZZ8" s="218"/>
      <c r="AAA8" s="218"/>
      <c r="AAB8" s="218"/>
      <c r="AAC8" s="218"/>
      <c r="AAD8" s="218"/>
      <c r="AAE8" s="218"/>
      <c r="AAF8" s="218"/>
      <c r="AAG8" s="218"/>
      <c r="AAH8" s="218"/>
      <c r="AAI8" s="218"/>
      <c r="AAJ8" s="218"/>
      <c r="AAK8" s="218"/>
      <c r="AAL8" s="218"/>
      <c r="AAM8" s="218"/>
      <c r="AAN8" s="218"/>
      <c r="AAO8" s="104"/>
      <c r="AAP8" s="7"/>
      <c r="AAQ8" s="218"/>
      <c r="AAR8" s="218"/>
      <c r="AAS8" s="218"/>
      <c r="AAT8" s="218"/>
      <c r="AAU8" s="218"/>
      <c r="AAV8" s="218"/>
      <c r="AAW8" s="218"/>
      <c r="AAX8" s="218"/>
      <c r="AAY8" s="218"/>
      <c r="AAZ8" s="218"/>
      <c r="ABA8" s="218"/>
      <c r="ABB8" s="218"/>
      <c r="ABC8" s="7"/>
      <c r="ABD8" s="140" t="str">
        <f>表４!$H$17</f>
        <v>人数(名)</v>
      </c>
      <c r="ABE8" s="140" t="str">
        <f>表４!$K$17</f>
        <v>面積
（㎡）</v>
      </c>
      <c r="ABF8" s="140" t="str">
        <f>表４!$H$17</f>
        <v>人数(名)</v>
      </c>
      <c r="ABG8" s="140" t="str">
        <f>表４!$K$17</f>
        <v>面積
（㎡）</v>
      </c>
      <c r="ABH8" s="140" t="str">
        <f>表４!$K$17</f>
        <v>面積
（㎡）</v>
      </c>
      <c r="ABI8" s="140" t="str">
        <f>表４!$K$17</f>
        <v>面積
（㎡）</v>
      </c>
      <c r="ABJ8" s="140" t="str">
        <f>表４!$K$17</f>
        <v>面積
（㎡）</v>
      </c>
      <c r="ABK8" s="140" t="str">
        <f>表４!$K$17</f>
        <v>面積
（㎡）</v>
      </c>
      <c r="ABL8" s="140" t="str">
        <f>表４!$H$17</f>
        <v>人数(名)</v>
      </c>
      <c r="ABM8" s="140" t="str">
        <f>表４!$K$17</f>
        <v>面積
（㎡）</v>
      </c>
      <c r="ABN8" s="140" t="str">
        <f>表４!$H$17</f>
        <v>人数(名)</v>
      </c>
      <c r="ABO8" s="140" t="str">
        <f>表４!$K$17</f>
        <v>面積
（㎡）</v>
      </c>
      <c r="ABP8" s="140" t="str">
        <f>表４!$K$17</f>
        <v>面積
（㎡）</v>
      </c>
      <c r="ABQ8" s="103" t="str">
        <f>表４!$K$17</f>
        <v>面積
（㎡）</v>
      </c>
      <c r="ABR8" s="218"/>
      <c r="ABS8" s="218"/>
      <c r="ABT8" s="218"/>
      <c r="ABU8" s="218"/>
      <c r="ABV8" s="218"/>
      <c r="ABW8" s="218"/>
      <c r="ABX8" s="218"/>
      <c r="ABY8" s="218"/>
      <c r="ABZ8" s="218"/>
      <c r="ACA8" s="218"/>
      <c r="ACB8" s="218"/>
      <c r="ACC8" s="218"/>
      <c r="ACD8" s="218"/>
      <c r="ACE8" s="218"/>
      <c r="ACF8" s="218"/>
      <c r="ACG8" s="218"/>
      <c r="ACH8" s="218"/>
      <c r="ACI8" s="218"/>
      <c r="ACJ8" s="218"/>
      <c r="ACK8" s="218"/>
      <c r="ACL8" s="218"/>
      <c r="ACM8" s="218"/>
      <c r="ACN8" s="218"/>
      <c r="ACO8" s="218"/>
      <c r="ACP8" s="218"/>
      <c r="ACQ8" s="218"/>
      <c r="ACR8" s="218"/>
      <c r="ACS8" s="218"/>
      <c r="ACT8" s="218"/>
      <c r="ACU8" s="218"/>
      <c r="ACV8" s="218"/>
      <c r="ACW8" s="218"/>
      <c r="ACX8" s="218"/>
      <c r="ACY8" s="218"/>
      <c r="ACZ8" s="218"/>
      <c r="ADA8" s="218"/>
      <c r="ADB8" s="218"/>
      <c r="ADC8" s="218"/>
      <c r="ADD8" s="218"/>
      <c r="ADE8" s="218"/>
      <c r="ADF8" s="218"/>
      <c r="ADG8" s="218"/>
      <c r="ADH8" s="218"/>
      <c r="ADI8" s="218"/>
      <c r="ADJ8" s="218"/>
      <c r="ADK8" s="218"/>
      <c r="ADL8" s="218"/>
      <c r="ADM8" s="218"/>
      <c r="ADN8" s="218"/>
      <c r="ADO8" s="218"/>
      <c r="ADP8" s="218"/>
      <c r="ADQ8" s="218"/>
      <c r="ADR8" s="218"/>
      <c r="ADS8" s="218"/>
      <c r="ADT8" s="218"/>
      <c r="ADU8" s="218"/>
      <c r="ADV8" s="218"/>
      <c r="ADW8" s="218"/>
      <c r="ADX8" s="218"/>
      <c r="ADY8" s="218"/>
      <c r="ADZ8" s="218"/>
      <c r="AEA8" s="218"/>
      <c r="AEB8" s="218"/>
      <c r="AEC8" s="218"/>
      <c r="AED8" s="218"/>
      <c r="AEE8" s="218"/>
      <c r="AEF8" s="218"/>
      <c r="AEG8" s="218"/>
      <c r="AEH8" s="218"/>
      <c r="AEI8" s="218"/>
      <c r="AEJ8" s="218"/>
      <c r="AEK8" s="218"/>
      <c r="AEL8" s="218"/>
      <c r="AEM8" s="218"/>
      <c r="AEN8" s="218"/>
      <c r="AEO8" s="218"/>
      <c r="AEP8" s="218"/>
      <c r="AEQ8" s="218"/>
      <c r="AER8" s="218"/>
      <c r="AES8" s="218"/>
      <c r="AET8" s="218"/>
      <c r="AEU8" s="218"/>
      <c r="AEV8" s="218"/>
      <c r="AEW8" s="218"/>
      <c r="AEX8" s="218"/>
      <c r="AEY8" s="218"/>
      <c r="AEZ8" s="218"/>
      <c r="AFA8" s="218"/>
      <c r="AFB8" s="218"/>
      <c r="AFC8" s="218"/>
      <c r="AFD8" s="218"/>
      <c r="AFE8" s="218"/>
      <c r="AFF8" s="218"/>
      <c r="AFG8" s="218"/>
      <c r="AFH8" s="218"/>
      <c r="AFI8" s="218"/>
      <c r="AFJ8" s="218"/>
      <c r="AFK8" s="218"/>
      <c r="AFL8" s="218"/>
      <c r="AFM8" s="218"/>
      <c r="AFN8" s="218"/>
      <c r="AFO8" s="218"/>
      <c r="AFP8" s="218"/>
      <c r="AFQ8" s="218"/>
      <c r="AFR8" s="218"/>
      <c r="AFS8" s="218"/>
      <c r="AFT8" s="218"/>
      <c r="AFU8" s="218"/>
      <c r="AFV8" s="218"/>
      <c r="AFW8" s="218"/>
      <c r="AFX8" s="218"/>
      <c r="AFY8" s="218"/>
      <c r="AFZ8" s="218"/>
      <c r="AGA8" s="218"/>
      <c r="AGB8" s="218"/>
      <c r="AGC8" s="218"/>
      <c r="AGD8" s="218"/>
      <c r="AGE8" s="218"/>
      <c r="AGF8" s="218"/>
      <c r="AGG8" s="218"/>
      <c r="AGH8" s="218"/>
      <c r="AGI8" s="218"/>
      <c r="AGJ8" s="218"/>
      <c r="AGK8" s="218"/>
      <c r="AGL8" s="218"/>
      <c r="AGM8" s="218"/>
      <c r="AGN8" s="218"/>
      <c r="AGO8" s="218"/>
      <c r="AGP8" s="218"/>
      <c r="AGQ8" s="218"/>
      <c r="AGR8" s="218"/>
      <c r="AGS8" s="218"/>
      <c r="AGT8" s="218"/>
      <c r="AGU8" s="218"/>
      <c r="AGV8" s="218"/>
      <c r="AGW8" s="218"/>
      <c r="AGX8" s="218"/>
      <c r="AGY8" s="218"/>
      <c r="AGZ8" s="218"/>
      <c r="AHA8" s="218"/>
      <c r="AHB8" s="218"/>
      <c r="AHC8" s="218"/>
      <c r="AHD8" s="218"/>
      <c r="AHE8" s="218"/>
      <c r="AHF8" s="218"/>
      <c r="AHG8" s="218"/>
      <c r="AHH8" s="218"/>
      <c r="AHI8" s="218"/>
      <c r="AHJ8" s="218"/>
      <c r="AHK8" s="218"/>
      <c r="AHL8" s="218"/>
      <c r="AHM8" s="218"/>
      <c r="AHN8" s="218"/>
      <c r="AHO8" s="218"/>
      <c r="AHP8" s="218"/>
      <c r="AHQ8" s="218"/>
      <c r="AHR8" s="218"/>
      <c r="AHS8" s="218"/>
      <c r="AHT8" s="218"/>
      <c r="AHU8" s="218"/>
      <c r="AHV8" s="218"/>
      <c r="AHW8" s="218"/>
      <c r="AHX8" s="218"/>
      <c r="AHY8" s="218"/>
      <c r="AHZ8" s="218"/>
      <c r="AIA8" s="218"/>
      <c r="AIB8" s="218"/>
      <c r="AIC8" s="218"/>
      <c r="AID8" s="218"/>
      <c r="AIE8" s="218"/>
      <c r="AIF8" s="218"/>
      <c r="AIG8" s="218"/>
      <c r="AIH8" s="218"/>
      <c r="AII8" s="218"/>
      <c r="AIJ8" s="218"/>
      <c r="AIK8" s="218"/>
      <c r="AIL8" s="218"/>
      <c r="AIM8" s="218"/>
      <c r="AIN8" s="218"/>
      <c r="AIO8" s="218"/>
      <c r="AIP8" s="218"/>
      <c r="AIQ8" s="218"/>
      <c r="AIR8" s="218"/>
      <c r="AIS8" s="218"/>
      <c r="AIT8" s="218"/>
      <c r="AIU8" s="218"/>
      <c r="AIV8" s="218"/>
      <c r="AIW8" s="218"/>
      <c r="AIX8" s="218"/>
      <c r="AIY8" s="218"/>
      <c r="AIZ8" s="218"/>
      <c r="AJA8" s="218"/>
      <c r="AJB8" s="218"/>
      <c r="AJC8" s="218"/>
      <c r="AJD8" s="218"/>
      <c r="AJE8" s="218"/>
      <c r="AJF8" s="218"/>
      <c r="AJG8" s="218"/>
      <c r="AJH8" s="218"/>
      <c r="AJI8" s="218"/>
      <c r="AJJ8" s="218"/>
      <c r="AJK8" s="218"/>
      <c r="AJL8" s="218"/>
      <c r="AJM8" s="218"/>
      <c r="AJN8" s="218"/>
      <c r="AJO8" s="218"/>
      <c r="AJP8" s="218"/>
      <c r="AJQ8" s="218"/>
      <c r="AJR8" s="218"/>
      <c r="AJS8" s="218"/>
      <c r="AJT8" s="218"/>
      <c r="AJU8" s="218"/>
      <c r="AJV8" s="218"/>
      <c r="AJW8" s="218"/>
      <c r="AJX8" s="218"/>
      <c r="AJY8" s="218"/>
      <c r="AJZ8" s="218"/>
      <c r="AKA8" s="218"/>
      <c r="AKB8" s="218"/>
      <c r="AKC8" s="218"/>
      <c r="AKD8" s="218"/>
      <c r="AKE8" s="218"/>
      <c r="AKF8" s="218"/>
      <c r="AKG8" s="218"/>
      <c r="AKH8" s="218"/>
      <c r="AKI8" s="218"/>
      <c r="AKJ8" s="218"/>
      <c r="AKK8" s="218"/>
      <c r="AKL8" s="218"/>
      <c r="AKM8" s="218"/>
      <c r="AKN8" s="218"/>
      <c r="AKO8" s="218"/>
      <c r="AKP8" s="218"/>
      <c r="AKQ8" s="218"/>
      <c r="AKR8" s="218"/>
      <c r="AKS8" s="218"/>
      <c r="AKT8" s="218"/>
      <c r="AKU8" s="218"/>
      <c r="AKV8" s="218"/>
      <c r="AKW8" s="218"/>
      <c r="AKX8" s="218"/>
      <c r="AKY8" s="218"/>
      <c r="AKZ8" s="218"/>
      <c r="ALA8" s="218"/>
      <c r="ALB8" s="218"/>
      <c r="ALC8" s="218"/>
      <c r="ALD8" s="218"/>
      <c r="ALE8" s="218"/>
      <c r="ALF8" s="218"/>
      <c r="ALG8" s="218"/>
      <c r="ALH8" s="218"/>
      <c r="ALI8" s="218"/>
      <c r="ALJ8" s="218"/>
      <c r="ALK8" s="218"/>
      <c r="ALL8" s="218"/>
      <c r="ALM8" s="218"/>
      <c r="ALN8" s="218"/>
      <c r="ALO8" s="218"/>
      <c r="ALP8" s="218"/>
      <c r="ALQ8" s="218"/>
      <c r="ALR8" s="218"/>
      <c r="ALS8" s="218"/>
      <c r="ALT8" s="218"/>
      <c r="ALU8" s="218"/>
      <c r="ALV8" s="218"/>
      <c r="ALW8" s="218"/>
      <c r="ALX8" s="218"/>
      <c r="ALY8" s="218"/>
      <c r="ALZ8" s="218"/>
      <c r="AMA8" s="218"/>
      <c r="AMB8" s="218"/>
      <c r="AMC8" s="218"/>
      <c r="AMD8" s="218"/>
      <c r="AME8" s="218"/>
      <c r="AMF8" s="218"/>
      <c r="AMG8" s="218"/>
      <c r="AMH8" s="218"/>
      <c r="AMI8" s="218"/>
      <c r="AMJ8" s="218"/>
      <c r="AMK8" s="218"/>
      <c r="AML8" s="218"/>
      <c r="AMM8" s="218"/>
      <c r="AMN8" s="218"/>
      <c r="AMO8" s="218"/>
      <c r="AMP8" s="218"/>
      <c r="AMQ8" s="218"/>
      <c r="AMR8" s="218"/>
      <c r="AMS8" s="218"/>
      <c r="AMT8" s="218"/>
      <c r="AMU8" s="218"/>
      <c r="AMV8" s="218"/>
      <c r="AMW8" s="218"/>
      <c r="AMX8" s="218"/>
      <c r="AMY8" s="218"/>
      <c r="AMZ8" s="218"/>
      <c r="ANA8" s="218"/>
      <c r="ANB8" s="218"/>
      <c r="ANC8" s="218"/>
      <c r="AND8" s="218"/>
      <c r="ANE8" s="218"/>
      <c r="ANF8" s="218"/>
      <c r="ANG8" s="218"/>
      <c r="ANH8" s="218"/>
      <c r="ANI8" s="218"/>
      <c r="ANJ8" s="218"/>
      <c r="ANK8" s="218"/>
      <c r="ANL8" s="218"/>
      <c r="ANM8" s="218"/>
      <c r="ANN8" s="218"/>
      <c r="ANO8" s="218"/>
      <c r="ANP8" s="218"/>
      <c r="ANQ8" s="218"/>
      <c r="ANR8" s="218"/>
      <c r="ANS8" s="218"/>
      <c r="ANT8" s="218"/>
      <c r="ANU8" s="218"/>
      <c r="ANV8" s="218"/>
      <c r="ANW8" s="218"/>
      <c r="ANX8" s="218"/>
      <c r="ANY8" s="218"/>
      <c r="ANZ8" s="218"/>
      <c r="AOA8" s="218"/>
      <c r="AOB8" s="218"/>
      <c r="AOC8" s="218"/>
      <c r="AOD8" s="218"/>
      <c r="AOE8" s="218"/>
      <c r="AOF8" s="218"/>
      <c r="AOG8" s="218"/>
      <c r="AOH8" s="218"/>
      <c r="AOI8" s="218"/>
      <c r="AOJ8" s="218"/>
      <c r="AOK8" s="218"/>
      <c r="AOL8" s="218"/>
      <c r="AOM8" s="218"/>
      <c r="AON8" s="218"/>
      <c r="AOO8" s="218"/>
      <c r="AOP8" s="218"/>
      <c r="AOQ8" s="218"/>
      <c r="AOR8" s="218"/>
      <c r="AOS8" s="218"/>
      <c r="AOT8" s="218"/>
      <c r="AOU8" s="218"/>
      <c r="AOV8" s="218"/>
      <c r="AOW8" s="218"/>
      <c r="AOX8" s="218"/>
      <c r="AOY8" s="218"/>
      <c r="AOZ8" s="218"/>
      <c r="APA8" s="218"/>
      <c r="APB8" s="218"/>
      <c r="APC8" s="218"/>
      <c r="APD8" s="218"/>
      <c r="APE8" s="218"/>
      <c r="APF8" s="218"/>
      <c r="APG8" s="218"/>
      <c r="APH8" s="218"/>
      <c r="API8" s="218"/>
      <c r="APJ8" s="218"/>
      <c r="APK8" s="218"/>
      <c r="APL8" s="218"/>
      <c r="APM8" s="218"/>
      <c r="APN8" s="218"/>
      <c r="APO8" s="218"/>
      <c r="APP8" s="218"/>
      <c r="APQ8" s="218"/>
      <c r="APR8" s="218"/>
      <c r="APS8" s="218"/>
      <c r="APT8" s="218"/>
      <c r="APU8" s="218"/>
      <c r="APV8" s="218"/>
      <c r="APW8" s="218"/>
      <c r="APX8" s="218"/>
      <c r="APY8" s="218"/>
      <c r="APZ8" s="218"/>
      <c r="AQA8" s="218"/>
      <c r="AQB8" s="218"/>
      <c r="AQC8" s="218"/>
      <c r="AQD8" s="218"/>
      <c r="AQE8" s="218"/>
      <c r="AQF8" s="218"/>
      <c r="AQG8" s="218"/>
      <c r="AQH8" s="218"/>
      <c r="AQI8" s="218"/>
      <c r="AQJ8" s="218"/>
      <c r="AQK8" s="218"/>
      <c r="AQL8" s="218"/>
      <c r="AQM8" s="218"/>
      <c r="AQN8" s="218"/>
      <c r="AQO8" s="218"/>
      <c r="AQP8" s="218"/>
      <c r="AQQ8" s="218"/>
      <c r="AQR8" s="218"/>
      <c r="AQS8" s="218"/>
      <c r="AQT8" s="218"/>
      <c r="AQU8" s="218"/>
      <c r="AQV8" s="218"/>
      <c r="AQW8" s="218"/>
      <c r="AQX8" s="218"/>
      <c r="AQY8" s="218"/>
      <c r="AQZ8" s="218"/>
      <c r="ARA8" s="218"/>
      <c r="ARB8" s="218"/>
      <c r="ARC8" s="218"/>
      <c r="ARD8" s="218"/>
      <c r="ARE8" s="218"/>
      <c r="ARF8" s="218"/>
      <c r="ARG8" s="218"/>
      <c r="ARH8" s="218"/>
      <c r="ARI8" s="218"/>
      <c r="ARJ8" s="218"/>
      <c r="ARK8" s="218"/>
      <c r="ARL8" s="218"/>
      <c r="ARM8" s="218"/>
      <c r="ARN8" s="218"/>
      <c r="ARO8" s="218"/>
      <c r="ARP8" s="218"/>
      <c r="ARQ8" s="218"/>
      <c r="ARR8" s="218"/>
      <c r="ARS8" s="218"/>
      <c r="ART8" s="218"/>
      <c r="ARU8" s="218"/>
      <c r="ARV8" s="218"/>
      <c r="ARW8" s="218"/>
      <c r="ARX8" s="218"/>
      <c r="ARY8" s="218"/>
      <c r="ARZ8" s="218"/>
      <c r="ASA8" s="218"/>
      <c r="ASB8" s="218"/>
      <c r="ASC8" s="218"/>
      <c r="ASD8" s="218"/>
      <c r="ASE8" s="218"/>
      <c r="ASF8" s="218"/>
      <c r="ASG8" s="218"/>
      <c r="ASH8" s="218"/>
      <c r="ASI8" s="218"/>
      <c r="ASJ8" s="218"/>
      <c r="ASK8" s="218"/>
      <c r="ASL8" s="218"/>
      <c r="ASM8" s="218"/>
      <c r="ASN8" s="218"/>
      <c r="ASO8" s="218"/>
      <c r="ASP8" s="218"/>
      <c r="ASQ8" s="218"/>
      <c r="ASR8" s="218"/>
      <c r="ASS8" s="218"/>
      <c r="AST8" s="218"/>
      <c r="ASU8" s="218"/>
      <c r="ASV8" s="218"/>
      <c r="ASW8" s="218"/>
      <c r="ASX8" s="218"/>
      <c r="ASY8" s="218"/>
      <c r="ASZ8" s="218"/>
      <c r="ATA8" s="218"/>
      <c r="ATB8" s="218"/>
      <c r="ATC8" s="218"/>
      <c r="ATD8" s="218"/>
      <c r="ATE8" s="218"/>
      <c r="ATF8" s="218"/>
      <c r="ATG8" s="218"/>
      <c r="ATH8" s="218"/>
      <c r="ATI8" s="218"/>
      <c r="ATJ8" s="218"/>
      <c r="ATK8" s="218"/>
      <c r="ATL8" s="218"/>
      <c r="ATM8" s="218"/>
      <c r="ATN8" s="218"/>
      <c r="ATO8" s="218"/>
      <c r="ATP8" s="218"/>
      <c r="ATQ8" s="218"/>
      <c r="ATR8" s="218"/>
      <c r="ATS8" s="218"/>
      <c r="ATT8" s="218"/>
      <c r="ATU8" s="218"/>
      <c r="ATV8" s="218"/>
      <c r="ATW8" s="218"/>
      <c r="ATX8" s="218"/>
      <c r="ATY8" s="218"/>
      <c r="ATZ8" s="218"/>
      <c r="AUA8" s="218"/>
      <c r="AUB8" s="218"/>
      <c r="AUC8" s="218"/>
      <c r="AUD8" s="218"/>
      <c r="AUE8" s="218"/>
      <c r="AUF8" s="218"/>
      <c r="AUG8" s="218"/>
      <c r="AUH8" s="218"/>
      <c r="AUI8" s="218"/>
      <c r="AUJ8" s="218"/>
      <c r="AUK8" s="218"/>
      <c r="AUL8" s="218"/>
      <c r="AUM8" s="218"/>
      <c r="AUN8" s="218"/>
      <c r="AUO8" s="218"/>
      <c r="AUP8" s="218"/>
      <c r="AUQ8" s="218"/>
      <c r="AUR8" s="218"/>
      <c r="AUS8" s="218"/>
      <c r="AUT8" s="218"/>
      <c r="AUU8" s="218"/>
      <c r="AUV8" s="218"/>
      <c r="AUW8" s="218"/>
      <c r="AUX8" s="218"/>
      <c r="AUY8" s="218"/>
      <c r="AUZ8" s="218"/>
      <c r="AVA8" s="218"/>
      <c r="AVB8" s="218"/>
      <c r="AVC8" s="218"/>
      <c r="AVD8" s="218"/>
      <c r="AVE8" s="218"/>
      <c r="AVF8" s="218"/>
      <c r="AVG8" s="218"/>
      <c r="AVH8" s="218"/>
      <c r="AVI8" s="218"/>
      <c r="AVJ8" s="218"/>
      <c r="AVK8" s="218"/>
      <c r="AVL8" s="218"/>
      <c r="AVM8" s="218"/>
      <c r="AVN8" s="218"/>
      <c r="AVO8" s="218"/>
      <c r="AVP8" s="218"/>
      <c r="AVQ8" s="218"/>
      <c r="AVR8" s="218"/>
      <c r="AVS8" s="218"/>
      <c r="AVT8" s="218"/>
      <c r="AVU8" s="218"/>
      <c r="AVV8" s="218"/>
      <c r="AVW8" s="218"/>
      <c r="AVX8" s="218"/>
      <c r="AVY8" s="218"/>
      <c r="AVZ8" s="218"/>
      <c r="AWA8" s="218"/>
      <c r="AWB8" s="218"/>
      <c r="AWC8" s="218"/>
      <c r="AWD8" s="218"/>
      <c r="AWE8" s="218"/>
      <c r="AWF8" s="218"/>
      <c r="AWG8" s="218"/>
      <c r="AWH8" s="218"/>
      <c r="AWI8" s="218"/>
      <c r="AWJ8" s="218"/>
      <c r="AWK8" s="218"/>
      <c r="AWL8" s="218"/>
      <c r="AWM8" s="218"/>
      <c r="AWN8" s="218"/>
      <c r="AWO8" s="218"/>
      <c r="AWP8" s="218"/>
      <c r="AWQ8" s="218"/>
      <c r="AWR8" s="218"/>
      <c r="AWS8" s="218"/>
      <c r="AWT8" s="218"/>
      <c r="AWU8" s="218"/>
      <c r="AWV8" s="218"/>
      <c r="AWW8" s="218"/>
      <c r="AWX8" s="218"/>
      <c r="AWY8" s="218"/>
      <c r="AWZ8" s="218"/>
      <c r="AXA8" s="218"/>
      <c r="AXB8" s="218"/>
      <c r="AXC8" s="218"/>
      <c r="AXD8" s="218"/>
      <c r="AXE8" s="218"/>
      <c r="AXF8" s="218"/>
      <c r="AXG8" s="218"/>
      <c r="AXH8" s="218"/>
      <c r="AXI8" s="218"/>
      <c r="AXJ8" s="218"/>
      <c r="AXK8" s="218"/>
      <c r="AXL8" s="218"/>
      <c r="AXM8" s="218"/>
      <c r="AXN8" s="218"/>
      <c r="AXO8" s="218"/>
      <c r="AXP8" s="218"/>
      <c r="AXQ8" s="218"/>
      <c r="AXR8" s="218"/>
      <c r="AXS8" s="218"/>
      <c r="AXT8" s="218"/>
      <c r="AXU8" s="218"/>
      <c r="AXV8" s="218"/>
      <c r="AXW8" s="218"/>
      <c r="AXX8" s="218"/>
      <c r="AXY8" s="218"/>
      <c r="AXZ8" s="218"/>
      <c r="AYA8" s="218"/>
      <c r="AYB8" s="218"/>
      <c r="AYC8" s="218"/>
      <c r="AYD8" s="218"/>
      <c r="AYE8" s="218"/>
      <c r="AYF8" s="218"/>
      <c r="AYG8" s="218"/>
      <c r="AYH8" s="218"/>
      <c r="AYI8" s="218"/>
      <c r="AYJ8" s="218"/>
      <c r="AYK8" s="218"/>
      <c r="AYL8" s="218"/>
      <c r="AYM8" s="218"/>
      <c r="AYN8" s="218"/>
      <c r="AYO8" s="218"/>
      <c r="AYP8" s="218"/>
      <c r="AYQ8" s="218"/>
      <c r="AYR8" s="218"/>
      <c r="AYS8" s="218"/>
      <c r="AYT8" s="218"/>
      <c r="AYU8" s="218"/>
      <c r="AYV8" s="218"/>
      <c r="AYW8" s="218"/>
      <c r="AYX8" s="218"/>
      <c r="AYY8" s="218"/>
      <c r="AYZ8" s="218"/>
      <c r="AZA8" s="218"/>
      <c r="AZB8" s="218"/>
      <c r="AZC8" s="218"/>
      <c r="AZD8" s="218"/>
      <c r="AZE8" s="218"/>
      <c r="AZF8" s="218"/>
      <c r="AZG8" s="218"/>
      <c r="AZH8" s="218"/>
      <c r="AZI8" s="218"/>
      <c r="AZJ8" s="218"/>
      <c r="AZK8" s="218"/>
      <c r="AZL8" s="218"/>
      <c r="AZM8" s="218"/>
      <c r="AZN8" s="218"/>
      <c r="AZO8" s="218"/>
      <c r="AZP8" s="218"/>
      <c r="AZQ8" s="218"/>
      <c r="AZR8" s="218"/>
      <c r="AZS8" s="218"/>
      <c r="AZT8" s="218"/>
      <c r="AZU8" s="218"/>
      <c r="AZV8" s="218"/>
      <c r="AZW8" s="218"/>
      <c r="AZX8" s="218"/>
      <c r="AZY8" s="218"/>
      <c r="AZZ8" s="218"/>
      <c r="BAA8" s="218"/>
      <c r="BAB8" s="218"/>
      <c r="BAC8" s="218"/>
      <c r="BAD8" s="218"/>
      <c r="BAE8" s="218"/>
      <c r="BAF8" s="218"/>
      <c r="BAG8" s="218"/>
      <c r="BAH8" s="218"/>
      <c r="BAI8" s="218"/>
      <c r="BAJ8" s="218"/>
      <c r="BAK8" s="218"/>
      <c r="BAL8" s="218"/>
      <c r="BAM8" s="218"/>
      <c r="BAN8" s="218"/>
      <c r="BAO8" s="218"/>
      <c r="BAP8" s="218"/>
      <c r="BAQ8" s="218"/>
      <c r="BAR8" s="218"/>
      <c r="BAS8" s="218"/>
      <c r="BAT8" s="218"/>
      <c r="BAU8" s="218"/>
      <c r="BAV8" s="218"/>
      <c r="BAW8" s="218"/>
      <c r="BAX8" s="218"/>
      <c r="BAY8" s="218"/>
      <c r="BAZ8" s="218"/>
      <c r="BBA8" s="218"/>
      <c r="BBB8" s="218"/>
      <c r="BBC8" s="218"/>
      <c r="BBD8" s="218"/>
      <c r="BBE8" s="218"/>
      <c r="BBF8" s="218"/>
      <c r="BBG8" s="218"/>
      <c r="BBH8" s="218"/>
      <c r="BBI8" s="218"/>
      <c r="BBJ8" s="218"/>
      <c r="BBK8" s="218"/>
      <c r="BBL8" s="218"/>
      <c r="BBM8" s="218"/>
      <c r="BBN8" s="218"/>
      <c r="BBO8" s="218"/>
      <c r="BBP8" s="218"/>
      <c r="BBQ8" s="218"/>
      <c r="BBR8" s="218"/>
      <c r="BBS8" s="218"/>
      <c r="BBT8" s="218"/>
      <c r="BBU8" s="218"/>
      <c r="BBV8" s="218"/>
      <c r="BBW8" s="218"/>
      <c r="BBX8" s="218"/>
      <c r="BBY8" s="218"/>
      <c r="BBZ8" s="218"/>
      <c r="BCA8" s="218"/>
      <c r="BCB8" s="218"/>
      <c r="BCC8" s="218"/>
      <c r="BCD8" s="218"/>
      <c r="BCE8" s="218"/>
      <c r="BCF8" s="218"/>
      <c r="BCG8" s="218"/>
      <c r="BCH8" s="218"/>
      <c r="BCI8" s="218"/>
      <c r="BCJ8" s="218"/>
      <c r="BCK8" s="218"/>
      <c r="BCL8" s="218"/>
      <c r="BCM8" s="218"/>
      <c r="BCN8" s="218"/>
      <c r="BCO8" s="218"/>
      <c r="BCP8" s="218"/>
      <c r="BCQ8" s="218"/>
      <c r="BCR8" s="218"/>
      <c r="BCS8" s="218"/>
      <c r="BCT8" s="218"/>
      <c r="BCU8" s="218"/>
      <c r="BCV8" s="218"/>
      <c r="BCW8" s="218"/>
      <c r="BCX8" s="218"/>
      <c r="BCY8" s="218"/>
      <c r="BCZ8" s="218"/>
      <c r="BDA8" s="218"/>
      <c r="BDB8" s="218"/>
      <c r="BDC8" s="218"/>
      <c r="BDD8" s="218"/>
      <c r="BDE8" s="218"/>
      <c r="BDF8" s="218"/>
      <c r="BDG8" s="218"/>
      <c r="BDH8" s="218"/>
      <c r="BDI8" s="218"/>
      <c r="BDJ8" s="218"/>
      <c r="BDK8" s="218"/>
      <c r="BDL8" s="218"/>
      <c r="BDM8" s="218"/>
      <c r="BDN8" s="218"/>
      <c r="BDO8" s="218"/>
      <c r="BDP8" s="218"/>
      <c r="BDQ8" s="218"/>
      <c r="BDR8" s="218"/>
      <c r="BDS8" s="218"/>
      <c r="BDT8" s="218"/>
      <c r="BDU8" s="218"/>
      <c r="BDV8" s="218"/>
      <c r="BDW8" s="218"/>
      <c r="BDX8" s="218"/>
      <c r="BDY8" s="218"/>
      <c r="BDZ8" s="218"/>
      <c r="BEA8" s="218"/>
      <c r="BEB8" s="218"/>
      <c r="BEC8" s="218"/>
      <c r="BED8" s="218"/>
      <c r="BEE8" s="218"/>
      <c r="BEF8" s="218"/>
      <c r="BEG8" s="218"/>
      <c r="BEH8" s="218"/>
      <c r="BEI8" s="218"/>
      <c r="BEJ8" s="218"/>
      <c r="BEK8" s="218"/>
      <c r="BEL8" s="218"/>
      <c r="BEM8" s="218"/>
      <c r="BEN8" s="218"/>
      <c r="BEO8" s="218"/>
      <c r="BEP8" s="218"/>
      <c r="BEQ8" s="218"/>
      <c r="BER8" s="218"/>
      <c r="BES8" s="218"/>
      <c r="BET8" s="218"/>
      <c r="BEU8" s="218"/>
      <c r="BEV8" s="218"/>
      <c r="BEW8" s="218"/>
      <c r="BEX8" s="218"/>
      <c r="BEY8" s="218"/>
      <c r="BEZ8" s="218"/>
      <c r="BFA8" s="218"/>
      <c r="BFB8" s="218"/>
      <c r="BFC8" s="218"/>
      <c r="BFD8" s="218"/>
      <c r="BFE8" s="218"/>
      <c r="BFF8" s="218"/>
      <c r="BFG8" s="218"/>
      <c r="BFH8" s="218"/>
      <c r="BFI8" s="218"/>
      <c r="BFJ8" s="218"/>
      <c r="BFK8" s="218"/>
      <c r="BFL8" s="218"/>
      <c r="BFM8" s="218"/>
      <c r="BFN8" s="218"/>
      <c r="BFO8" s="218"/>
      <c r="BFP8" s="218"/>
      <c r="BFQ8" s="218"/>
      <c r="BFR8" s="218"/>
      <c r="BFS8" s="218"/>
      <c r="BFT8" s="218"/>
      <c r="BFU8" s="218"/>
      <c r="BFV8" s="218"/>
      <c r="BFW8" s="218"/>
      <c r="BFX8" s="218"/>
      <c r="BFY8" s="218"/>
      <c r="BFZ8" s="218"/>
      <c r="BGA8" s="218"/>
      <c r="BGB8" s="218"/>
      <c r="BGC8" s="218"/>
      <c r="BGD8" s="218"/>
      <c r="BGE8" s="218"/>
      <c r="BGF8" s="218"/>
      <c r="BGG8" s="218"/>
      <c r="BGH8" s="218"/>
      <c r="BGI8" s="218"/>
      <c r="BGJ8" s="218"/>
      <c r="BGK8" s="218"/>
      <c r="BGL8" s="218"/>
      <c r="BGM8" s="218"/>
      <c r="BGN8" s="218"/>
      <c r="BGO8" s="218"/>
      <c r="BGP8" s="218"/>
      <c r="BGQ8" s="218"/>
      <c r="BGR8" s="218"/>
      <c r="BGS8" s="218"/>
      <c r="BGT8" s="218"/>
      <c r="BGU8" s="218"/>
      <c r="BGV8" s="218"/>
      <c r="BGW8" s="218"/>
      <c r="BGX8" s="218"/>
      <c r="BGY8" s="218"/>
      <c r="BGZ8" s="218"/>
      <c r="BHA8" s="218"/>
      <c r="BHB8" s="218"/>
      <c r="BHC8" s="218"/>
      <c r="BHD8" s="218"/>
      <c r="BHE8" s="218"/>
      <c r="BHF8" s="218"/>
      <c r="BHG8" s="218"/>
      <c r="BHH8" s="218"/>
      <c r="BHI8" s="218"/>
      <c r="BHJ8" s="218"/>
      <c r="BHK8" s="218"/>
      <c r="BHL8" s="218"/>
      <c r="BHM8" s="218"/>
      <c r="BHN8" s="218"/>
      <c r="BHO8" s="218"/>
      <c r="BHP8" s="218"/>
      <c r="BHQ8" s="218"/>
      <c r="BHR8" s="218"/>
      <c r="BHS8" s="218"/>
      <c r="BHT8" s="218"/>
      <c r="BHU8" s="218"/>
      <c r="BHV8" s="218"/>
      <c r="BHW8" s="218"/>
      <c r="BHX8" s="218"/>
      <c r="BHY8" s="218"/>
      <c r="BHZ8" s="218"/>
      <c r="BIA8" s="218"/>
      <c r="BIB8" s="218"/>
      <c r="BIC8" s="218"/>
      <c r="BID8" s="218"/>
      <c r="BIE8" s="218"/>
      <c r="BIF8" s="218"/>
      <c r="BIG8" s="218"/>
      <c r="BIH8" s="218"/>
      <c r="BII8" s="218"/>
      <c r="BIJ8" s="218"/>
      <c r="BIK8" s="218"/>
      <c r="BIL8" s="218"/>
      <c r="BIM8" s="218"/>
      <c r="BIN8" s="218"/>
      <c r="BIO8" s="218"/>
      <c r="BIP8" s="218"/>
      <c r="BIQ8" s="218"/>
      <c r="BIR8" s="218"/>
      <c r="BIS8" s="218"/>
      <c r="BIT8" s="218"/>
      <c r="BIU8" s="218"/>
      <c r="BIV8" s="218"/>
      <c r="BIW8" s="218"/>
      <c r="BIX8" s="218"/>
      <c r="BIY8" s="218"/>
      <c r="BIZ8" s="218"/>
      <c r="BJA8" s="218"/>
      <c r="BJB8" s="218"/>
      <c r="BJC8" s="218"/>
      <c r="BJD8" s="218"/>
      <c r="BJE8" s="218"/>
      <c r="BJF8" s="218"/>
      <c r="BJG8" s="218"/>
      <c r="BJH8" s="218"/>
      <c r="BJI8" s="218"/>
      <c r="BJJ8" s="218"/>
      <c r="BJK8" s="218"/>
      <c r="BJL8" s="218"/>
      <c r="BJM8" s="218"/>
      <c r="BJN8" s="218"/>
      <c r="BJO8" s="218"/>
      <c r="BJP8" s="218"/>
      <c r="BJQ8" s="218"/>
      <c r="BJR8" s="218"/>
      <c r="BJS8" s="218"/>
      <c r="BJT8" s="218"/>
      <c r="BJU8" s="218"/>
      <c r="BJV8" s="218"/>
      <c r="BJW8" s="218"/>
      <c r="BJX8" s="218"/>
      <c r="BJY8" s="218"/>
      <c r="BJZ8" s="218"/>
      <c r="BKA8" s="218"/>
      <c r="BKB8" s="218"/>
      <c r="BKC8" s="218"/>
      <c r="BKD8" s="218"/>
      <c r="BKE8" s="218"/>
      <c r="BKF8" s="218"/>
      <c r="BKG8" s="218"/>
      <c r="BKH8" s="218"/>
      <c r="BKI8" s="218"/>
      <c r="BKJ8" s="218"/>
      <c r="BKK8" s="218"/>
      <c r="BKL8" s="218"/>
      <c r="BKM8" s="218"/>
      <c r="BKN8" s="218"/>
      <c r="BKO8" s="218"/>
      <c r="BKP8" s="218"/>
      <c r="BKQ8" s="218"/>
      <c r="BKR8" s="218"/>
      <c r="BKS8" s="218"/>
      <c r="BKT8" s="218"/>
      <c r="BKU8" s="218"/>
      <c r="BKV8" s="218"/>
      <c r="BKW8" s="218"/>
      <c r="BKX8" s="218"/>
      <c r="BKY8" s="218"/>
      <c r="BKZ8" s="218"/>
      <c r="BLA8" s="218"/>
      <c r="BLB8" s="218"/>
      <c r="BLC8" s="218"/>
      <c r="BLD8" s="218"/>
      <c r="BLE8" s="218"/>
      <c r="BLF8" s="218"/>
      <c r="BLG8" s="218"/>
      <c r="BLH8" s="218"/>
      <c r="BLI8" s="218"/>
      <c r="BLJ8" s="218"/>
      <c r="BLK8" s="218"/>
      <c r="BLL8" s="218"/>
      <c r="BLM8" s="218"/>
      <c r="BLN8" s="218"/>
      <c r="BLO8" s="218"/>
      <c r="BLP8" s="218"/>
      <c r="BLQ8" s="218"/>
      <c r="BLR8" s="218"/>
      <c r="BLS8" s="218"/>
      <c r="BLT8" s="218"/>
      <c r="BLU8" s="218"/>
      <c r="BLV8" s="218"/>
      <c r="BLW8" s="218"/>
      <c r="BLX8" s="218"/>
      <c r="BLY8" s="218"/>
      <c r="BLZ8" s="218"/>
      <c r="BMA8" s="218"/>
      <c r="BMB8" s="218"/>
      <c r="BMC8" s="218"/>
      <c r="BMD8" s="218"/>
      <c r="BME8" s="218"/>
      <c r="BMF8" s="218"/>
      <c r="BMG8" s="218"/>
      <c r="BMH8" s="218"/>
      <c r="BMI8" s="218"/>
      <c r="BMJ8" s="218"/>
      <c r="BMK8" s="218"/>
      <c r="BML8" s="218"/>
      <c r="BMM8" s="218"/>
      <c r="BMN8" s="218"/>
      <c r="BMO8" s="218"/>
      <c r="BMP8" s="218"/>
      <c r="BMQ8" s="218"/>
      <c r="BMR8" s="218"/>
      <c r="BMS8" s="218"/>
      <c r="BMT8" s="218"/>
      <c r="BMU8" s="218"/>
      <c r="BMV8" s="218"/>
      <c r="BMW8" s="218"/>
      <c r="BMX8" s="218"/>
      <c r="BMY8" s="218"/>
      <c r="BMZ8" s="218"/>
      <c r="BNA8" s="218"/>
      <c r="BNB8" s="218"/>
      <c r="BNC8" s="218"/>
      <c r="BND8" s="218"/>
      <c r="BNE8" s="218"/>
      <c r="BNF8" s="218"/>
      <c r="BNG8" s="218"/>
      <c r="BNH8" s="218"/>
      <c r="BNI8" s="218"/>
      <c r="BNJ8" s="218"/>
      <c r="BNK8" s="218"/>
      <c r="BNL8" s="218"/>
      <c r="BNM8" s="218"/>
      <c r="BNN8" s="218"/>
      <c r="BNO8" s="218"/>
      <c r="BNP8" s="218"/>
      <c r="BNQ8" s="218"/>
      <c r="BNR8" s="218"/>
      <c r="BNS8" s="218"/>
      <c r="BNT8" s="218"/>
      <c r="BNU8" s="218"/>
      <c r="BNV8" s="218"/>
      <c r="BNW8" s="218"/>
      <c r="BNX8" s="218"/>
      <c r="BNY8" s="218"/>
      <c r="BNZ8" s="218"/>
      <c r="BOA8" s="218"/>
      <c r="BOB8" s="218"/>
      <c r="BOC8" s="218"/>
      <c r="BOD8" s="218"/>
      <c r="BOE8" s="218"/>
      <c r="BOF8" s="218"/>
      <c r="BOG8" s="218"/>
      <c r="BOH8" s="218"/>
      <c r="BOI8" s="218"/>
      <c r="BOJ8" s="218"/>
      <c r="BOK8" s="218"/>
      <c r="BOL8" s="218"/>
      <c r="BOM8" s="218"/>
      <c r="BON8" s="218"/>
      <c r="BOO8" s="218"/>
      <c r="BOP8" s="218"/>
      <c r="BOQ8" s="218"/>
      <c r="BOR8" s="218"/>
      <c r="BOS8" s="218"/>
      <c r="BOT8" s="218"/>
      <c r="BOU8" s="218"/>
      <c r="BOV8" s="218"/>
      <c r="BOW8" s="218"/>
      <c r="BOX8" s="218"/>
      <c r="BOY8" s="218"/>
      <c r="BOZ8" s="218"/>
      <c r="BPA8" s="218"/>
      <c r="BPB8" s="218"/>
      <c r="BPC8" s="218"/>
      <c r="BPD8" s="218"/>
      <c r="BPE8" s="218"/>
      <c r="BPF8" s="218"/>
      <c r="BPG8" s="218"/>
      <c r="BPH8" s="218"/>
      <c r="BPI8" s="218"/>
      <c r="BPJ8" s="218"/>
      <c r="BPK8" s="218"/>
      <c r="BPL8" s="218"/>
      <c r="BPM8" s="218"/>
      <c r="BPN8" s="218"/>
      <c r="BPO8" s="218"/>
      <c r="BPP8" s="218"/>
      <c r="BPQ8" s="218"/>
      <c r="BPR8" s="218"/>
      <c r="BPS8" s="218"/>
      <c r="BPT8" s="218"/>
      <c r="BPU8" s="218"/>
      <c r="BPV8" s="218"/>
      <c r="BPW8" s="218"/>
      <c r="BPX8" s="218"/>
      <c r="BPY8" s="218"/>
      <c r="BPZ8" s="218"/>
      <c r="BQA8" s="218"/>
      <c r="BQB8" s="218"/>
      <c r="BQC8" s="218"/>
      <c r="BQD8" s="218"/>
      <c r="BQE8" s="218"/>
      <c r="BQF8" s="218"/>
      <c r="BQG8" s="218"/>
      <c r="BQH8" s="218"/>
      <c r="BQI8" s="218"/>
      <c r="BQJ8" s="218"/>
      <c r="BQK8" s="218"/>
      <c r="BQL8" s="218"/>
      <c r="BQM8" s="218"/>
      <c r="BQN8" s="218"/>
      <c r="BQO8" s="218"/>
      <c r="BQP8" s="218"/>
      <c r="BQQ8" s="218"/>
      <c r="BQR8" s="218"/>
      <c r="BQS8" s="218"/>
      <c r="BQT8" s="218"/>
      <c r="BQU8" s="218"/>
      <c r="BQV8" s="218"/>
      <c r="BQW8" s="218"/>
      <c r="BQX8" s="218"/>
      <c r="BQY8" s="218"/>
      <c r="BQZ8" s="218"/>
      <c r="BRA8" s="218"/>
      <c r="BRB8" s="218"/>
      <c r="BRC8" s="218"/>
      <c r="BRD8" s="218"/>
      <c r="BRE8" s="218"/>
      <c r="BRF8" s="218"/>
      <c r="BRG8" s="218"/>
      <c r="BRH8" s="218"/>
      <c r="BRI8" s="218"/>
      <c r="BRJ8" s="218"/>
      <c r="BRK8" s="218"/>
      <c r="BRL8" s="218"/>
      <c r="BRM8" s="218"/>
      <c r="BRN8" s="218"/>
      <c r="BRO8" s="218"/>
      <c r="BRP8" s="218"/>
      <c r="BRQ8" s="218"/>
      <c r="BRR8" s="218"/>
      <c r="BRS8" s="218"/>
      <c r="BRT8" s="218"/>
      <c r="BRU8" s="218"/>
      <c r="BRV8" s="218"/>
      <c r="BRW8" s="218"/>
      <c r="BRX8" s="218"/>
      <c r="BRY8" s="218"/>
    </row>
    <row r="9" spans="1:1845" x14ac:dyDescent="0.4">
      <c r="A9" s="140" t="s">
        <v>436</v>
      </c>
      <c r="B9" s="140" t="s">
        <v>439</v>
      </c>
      <c r="C9" s="140" t="s">
        <v>439</v>
      </c>
      <c r="D9" s="140" t="s">
        <v>439</v>
      </c>
      <c r="E9" s="140" t="s">
        <v>439</v>
      </c>
      <c r="F9" s="140" t="s">
        <v>439</v>
      </c>
      <c r="G9" s="140" t="s">
        <v>434</v>
      </c>
      <c r="H9" s="140" t="s">
        <v>434</v>
      </c>
      <c r="I9" s="140" t="s">
        <v>434</v>
      </c>
      <c r="J9" s="140" t="s">
        <v>434</v>
      </c>
      <c r="K9" s="140" t="s">
        <v>434</v>
      </c>
      <c r="L9" s="140" t="s">
        <v>434</v>
      </c>
      <c r="M9" s="140" t="s">
        <v>434</v>
      </c>
      <c r="N9" s="140" t="s">
        <v>434</v>
      </c>
      <c r="O9" s="140" t="s">
        <v>434</v>
      </c>
      <c r="P9" s="140" t="s">
        <v>434</v>
      </c>
      <c r="Q9" s="140" t="s">
        <v>434</v>
      </c>
      <c r="R9" s="140" t="s">
        <v>434</v>
      </c>
      <c r="S9" s="140" t="s">
        <v>434</v>
      </c>
      <c r="T9" s="140" t="s">
        <v>434</v>
      </c>
      <c r="U9" s="140" t="s">
        <v>434</v>
      </c>
      <c r="V9" s="140" t="s">
        <v>434</v>
      </c>
      <c r="W9" s="140" t="s">
        <v>434</v>
      </c>
      <c r="X9" s="140" t="s">
        <v>434</v>
      </c>
      <c r="Y9" s="140" t="s">
        <v>434</v>
      </c>
      <c r="Z9" s="288" t="s">
        <v>434</v>
      </c>
      <c r="AA9" s="288" t="s">
        <v>434</v>
      </c>
      <c r="AB9" s="288" t="s">
        <v>434</v>
      </c>
      <c r="AC9" s="288" t="s">
        <v>434</v>
      </c>
      <c r="AD9" s="140" t="s">
        <v>434</v>
      </c>
      <c r="AE9" s="288" t="s">
        <v>434</v>
      </c>
      <c r="AF9" s="288" t="s">
        <v>434</v>
      </c>
      <c r="AG9" s="288" t="s">
        <v>434</v>
      </c>
      <c r="AH9" s="140" t="s">
        <v>434</v>
      </c>
      <c r="AI9" s="140" t="s">
        <v>434</v>
      </c>
      <c r="AJ9" s="140" t="s">
        <v>434</v>
      </c>
      <c r="AK9" s="140" t="s">
        <v>434</v>
      </c>
      <c r="AL9" s="140" t="s">
        <v>434</v>
      </c>
      <c r="AM9" s="140" t="s">
        <v>434</v>
      </c>
      <c r="AN9" s="288" t="s">
        <v>434</v>
      </c>
      <c r="AO9" s="140" t="s">
        <v>434</v>
      </c>
      <c r="AP9" s="140" t="s">
        <v>434</v>
      </c>
      <c r="AQ9" s="140" t="s">
        <v>434</v>
      </c>
      <c r="AR9" s="140" t="s">
        <v>434</v>
      </c>
      <c r="AS9" s="140" t="s">
        <v>434</v>
      </c>
      <c r="AT9" s="288" t="s">
        <v>434</v>
      </c>
      <c r="AU9" s="301" t="s">
        <v>434</v>
      </c>
      <c r="AV9" s="301" t="s">
        <v>434</v>
      </c>
      <c r="AW9" s="140" t="s">
        <v>434</v>
      </c>
      <c r="AX9" s="140" t="s">
        <v>434</v>
      </c>
      <c r="AY9" s="140" t="s">
        <v>434</v>
      </c>
      <c r="AZ9" s="140" t="s">
        <v>434</v>
      </c>
      <c r="BA9" s="140" t="s">
        <v>434</v>
      </c>
      <c r="BB9" s="140" t="s">
        <v>434</v>
      </c>
      <c r="BC9" s="140" t="s">
        <v>434</v>
      </c>
      <c r="BD9" s="218" t="s">
        <v>434</v>
      </c>
      <c r="BE9" s="218" t="s">
        <v>434</v>
      </c>
      <c r="BF9" s="218" t="s">
        <v>434</v>
      </c>
      <c r="BG9" s="218" t="s">
        <v>434</v>
      </c>
      <c r="BH9" s="218" t="s">
        <v>434</v>
      </c>
      <c r="BI9" s="140" t="s">
        <v>434</v>
      </c>
      <c r="BJ9" s="140" t="s">
        <v>434</v>
      </c>
      <c r="BK9" s="140" t="s">
        <v>434</v>
      </c>
      <c r="BL9" s="140" t="s">
        <v>434</v>
      </c>
      <c r="BM9" s="140" t="s">
        <v>434</v>
      </c>
      <c r="BN9" s="140" t="s">
        <v>434</v>
      </c>
      <c r="BO9" s="140" t="s">
        <v>434</v>
      </c>
      <c r="BP9" s="140" t="s">
        <v>434</v>
      </c>
      <c r="BQ9" s="140" t="s">
        <v>434</v>
      </c>
      <c r="BR9" s="140" t="s">
        <v>434</v>
      </c>
      <c r="BS9" s="140" t="s">
        <v>434</v>
      </c>
      <c r="BT9" s="218" t="s">
        <v>434</v>
      </c>
      <c r="BU9" s="140" t="s">
        <v>434</v>
      </c>
      <c r="BV9" s="140" t="s">
        <v>434</v>
      </c>
      <c r="BW9" s="288" t="s">
        <v>434</v>
      </c>
      <c r="BX9" s="140" t="s">
        <v>434</v>
      </c>
      <c r="BY9" s="218" t="s">
        <v>434</v>
      </c>
      <c r="BZ9" s="218" t="s">
        <v>434</v>
      </c>
      <c r="CA9" s="140" t="s">
        <v>434</v>
      </c>
      <c r="CB9" s="140" t="s">
        <v>434</v>
      </c>
      <c r="CC9" s="140" t="s">
        <v>434</v>
      </c>
      <c r="CD9" s="140" t="s">
        <v>434</v>
      </c>
      <c r="CE9" s="140" t="s">
        <v>434</v>
      </c>
      <c r="CF9" s="140" t="s">
        <v>434</v>
      </c>
      <c r="CG9" s="140" t="s">
        <v>434</v>
      </c>
      <c r="CH9" s="140" t="s">
        <v>434</v>
      </c>
      <c r="CI9" s="140" t="s">
        <v>434</v>
      </c>
      <c r="CJ9" s="140" t="s">
        <v>434</v>
      </c>
      <c r="CK9" s="288" t="s">
        <v>434</v>
      </c>
      <c r="CL9" s="288" t="s">
        <v>434</v>
      </c>
      <c r="CM9" s="140" t="s">
        <v>434</v>
      </c>
      <c r="CN9" s="288" t="s">
        <v>434</v>
      </c>
      <c r="CO9" s="140" t="s">
        <v>434</v>
      </c>
      <c r="CP9" s="140" t="s">
        <v>434</v>
      </c>
      <c r="CQ9" s="218" t="s">
        <v>434</v>
      </c>
      <c r="CR9" s="140" t="s">
        <v>434</v>
      </c>
      <c r="CS9" s="140" t="s">
        <v>434</v>
      </c>
      <c r="CT9" s="140" t="s">
        <v>434</v>
      </c>
      <c r="CU9" s="140" t="s">
        <v>434</v>
      </c>
      <c r="CV9" s="288" t="s">
        <v>434</v>
      </c>
      <c r="CW9" s="288" t="s">
        <v>434</v>
      </c>
      <c r="CX9" s="288" t="s">
        <v>434</v>
      </c>
      <c r="CY9" s="288" t="s">
        <v>434</v>
      </c>
      <c r="CZ9" s="7" t="s">
        <v>434</v>
      </c>
      <c r="DA9" s="140" t="s">
        <v>434</v>
      </c>
      <c r="DB9" s="104" t="s">
        <v>434</v>
      </c>
      <c r="DC9" s="140" t="s">
        <v>434</v>
      </c>
      <c r="DD9" s="140" t="s">
        <v>434</v>
      </c>
      <c r="DE9" s="288" t="s">
        <v>434</v>
      </c>
      <c r="DF9" s="140" t="s">
        <v>434</v>
      </c>
      <c r="DG9" s="140" t="s">
        <v>434</v>
      </c>
      <c r="DH9" s="140" t="s">
        <v>434</v>
      </c>
      <c r="DI9" s="140" t="s">
        <v>434</v>
      </c>
      <c r="DJ9" s="140" t="s">
        <v>434</v>
      </c>
      <c r="DK9" s="140" t="s">
        <v>434</v>
      </c>
      <c r="DL9" s="140" t="s">
        <v>434</v>
      </c>
      <c r="DM9" s="140" t="s">
        <v>434</v>
      </c>
      <c r="DN9" s="140" t="s">
        <v>434</v>
      </c>
      <c r="DO9" s="140" t="s">
        <v>434</v>
      </c>
      <c r="DP9" s="140" t="s">
        <v>434</v>
      </c>
      <c r="DQ9" s="140" t="s">
        <v>434</v>
      </c>
      <c r="DR9" s="140" t="s">
        <v>434</v>
      </c>
      <c r="DS9" s="140" t="s">
        <v>434</v>
      </c>
      <c r="DT9" s="140" t="s">
        <v>434</v>
      </c>
      <c r="DU9" s="140" t="s">
        <v>434</v>
      </c>
      <c r="DV9" s="140" t="s">
        <v>434</v>
      </c>
      <c r="DW9" s="140" t="s">
        <v>434</v>
      </c>
      <c r="DX9" s="140" t="s">
        <v>434</v>
      </c>
      <c r="DY9" s="140" t="s">
        <v>434</v>
      </c>
      <c r="DZ9" s="288" t="s">
        <v>434</v>
      </c>
      <c r="EA9" s="140" t="s">
        <v>434</v>
      </c>
      <c r="EB9" s="140" t="s">
        <v>434</v>
      </c>
      <c r="EC9" s="140" t="s">
        <v>434</v>
      </c>
      <c r="ED9" s="140" t="s">
        <v>434</v>
      </c>
      <c r="EE9" s="140" t="s">
        <v>434</v>
      </c>
      <c r="EF9" s="140" t="s">
        <v>434</v>
      </c>
      <c r="EG9" s="288" t="s">
        <v>434</v>
      </c>
      <c r="EH9" s="288" t="s">
        <v>434</v>
      </c>
      <c r="EI9" s="288" t="s">
        <v>434</v>
      </c>
      <c r="EJ9" s="288" t="s">
        <v>434</v>
      </c>
      <c r="EK9" s="140" t="s">
        <v>434</v>
      </c>
      <c r="EL9" s="140" t="s">
        <v>434</v>
      </c>
      <c r="EM9" s="140" t="s">
        <v>434</v>
      </c>
      <c r="EN9" s="140" t="s">
        <v>434</v>
      </c>
      <c r="EO9" s="140" t="s">
        <v>434</v>
      </c>
      <c r="EP9" s="140" t="s">
        <v>434</v>
      </c>
      <c r="EQ9" s="140" t="s">
        <v>434</v>
      </c>
      <c r="ER9" s="140" t="s">
        <v>434</v>
      </c>
      <c r="ES9" s="140" t="s">
        <v>434</v>
      </c>
      <c r="ET9" s="140" t="s">
        <v>434</v>
      </c>
      <c r="EU9" s="140" t="s">
        <v>434</v>
      </c>
      <c r="EV9" s="218" t="s">
        <v>434</v>
      </c>
      <c r="EW9" s="218" t="s">
        <v>434</v>
      </c>
      <c r="EX9" s="218" t="s">
        <v>434</v>
      </c>
      <c r="EY9" s="140" t="s">
        <v>434</v>
      </c>
      <c r="EZ9" s="140" t="s">
        <v>434</v>
      </c>
      <c r="FA9" s="140" t="s">
        <v>434</v>
      </c>
      <c r="FB9" s="140" t="s">
        <v>434</v>
      </c>
      <c r="FC9" s="140" t="s">
        <v>434</v>
      </c>
      <c r="FD9" s="140" t="s">
        <v>434</v>
      </c>
      <c r="FE9" s="140" t="s">
        <v>434</v>
      </c>
      <c r="FF9" s="140" t="s">
        <v>434</v>
      </c>
      <c r="FG9" s="140" t="s">
        <v>434</v>
      </c>
      <c r="FH9" s="140" t="s">
        <v>434</v>
      </c>
      <c r="FI9" s="140" t="s">
        <v>434</v>
      </c>
      <c r="FJ9" s="140" t="s">
        <v>434</v>
      </c>
      <c r="FK9" s="140" t="s">
        <v>434</v>
      </c>
      <c r="FL9" s="140" t="s">
        <v>434</v>
      </c>
      <c r="FM9" s="140" t="s">
        <v>434</v>
      </c>
      <c r="FN9" s="140" t="s">
        <v>434</v>
      </c>
      <c r="FO9" s="140" t="s">
        <v>434</v>
      </c>
      <c r="FP9" s="140" t="s">
        <v>434</v>
      </c>
      <c r="FQ9" s="288" t="s">
        <v>434</v>
      </c>
      <c r="FR9" s="140" t="s">
        <v>434</v>
      </c>
      <c r="FS9" s="218" t="s">
        <v>434</v>
      </c>
      <c r="FT9" s="218" t="s">
        <v>434</v>
      </c>
      <c r="FU9" s="218" t="s">
        <v>434</v>
      </c>
      <c r="FV9" s="218" t="s">
        <v>434</v>
      </c>
      <c r="FW9" s="218" t="s">
        <v>434</v>
      </c>
      <c r="FX9" s="218" t="s">
        <v>434</v>
      </c>
      <c r="FY9" s="218" t="s">
        <v>434</v>
      </c>
      <c r="FZ9" s="218" t="s">
        <v>434</v>
      </c>
      <c r="GA9" s="218" t="s">
        <v>434</v>
      </c>
      <c r="GB9" s="218" t="s">
        <v>434</v>
      </c>
      <c r="GC9" s="218" t="s">
        <v>434</v>
      </c>
      <c r="GD9" s="218" t="s">
        <v>434</v>
      </c>
      <c r="GE9" s="218" t="s">
        <v>434</v>
      </c>
      <c r="GF9" s="218" t="s">
        <v>434</v>
      </c>
      <c r="GG9" s="218" t="s">
        <v>434</v>
      </c>
      <c r="GH9" s="218" t="s">
        <v>434</v>
      </c>
      <c r="GI9" s="218" t="s">
        <v>434</v>
      </c>
      <c r="GJ9" s="218" t="s">
        <v>434</v>
      </c>
      <c r="GK9" s="218" t="s">
        <v>434</v>
      </c>
      <c r="GL9" s="218" t="s">
        <v>434</v>
      </c>
      <c r="GM9" s="218" t="s">
        <v>434</v>
      </c>
      <c r="GN9" s="218" t="s">
        <v>434</v>
      </c>
      <c r="GO9" s="218" t="s">
        <v>434</v>
      </c>
      <c r="GP9" s="218" t="s">
        <v>434</v>
      </c>
      <c r="GQ9" s="218" t="s">
        <v>434</v>
      </c>
      <c r="GR9" s="218" t="s">
        <v>434</v>
      </c>
      <c r="GS9" s="218" t="s">
        <v>434</v>
      </c>
      <c r="GT9" s="218" t="s">
        <v>434</v>
      </c>
      <c r="GU9" s="218" t="s">
        <v>434</v>
      </c>
      <c r="GV9" s="218" t="s">
        <v>434</v>
      </c>
      <c r="GW9" s="218" t="s">
        <v>434</v>
      </c>
      <c r="GX9" s="218" t="s">
        <v>434</v>
      </c>
      <c r="GY9" s="302" t="s">
        <v>434</v>
      </c>
      <c r="GZ9" s="302" t="s">
        <v>434</v>
      </c>
      <c r="HA9" s="218" t="s">
        <v>434</v>
      </c>
      <c r="HB9" s="140" t="s">
        <v>434</v>
      </c>
      <c r="HC9" s="140" t="s">
        <v>434</v>
      </c>
      <c r="HD9" s="140" t="s">
        <v>434</v>
      </c>
      <c r="HE9" s="140" t="s">
        <v>434</v>
      </c>
      <c r="HF9" s="140" t="s">
        <v>434</v>
      </c>
      <c r="HG9" s="140" t="s">
        <v>434</v>
      </c>
      <c r="HH9" s="218" t="s">
        <v>434</v>
      </c>
      <c r="HI9" s="218" t="s">
        <v>434</v>
      </c>
      <c r="HJ9" s="140" t="s">
        <v>434</v>
      </c>
      <c r="HK9" s="140" t="s">
        <v>434</v>
      </c>
      <c r="HL9" s="140" t="s">
        <v>434</v>
      </c>
      <c r="HM9" s="140" t="s">
        <v>434</v>
      </c>
      <c r="HN9" s="140" t="s">
        <v>434</v>
      </c>
      <c r="HO9" s="140" t="s">
        <v>434</v>
      </c>
      <c r="HP9" s="140" t="s">
        <v>434</v>
      </c>
      <c r="HQ9" s="140" t="s">
        <v>434</v>
      </c>
      <c r="HR9" s="140" t="s">
        <v>434</v>
      </c>
      <c r="HS9" s="140" t="s">
        <v>434</v>
      </c>
      <c r="HT9" s="288" t="s">
        <v>434</v>
      </c>
      <c r="HU9" s="140" t="s">
        <v>434</v>
      </c>
      <c r="HV9" s="288" t="s">
        <v>434</v>
      </c>
      <c r="HW9" s="218" t="s">
        <v>434</v>
      </c>
      <c r="HX9" s="218" t="s">
        <v>434</v>
      </c>
      <c r="HY9" s="218" t="s">
        <v>434</v>
      </c>
      <c r="HZ9" s="218" t="s">
        <v>434</v>
      </c>
      <c r="IA9" s="218" t="s">
        <v>434</v>
      </c>
      <c r="IB9" s="218" t="s">
        <v>434</v>
      </c>
      <c r="IC9" s="218" t="s">
        <v>434</v>
      </c>
      <c r="ID9" s="218" t="s">
        <v>434</v>
      </c>
      <c r="IE9" s="218" t="s">
        <v>434</v>
      </c>
      <c r="IF9" s="218" t="s">
        <v>434</v>
      </c>
      <c r="IG9" s="218" t="s">
        <v>434</v>
      </c>
      <c r="IH9" s="140" t="s">
        <v>434</v>
      </c>
      <c r="II9" s="218" t="s">
        <v>434</v>
      </c>
      <c r="IJ9" s="218" t="s">
        <v>434</v>
      </c>
      <c r="IK9" s="218" t="s">
        <v>434</v>
      </c>
      <c r="IL9" s="218" t="s">
        <v>434</v>
      </c>
      <c r="IM9" s="218" t="s">
        <v>434</v>
      </c>
      <c r="IN9" s="140" t="s">
        <v>434</v>
      </c>
      <c r="IO9" s="140" t="s">
        <v>434</v>
      </c>
      <c r="IP9" s="288" t="s">
        <v>434</v>
      </c>
      <c r="IQ9" s="288" t="s">
        <v>434</v>
      </c>
      <c r="IR9" s="140" t="s">
        <v>434</v>
      </c>
      <c r="IS9" s="140" t="s">
        <v>434</v>
      </c>
      <c r="IT9" s="140" t="s">
        <v>434</v>
      </c>
      <c r="IU9" s="140" t="s">
        <v>434</v>
      </c>
      <c r="IV9" s="140" t="s">
        <v>434</v>
      </c>
      <c r="IW9" s="140" t="s">
        <v>434</v>
      </c>
      <c r="IX9" s="140" t="s">
        <v>434</v>
      </c>
      <c r="IY9" s="218" t="s">
        <v>434</v>
      </c>
      <c r="IZ9" s="140" t="s">
        <v>434</v>
      </c>
      <c r="JA9" s="140" t="s">
        <v>434</v>
      </c>
      <c r="JB9" s="140" t="s">
        <v>434</v>
      </c>
      <c r="JC9" s="140" t="s">
        <v>434</v>
      </c>
      <c r="JD9" s="140" t="s">
        <v>434</v>
      </c>
      <c r="JE9" s="140" t="s">
        <v>434</v>
      </c>
      <c r="JF9" s="140" t="s">
        <v>434</v>
      </c>
      <c r="JG9" s="140" t="s">
        <v>434</v>
      </c>
      <c r="JH9" s="140" t="s">
        <v>434</v>
      </c>
      <c r="JI9" s="140" t="s">
        <v>434</v>
      </c>
      <c r="JJ9" s="140" t="s">
        <v>434</v>
      </c>
      <c r="JK9" s="140" t="s">
        <v>434</v>
      </c>
      <c r="JL9" s="140" t="s">
        <v>434</v>
      </c>
      <c r="JM9" s="140" t="s">
        <v>434</v>
      </c>
      <c r="JN9" s="140" t="s">
        <v>434</v>
      </c>
      <c r="JO9" s="140" t="s">
        <v>434</v>
      </c>
      <c r="JP9" s="140" t="s">
        <v>434</v>
      </c>
      <c r="JQ9" s="140" t="s">
        <v>434</v>
      </c>
      <c r="JR9" s="140" t="s">
        <v>434</v>
      </c>
      <c r="JS9" s="140" t="s">
        <v>434</v>
      </c>
      <c r="JT9" s="140" t="s">
        <v>434</v>
      </c>
      <c r="JU9" s="140" t="s">
        <v>434</v>
      </c>
      <c r="JV9" s="140" t="s">
        <v>434</v>
      </c>
      <c r="JW9" s="140" t="s">
        <v>434</v>
      </c>
      <c r="JX9" s="140" t="s">
        <v>434</v>
      </c>
      <c r="JY9" s="140" t="s">
        <v>434</v>
      </c>
      <c r="JZ9" s="140" t="s">
        <v>434</v>
      </c>
      <c r="KA9" s="140" t="s">
        <v>434</v>
      </c>
      <c r="KB9" s="140" t="s">
        <v>434</v>
      </c>
      <c r="KC9" s="140" t="s">
        <v>434</v>
      </c>
      <c r="KD9" s="140" t="s">
        <v>434</v>
      </c>
      <c r="KE9" s="140" t="s">
        <v>434</v>
      </c>
      <c r="KF9" s="140" t="s">
        <v>434</v>
      </c>
      <c r="KG9" s="140" t="s">
        <v>434</v>
      </c>
      <c r="KH9" s="140" t="s">
        <v>434</v>
      </c>
      <c r="KI9" s="140" t="s">
        <v>434</v>
      </c>
      <c r="KJ9" s="140" t="s">
        <v>434</v>
      </c>
      <c r="KK9" s="140" t="s">
        <v>434</v>
      </c>
      <c r="KL9" s="140" t="s">
        <v>434</v>
      </c>
      <c r="KM9" s="140" t="s">
        <v>434</v>
      </c>
      <c r="KN9" s="140" t="s">
        <v>434</v>
      </c>
      <c r="KO9" s="140" t="s">
        <v>434</v>
      </c>
      <c r="KP9" s="140" t="s">
        <v>434</v>
      </c>
      <c r="KQ9" s="140" t="s">
        <v>434</v>
      </c>
      <c r="KR9" s="140" t="s">
        <v>434</v>
      </c>
      <c r="KS9" s="140" t="s">
        <v>434</v>
      </c>
      <c r="KT9" s="140" t="s">
        <v>434</v>
      </c>
      <c r="KU9" s="140" t="s">
        <v>434</v>
      </c>
      <c r="KV9" s="140" t="s">
        <v>434</v>
      </c>
      <c r="KW9" s="140" t="s">
        <v>434</v>
      </c>
      <c r="KX9" s="140" t="s">
        <v>434</v>
      </c>
      <c r="KY9" s="140" t="s">
        <v>434</v>
      </c>
      <c r="KZ9" s="140" t="s">
        <v>434</v>
      </c>
      <c r="LA9" s="140" t="s">
        <v>434</v>
      </c>
      <c r="LB9" s="140" t="s">
        <v>434</v>
      </c>
      <c r="LC9" s="140" t="s">
        <v>434</v>
      </c>
      <c r="LD9" s="140" t="s">
        <v>434</v>
      </c>
      <c r="LE9" s="140" t="s">
        <v>434</v>
      </c>
      <c r="LF9" s="140" t="s">
        <v>434</v>
      </c>
      <c r="LG9" s="140" t="s">
        <v>434</v>
      </c>
      <c r="LH9" s="140" t="s">
        <v>434</v>
      </c>
      <c r="LI9" s="140" t="s">
        <v>434</v>
      </c>
      <c r="LJ9" s="140" t="s">
        <v>434</v>
      </c>
      <c r="LK9" s="140" t="s">
        <v>434</v>
      </c>
      <c r="LL9" s="140" t="s">
        <v>434</v>
      </c>
      <c r="LM9" s="140" t="s">
        <v>434</v>
      </c>
      <c r="LN9" s="140" t="s">
        <v>434</v>
      </c>
      <c r="LO9" s="140" t="s">
        <v>434</v>
      </c>
      <c r="LP9" s="140" t="s">
        <v>434</v>
      </c>
      <c r="LQ9" s="140" t="s">
        <v>434</v>
      </c>
      <c r="LR9" s="140" t="s">
        <v>434</v>
      </c>
      <c r="LS9" s="140" t="s">
        <v>434</v>
      </c>
      <c r="LT9" s="140" t="s">
        <v>434</v>
      </c>
      <c r="LU9" s="140" t="s">
        <v>434</v>
      </c>
      <c r="LV9" s="140" t="s">
        <v>434</v>
      </c>
      <c r="LW9" s="140" t="s">
        <v>434</v>
      </c>
      <c r="LX9" s="140" t="s">
        <v>434</v>
      </c>
      <c r="LY9" s="140" t="s">
        <v>434</v>
      </c>
      <c r="LZ9" s="140" t="s">
        <v>434</v>
      </c>
      <c r="MA9" s="140" t="s">
        <v>434</v>
      </c>
      <c r="MB9" s="140" t="s">
        <v>434</v>
      </c>
      <c r="MC9" s="140" t="s">
        <v>434</v>
      </c>
      <c r="MD9" s="140" t="s">
        <v>434</v>
      </c>
      <c r="ME9" s="140" t="s">
        <v>434</v>
      </c>
      <c r="MF9" s="140" t="s">
        <v>434</v>
      </c>
      <c r="MG9" s="140" t="s">
        <v>434</v>
      </c>
      <c r="MH9" s="140" t="s">
        <v>434</v>
      </c>
      <c r="MI9" s="140" t="s">
        <v>434</v>
      </c>
      <c r="MJ9" s="140" t="s">
        <v>434</v>
      </c>
      <c r="MK9" s="140" t="s">
        <v>434</v>
      </c>
      <c r="ML9" s="140" t="s">
        <v>434</v>
      </c>
      <c r="MM9" s="140" t="s">
        <v>434</v>
      </c>
      <c r="MN9" s="140" t="s">
        <v>434</v>
      </c>
      <c r="MO9" s="140" t="s">
        <v>434</v>
      </c>
      <c r="MP9" s="140" t="s">
        <v>434</v>
      </c>
      <c r="MQ9" s="140" t="s">
        <v>434</v>
      </c>
      <c r="MR9" s="140" t="s">
        <v>434</v>
      </c>
      <c r="MS9" s="140" t="s">
        <v>434</v>
      </c>
      <c r="MT9" s="140" t="s">
        <v>434</v>
      </c>
      <c r="MU9" s="140" t="s">
        <v>434</v>
      </c>
      <c r="MV9" s="288" t="s">
        <v>434</v>
      </c>
      <c r="MW9" s="140" t="s">
        <v>434</v>
      </c>
      <c r="MX9" s="140" t="s">
        <v>434</v>
      </c>
      <c r="MY9" s="140" t="s">
        <v>434</v>
      </c>
      <c r="MZ9" s="140" t="s">
        <v>434</v>
      </c>
      <c r="NA9" s="140" t="s">
        <v>434</v>
      </c>
      <c r="NB9" s="140" t="s">
        <v>434</v>
      </c>
      <c r="NC9" s="264" t="s">
        <v>434</v>
      </c>
      <c r="ND9" s="140" t="s">
        <v>434</v>
      </c>
      <c r="NE9" s="140" t="s">
        <v>434</v>
      </c>
      <c r="NF9" s="140" t="s">
        <v>434</v>
      </c>
      <c r="NG9" s="140" t="s">
        <v>434</v>
      </c>
      <c r="NH9" s="288" t="s">
        <v>434</v>
      </c>
      <c r="NI9" s="140" t="s">
        <v>434</v>
      </c>
      <c r="NJ9" s="140" t="s">
        <v>434</v>
      </c>
      <c r="NK9" s="140" t="s">
        <v>434</v>
      </c>
      <c r="NL9" s="140" t="s">
        <v>434</v>
      </c>
      <c r="NM9" s="288" t="s">
        <v>434</v>
      </c>
      <c r="NN9" s="218" t="s">
        <v>434</v>
      </c>
      <c r="NO9" s="218" t="s">
        <v>434</v>
      </c>
      <c r="NP9" s="218" t="s">
        <v>434</v>
      </c>
      <c r="NQ9" s="218" t="s">
        <v>434</v>
      </c>
      <c r="NR9" s="218" t="s">
        <v>434</v>
      </c>
      <c r="NS9" s="218" t="s">
        <v>434</v>
      </c>
      <c r="NT9" s="140" t="s">
        <v>434</v>
      </c>
      <c r="NU9" s="140" t="s">
        <v>434</v>
      </c>
      <c r="NV9" s="140" t="s">
        <v>434</v>
      </c>
      <c r="NW9" s="140" t="s">
        <v>434</v>
      </c>
      <c r="NX9" s="140" t="s">
        <v>434</v>
      </c>
      <c r="NY9" s="288" t="s">
        <v>434</v>
      </c>
      <c r="NZ9" s="140" t="s">
        <v>434</v>
      </c>
      <c r="OA9" s="140" t="s">
        <v>434</v>
      </c>
      <c r="OB9" s="140" t="s">
        <v>434</v>
      </c>
      <c r="OC9" s="140" t="s">
        <v>434</v>
      </c>
      <c r="OD9" s="140" t="s">
        <v>434</v>
      </c>
      <c r="OE9" s="140" t="s">
        <v>434</v>
      </c>
      <c r="OF9" s="140" t="s">
        <v>434</v>
      </c>
      <c r="OG9" s="140" t="s">
        <v>434</v>
      </c>
      <c r="OH9" s="140" t="s">
        <v>434</v>
      </c>
      <c r="OI9" s="140" t="s">
        <v>434</v>
      </c>
      <c r="OJ9" s="140" t="s">
        <v>434</v>
      </c>
      <c r="OK9" s="140" t="s">
        <v>434</v>
      </c>
      <c r="OL9" s="140" t="s">
        <v>434</v>
      </c>
      <c r="OM9" s="140" t="s">
        <v>434</v>
      </c>
      <c r="ON9" s="218" t="s">
        <v>434</v>
      </c>
      <c r="OO9" s="218" t="s">
        <v>434</v>
      </c>
      <c r="OP9" s="218" t="s">
        <v>434</v>
      </c>
      <c r="OQ9" s="218" t="s">
        <v>434</v>
      </c>
      <c r="OR9" s="218" t="s">
        <v>434</v>
      </c>
      <c r="OS9" s="218" t="s">
        <v>434</v>
      </c>
      <c r="OT9" s="218" t="s">
        <v>434</v>
      </c>
      <c r="OU9" s="218" t="s">
        <v>434</v>
      </c>
      <c r="OV9" s="218" t="s">
        <v>434</v>
      </c>
      <c r="OW9" s="218" t="s">
        <v>434</v>
      </c>
      <c r="OX9" s="218" t="s">
        <v>434</v>
      </c>
      <c r="OY9" s="218" t="s">
        <v>434</v>
      </c>
      <c r="OZ9" s="218" t="s">
        <v>434</v>
      </c>
      <c r="PA9" s="218" t="s">
        <v>434</v>
      </c>
      <c r="PB9" s="218" t="s">
        <v>434</v>
      </c>
      <c r="PC9" s="218" t="s">
        <v>434</v>
      </c>
      <c r="PD9" s="140" t="s">
        <v>434</v>
      </c>
      <c r="PE9" s="140" t="s">
        <v>434</v>
      </c>
      <c r="PF9" s="140" t="s">
        <v>434</v>
      </c>
      <c r="PG9" s="140" t="s">
        <v>434</v>
      </c>
      <c r="PH9" s="218" t="s">
        <v>434</v>
      </c>
      <c r="PI9" s="140" t="s">
        <v>434</v>
      </c>
      <c r="PJ9" s="140" t="s">
        <v>434</v>
      </c>
      <c r="PK9" s="140" t="s">
        <v>434</v>
      </c>
      <c r="PL9" s="140" t="s">
        <v>434</v>
      </c>
      <c r="PM9" s="218" t="s">
        <v>434</v>
      </c>
      <c r="PN9" s="218" t="s">
        <v>434</v>
      </c>
      <c r="PO9" s="218" t="s">
        <v>434</v>
      </c>
      <c r="PP9" s="140" t="s">
        <v>434</v>
      </c>
      <c r="PQ9" s="140" t="s">
        <v>434</v>
      </c>
      <c r="PR9" s="218" t="s">
        <v>434</v>
      </c>
      <c r="PS9" s="218" t="s">
        <v>434</v>
      </c>
      <c r="PT9" s="218" t="s">
        <v>434</v>
      </c>
      <c r="PU9" s="218" t="s">
        <v>434</v>
      </c>
      <c r="PV9" s="218" t="s">
        <v>434</v>
      </c>
      <c r="PW9" s="218" t="s">
        <v>434</v>
      </c>
      <c r="PX9" s="140" t="s">
        <v>434</v>
      </c>
      <c r="PY9" s="140" t="s">
        <v>434</v>
      </c>
      <c r="PZ9" s="140" t="s">
        <v>434</v>
      </c>
      <c r="QA9" s="140" t="s">
        <v>434</v>
      </c>
      <c r="QB9" s="140" t="s">
        <v>434</v>
      </c>
      <c r="QC9" s="140" t="s">
        <v>434</v>
      </c>
      <c r="QD9" s="140" t="s">
        <v>434</v>
      </c>
      <c r="QE9" s="140" t="s">
        <v>434</v>
      </c>
      <c r="QF9" s="140" t="s">
        <v>434</v>
      </c>
      <c r="QG9" s="140" t="s">
        <v>434</v>
      </c>
      <c r="QH9" s="140" t="s">
        <v>434</v>
      </c>
      <c r="QI9" s="140" t="s">
        <v>434</v>
      </c>
      <c r="QJ9" s="140" t="s">
        <v>434</v>
      </c>
      <c r="QK9" s="140" t="s">
        <v>434</v>
      </c>
      <c r="QL9" s="140" t="s">
        <v>434</v>
      </c>
      <c r="QM9" s="140" t="s">
        <v>434</v>
      </c>
      <c r="QN9" s="140" t="s">
        <v>434</v>
      </c>
      <c r="QO9" s="140" t="s">
        <v>434</v>
      </c>
      <c r="QP9" s="218" t="s">
        <v>434</v>
      </c>
      <c r="QQ9" s="218" t="s">
        <v>434</v>
      </c>
      <c r="QR9" s="140" t="s">
        <v>434</v>
      </c>
      <c r="QS9" s="140" t="s">
        <v>434</v>
      </c>
      <c r="QT9" s="140" t="s">
        <v>434</v>
      </c>
      <c r="QU9" s="140" t="s">
        <v>434</v>
      </c>
      <c r="QV9" s="140" t="s">
        <v>434</v>
      </c>
      <c r="QW9" s="140" t="s">
        <v>434</v>
      </c>
      <c r="QX9" s="140" t="s">
        <v>434</v>
      </c>
      <c r="QY9" s="140" t="s">
        <v>434</v>
      </c>
      <c r="QZ9" s="140" t="s">
        <v>434</v>
      </c>
      <c r="RA9" s="140" t="s">
        <v>434</v>
      </c>
      <c r="RB9" s="140" t="s">
        <v>434</v>
      </c>
      <c r="RC9" s="140" t="s">
        <v>434</v>
      </c>
      <c r="RD9" s="140" t="s">
        <v>434</v>
      </c>
      <c r="RE9" s="140" t="s">
        <v>434</v>
      </c>
      <c r="RF9" s="140" t="s">
        <v>434</v>
      </c>
      <c r="RG9" s="140" t="s">
        <v>434</v>
      </c>
      <c r="RH9" s="140" t="s">
        <v>434</v>
      </c>
      <c r="RI9" s="140" t="s">
        <v>434</v>
      </c>
      <c r="RJ9" s="140" t="s">
        <v>434</v>
      </c>
      <c r="RK9" s="140" t="s">
        <v>434</v>
      </c>
      <c r="RL9" s="140" t="s">
        <v>434</v>
      </c>
      <c r="RM9" s="140" t="s">
        <v>434</v>
      </c>
      <c r="RN9" s="140" t="s">
        <v>434</v>
      </c>
      <c r="RO9" s="140" t="s">
        <v>434</v>
      </c>
      <c r="RP9" s="140" t="s">
        <v>434</v>
      </c>
      <c r="RQ9" s="140" t="s">
        <v>434</v>
      </c>
      <c r="RR9" s="140" t="s">
        <v>434</v>
      </c>
      <c r="RS9" s="140" t="s">
        <v>434</v>
      </c>
      <c r="RT9" s="140" t="s">
        <v>434</v>
      </c>
      <c r="RU9" s="140" t="s">
        <v>434</v>
      </c>
      <c r="RV9" s="140" t="s">
        <v>434</v>
      </c>
      <c r="RW9" s="140" t="s">
        <v>434</v>
      </c>
      <c r="RX9" s="140" t="s">
        <v>434</v>
      </c>
      <c r="RY9" s="140" t="s">
        <v>434</v>
      </c>
      <c r="RZ9" s="140" t="s">
        <v>434</v>
      </c>
      <c r="SA9" s="140" t="s">
        <v>434</v>
      </c>
      <c r="SB9" s="218" t="s">
        <v>434</v>
      </c>
      <c r="SC9" s="140" t="s">
        <v>434</v>
      </c>
      <c r="SD9" s="218" t="s">
        <v>434</v>
      </c>
      <c r="SE9" s="140" t="s">
        <v>434</v>
      </c>
      <c r="SF9" s="140" t="s">
        <v>434</v>
      </c>
      <c r="SG9" s="140" t="s">
        <v>434</v>
      </c>
      <c r="SH9" s="140" t="s">
        <v>434</v>
      </c>
      <c r="SI9" s="140" t="s">
        <v>434</v>
      </c>
      <c r="SJ9" s="140" t="s">
        <v>434</v>
      </c>
      <c r="SK9" s="140" t="s">
        <v>434</v>
      </c>
      <c r="SL9" s="140" t="s">
        <v>434</v>
      </c>
      <c r="SM9" s="140" t="s">
        <v>434</v>
      </c>
      <c r="SN9" s="140" t="s">
        <v>434</v>
      </c>
      <c r="SO9" s="140" t="s">
        <v>434</v>
      </c>
      <c r="SP9" s="140" t="s">
        <v>434</v>
      </c>
      <c r="SQ9" s="140" t="s">
        <v>434</v>
      </c>
      <c r="SR9" s="140" t="s">
        <v>434</v>
      </c>
      <c r="SS9" s="140" t="s">
        <v>434</v>
      </c>
      <c r="ST9" s="140" t="s">
        <v>434</v>
      </c>
      <c r="SU9" s="140" t="s">
        <v>434</v>
      </c>
      <c r="SV9" s="140" t="s">
        <v>434</v>
      </c>
      <c r="SW9" s="140" t="s">
        <v>434</v>
      </c>
      <c r="SX9" s="140" t="s">
        <v>434</v>
      </c>
      <c r="SY9" s="140" t="s">
        <v>434</v>
      </c>
      <c r="SZ9" s="140" t="s">
        <v>434</v>
      </c>
      <c r="TA9" s="140" t="s">
        <v>434</v>
      </c>
      <c r="TB9" s="218" t="s">
        <v>434</v>
      </c>
      <c r="TC9" s="140" t="s">
        <v>434</v>
      </c>
      <c r="TD9" s="140" t="s">
        <v>434</v>
      </c>
      <c r="TE9" s="140" t="s">
        <v>434</v>
      </c>
      <c r="TF9" s="140" t="s">
        <v>434</v>
      </c>
      <c r="TG9" s="140" t="s">
        <v>434</v>
      </c>
      <c r="TH9" s="140" t="s">
        <v>434</v>
      </c>
      <c r="TI9" s="140" t="s">
        <v>434</v>
      </c>
      <c r="TJ9" s="140" t="s">
        <v>434</v>
      </c>
      <c r="TK9" s="140" t="s">
        <v>434</v>
      </c>
      <c r="TL9" s="140" t="s">
        <v>434</v>
      </c>
      <c r="TM9" s="140" t="s">
        <v>434</v>
      </c>
      <c r="TN9" s="218" t="s">
        <v>434</v>
      </c>
      <c r="TO9" s="140" t="s">
        <v>434</v>
      </c>
      <c r="TP9" s="140" t="s">
        <v>434</v>
      </c>
      <c r="TQ9" s="140" t="s">
        <v>434</v>
      </c>
      <c r="TR9" s="140" t="s">
        <v>434</v>
      </c>
      <c r="TS9" s="140" t="s">
        <v>434</v>
      </c>
      <c r="TT9" s="140" t="s">
        <v>434</v>
      </c>
      <c r="TU9" s="140" t="s">
        <v>434</v>
      </c>
      <c r="TV9" s="140" t="s">
        <v>434</v>
      </c>
      <c r="TW9" s="140" t="s">
        <v>434</v>
      </c>
      <c r="TX9" s="140" t="s">
        <v>434</v>
      </c>
      <c r="TY9" s="218" t="s">
        <v>434</v>
      </c>
      <c r="TZ9" s="218" t="s">
        <v>434</v>
      </c>
      <c r="UA9" s="140" t="s">
        <v>434</v>
      </c>
      <c r="UB9" s="140" t="s">
        <v>434</v>
      </c>
      <c r="UC9" s="140" t="s">
        <v>434</v>
      </c>
      <c r="UD9" s="140" t="s">
        <v>434</v>
      </c>
      <c r="UE9" s="140" t="s">
        <v>434</v>
      </c>
      <c r="UF9" s="140" t="s">
        <v>434</v>
      </c>
      <c r="UG9" s="218" t="s">
        <v>434</v>
      </c>
      <c r="UH9" s="218" t="s">
        <v>434</v>
      </c>
      <c r="UI9" s="218" t="s">
        <v>434</v>
      </c>
      <c r="UJ9" s="218" t="s">
        <v>434</v>
      </c>
      <c r="UK9" s="218" t="s">
        <v>434</v>
      </c>
      <c r="UL9" s="218" t="s">
        <v>434</v>
      </c>
      <c r="UM9" s="218" t="s">
        <v>434</v>
      </c>
      <c r="UN9" s="218" t="s">
        <v>434</v>
      </c>
      <c r="UO9" s="218" t="s">
        <v>434</v>
      </c>
      <c r="UP9" s="218" t="s">
        <v>434</v>
      </c>
      <c r="UQ9" s="218" t="s">
        <v>434</v>
      </c>
      <c r="UR9" s="218" t="s">
        <v>434</v>
      </c>
      <c r="US9" s="218" t="s">
        <v>434</v>
      </c>
      <c r="UT9" s="218" t="s">
        <v>434</v>
      </c>
      <c r="UU9" s="218" t="s">
        <v>434</v>
      </c>
      <c r="UV9" s="218" t="s">
        <v>434</v>
      </c>
      <c r="UW9" s="218" t="s">
        <v>434</v>
      </c>
      <c r="UX9" s="140" t="s">
        <v>573</v>
      </c>
      <c r="UY9" s="140" t="s">
        <v>573</v>
      </c>
      <c r="UZ9" s="140" t="s">
        <v>573</v>
      </c>
      <c r="VA9" s="140" t="s">
        <v>573</v>
      </c>
      <c r="VB9" s="140" t="s">
        <v>573</v>
      </c>
      <c r="VC9" s="140" t="s">
        <v>573</v>
      </c>
      <c r="VD9" s="218" t="s">
        <v>573</v>
      </c>
      <c r="VE9" s="218" t="s">
        <v>573</v>
      </c>
      <c r="VF9" s="218" t="s">
        <v>573</v>
      </c>
      <c r="VG9" s="140" t="s">
        <v>573</v>
      </c>
      <c r="VH9" s="140" t="s">
        <v>573</v>
      </c>
      <c r="VI9" s="140" t="s">
        <v>573</v>
      </c>
      <c r="VJ9" s="140" t="s">
        <v>573</v>
      </c>
      <c r="VK9" s="140" t="s">
        <v>573</v>
      </c>
      <c r="VL9" s="140" t="s">
        <v>573</v>
      </c>
      <c r="VM9" s="140" t="s">
        <v>573</v>
      </c>
      <c r="VN9" s="140" t="s">
        <v>573</v>
      </c>
      <c r="VO9" s="218" t="s">
        <v>573</v>
      </c>
      <c r="VP9" s="218" t="s">
        <v>573</v>
      </c>
      <c r="VQ9" s="218" t="s">
        <v>573</v>
      </c>
      <c r="VR9" s="218" t="s">
        <v>573</v>
      </c>
      <c r="VS9" s="218" t="s">
        <v>573</v>
      </c>
      <c r="VT9" s="218" t="s">
        <v>573</v>
      </c>
      <c r="VU9" s="218" t="s">
        <v>573</v>
      </c>
      <c r="VV9" s="218" t="s">
        <v>573</v>
      </c>
      <c r="VW9" s="140" t="s">
        <v>573</v>
      </c>
      <c r="VX9" s="140" t="s">
        <v>573</v>
      </c>
      <c r="VY9" s="140" t="s">
        <v>573</v>
      </c>
      <c r="VZ9" s="140" t="s">
        <v>573</v>
      </c>
      <c r="WA9" s="140" t="s">
        <v>573</v>
      </c>
      <c r="WB9" s="140" t="s">
        <v>573</v>
      </c>
      <c r="WC9" s="140" t="s">
        <v>573</v>
      </c>
      <c r="WD9" s="140" t="s">
        <v>573</v>
      </c>
      <c r="WE9" s="140" t="s">
        <v>573</v>
      </c>
      <c r="WF9" s="140" t="s">
        <v>573</v>
      </c>
      <c r="WG9" s="140" t="s">
        <v>573</v>
      </c>
      <c r="WH9" s="140" t="s">
        <v>573</v>
      </c>
      <c r="WI9" s="140" t="s">
        <v>573</v>
      </c>
      <c r="WJ9" s="140" t="s">
        <v>573</v>
      </c>
      <c r="WK9" s="140" t="s">
        <v>573</v>
      </c>
      <c r="WL9" s="140" t="s">
        <v>573</v>
      </c>
      <c r="WM9" s="140" t="s">
        <v>573</v>
      </c>
      <c r="WN9" s="140" t="s">
        <v>573</v>
      </c>
      <c r="WO9" s="140" t="s">
        <v>573</v>
      </c>
      <c r="WP9" s="140" t="s">
        <v>573</v>
      </c>
      <c r="WQ9" s="140" t="s">
        <v>573</v>
      </c>
      <c r="WR9" s="140" t="s">
        <v>573</v>
      </c>
      <c r="WS9" s="140" t="s">
        <v>573</v>
      </c>
      <c r="WT9" s="140" t="s">
        <v>573</v>
      </c>
      <c r="WU9" s="140" t="s">
        <v>573</v>
      </c>
      <c r="WV9" s="140" t="s">
        <v>573</v>
      </c>
      <c r="WW9" s="140" t="s">
        <v>573</v>
      </c>
      <c r="WX9" s="140" t="s">
        <v>573</v>
      </c>
      <c r="WY9" s="140" t="s">
        <v>573</v>
      </c>
      <c r="WZ9" s="140" t="s">
        <v>573</v>
      </c>
      <c r="XA9" s="140" t="s">
        <v>573</v>
      </c>
      <c r="XB9" s="218" t="s">
        <v>573</v>
      </c>
      <c r="XC9" s="140" t="s">
        <v>573</v>
      </c>
      <c r="XD9" s="140" t="s">
        <v>573</v>
      </c>
      <c r="XE9" s="140" t="s">
        <v>573</v>
      </c>
      <c r="XF9" s="140" t="s">
        <v>573</v>
      </c>
      <c r="XG9" s="140" t="s">
        <v>573</v>
      </c>
      <c r="XH9" s="140" t="s">
        <v>573</v>
      </c>
      <c r="XI9" s="140" t="s">
        <v>573</v>
      </c>
      <c r="XJ9" s="140" t="s">
        <v>573</v>
      </c>
      <c r="XK9" s="140" t="s">
        <v>573</v>
      </c>
      <c r="XL9" s="140" t="s">
        <v>573</v>
      </c>
      <c r="XM9" s="140" t="s">
        <v>573</v>
      </c>
      <c r="XN9" s="140" t="s">
        <v>573</v>
      </c>
      <c r="XO9" s="140" t="s">
        <v>573</v>
      </c>
      <c r="XP9" s="140" t="s">
        <v>573</v>
      </c>
      <c r="XQ9" s="140" t="s">
        <v>573</v>
      </c>
      <c r="XR9" s="140" t="s">
        <v>573</v>
      </c>
      <c r="XS9" s="140" t="s">
        <v>573</v>
      </c>
      <c r="XT9" s="140" t="s">
        <v>573</v>
      </c>
      <c r="XU9" s="140" t="s">
        <v>573</v>
      </c>
      <c r="XV9" s="140" t="s">
        <v>573</v>
      </c>
      <c r="XW9" s="140" t="s">
        <v>573</v>
      </c>
      <c r="XX9" s="140" t="s">
        <v>573</v>
      </c>
      <c r="XY9" s="140" t="s">
        <v>573</v>
      </c>
      <c r="XZ9" s="461"/>
      <c r="YA9" s="140" t="s">
        <v>574</v>
      </c>
      <c r="YB9" s="140" t="s">
        <v>574</v>
      </c>
      <c r="YC9" s="140" t="s">
        <v>574</v>
      </c>
      <c r="YD9" s="140" t="s">
        <v>574</v>
      </c>
      <c r="YE9" s="140" t="s">
        <v>574</v>
      </c>
      <c r="YF9" s="140" t="s">
        <v>574</v>
      </c>
      <c r="YG9" s="140" t="s">
        <v>574</v>
      </c>
      <c r="YH9" s="140" t="s">
        <v>574</v>
      </c>
      <c r="YI9" s="140" t="s">
        <v>574</v>
      </c>
      <c r="YJ9" s="140" t="s">
        <v>574</v>
      </c>
      <c r="YK9" s="140" t="s">
        <v>574</v>
      </c>
      <c r="YL9" s="140" t="s">
        <v>574</v>
      </c>
      <c r="YM9" s="140" t="s">
        <v>574</v>
      </c>
      <c r="YN9" s="140" t="s">
        <v>574</v>
      </c>
      <c r="YO9" s="140" t="s">
        <v>574</v>
      </c>
      <c r="YP9" s="140" t="s">
        <v>574</v>
      </c>
      <c r="YQ9" s="140" t="s">
        <v>574</v>
      </c>
      <c r="YR9" s="140" t="s">
        <v>574</v>
      </c>
      <c r="YS9" s="140" t="s">
        <v>574</v>
      </c>
      <c r="YT9" s="140" t="s">
        <v>574</v>
      </c>
      <c r="YU9" s="140" t="s">
        <v>574</v>
      </c>
      <c r="YV9" s="140" t="s">
        <v>574</v>
      </c>
      <c r="YW9" s="140" t="s">
        <v>574</v>
      </c>
      <c r="YX9" s="140" t="s">
        <v>574</v>
      </c>
      <c r="YY9" s="140" t="s">
        <v>574</v>
      </c>
      <c r="YZ9" s="140" t="s">
        <v>574</v>
      </c>
      <c r="ZA9" s="140" t="s">
        <v>574</v>
      </c>
      <c r="ZB9" s="140" t="s">
        <v>574</v>
      </c>
      <c r="ZC9" s="140" t="s">
        <v>574</v>
      </c>
      <c r="ZD9" s="140" t="s">
        <v>574</v>
      </c>
      <c r="ZE9" s="140" t="s">
        <v>574</v>
      </c>
      <c r="ZF9" s="140" t="s">
        <v>574</v>
      </c>
      <c r="ZG9" s="140" t="s">
        <v>574</v>
      </c>
      <c r="ZH9" s="140" t="s">
        <v>574</v>
      </c>
      <c r="ZI9" s="140" t="s">
        <v>574</v>
      </c>
      <c r="ZJ9" s="140" t="s">
        <v>574</v>
      </c>
      <c r="ZK9" s="140" t="s">
        <v>574</v>
      </c>
      <c r="ZL9" s="140" t="s">
        <v>574</v>
      </c>
      <c r="ZM9" s="140" t="s">
        <v>574</v>
      </c>
      <c r="ZN9" s="140" t="s">
        <v>574</v>
      </c>
      <c r="ZO9" s="140" t="s">
        <v>574</v>
      </c>
      <c r="ZP9" s="140" t="s">
        <v>574</v>
      </c>
      <c r="ZQ9" s="140" t="s">
        <v>574</v>
      </c>
      <c r="ZR9" s="140" t="s">
        <v>574</v>
      </c>
      <c r="ZS9" s="140" t="s">
        <v>574</v>
      </c>
      <c r="ZT9" s="140" t="s">
        <v>574</v>
      </c>
      <c r="ZU9" s="140" t="s">
        <v>574</v>
      </c>
      <c r="ZV9" s="140" t="s">
        <v>574</v>
      </c>
      <c r="ZW9" s="140" t="s">
        <v>574</v>
      </c>
      <c r="ZX9" s="140" t="s">
        <v>574</v>
      </c>
      <c r="ZY9" s="140" t="s">
        <v>574</v>
      </c>
      <c r="ZZ9" s="140" t="s">
        <v>574</v>
      </c>
      <c r="AAA9" s="140" t="s">
        <v>574</v>
      </c>
      <c r="AAB9" s="140" t="s">
        <v>574</v>
      </c>
      <c r="AAC9" s="140" t="s">
        <v>574</v>
      </c>
      <c r="AAD9" s="140" t="s">
        <v>574</v>
      </c>
      <c r="AAE9" s="140" t="s">
        <v>574</v>
      </c>
      <c r="AAF9" s="140" t="s">
        <v>574</v>
      </c>
      <c r="AAG9" s="140" t="s">
        <v>574</v>
      </c>
      <c r="AAH9" s="140" t="s">
        <v>574</v>
      </c>
      <c r="AAI9" s="218" t="s">
        <v>574</v>
      </c>
      <c r="AAJ9" s="140" t="s">
        <v>574</v>
      </c>
      <c r="AAK9" s="140" t="s">
        <v>574</v>
      </c>
      <c r="AAL9" s="140" t="s">
        <v>574</v>
      </c>
      <c r="AAM9" s="140" t="s">
        <v>574</v>
      </c>
      <c r="AAN9" s="140" t="s">
        <v>574</v>
      </c>
      <c r="AAO9" s="218" t="s">
        <v>574</v>
      </c>
      <c r="AAP9" s="218" t="s">
        <v>574</v>
      </c>
      <c r="AAQ9" s="140" t="s">
        <v>583</v>
      </c>
      <c r="AAR9" s="140" t="s">
        <v>583</v>
      </c>
      <c r="AAS9" s="140" t="s">
        <v>583</v>
      </c>
      <c r="AAT9" s="140" t="s">
        <v>583</v>
      </c>
      <c r="AAU9" s="140" t="s">
        <v>583</v>
      </c>
      <c r="AAV9" s="218" t="s">
        <v>584</v>
      </c>
      <c r="AAW9" s="140" t="s">
        <v>584</v>
      </c>
      <c r="AAX9" s="140" t="s">
        <v>584</v>
      </c>
      <c r="AAY9" s="140" t="s">
        <v>584</v>
      </c>
      <c r="AAZ9" s="140" t="s">
        <v>584</v>
      </c>
      <c r="ABA9" s="140" t="s">
        <v>584</v>
      </c>
      <c r="ABB9" s="140" t="s">
        <v>584</v>
      </c>
      <c r="ABC9" s="140" t="s">
        <v>584</v>
      </c>
      <c r="ABD9" s="218" t="s">
        <v>584</v>
      </c>
      <c r="ABE9" s="140" t="s">
        <v>584</v>
      </c>
      <c r="ABF9" s="140" t="s">
        <v>584</v>
      </c>
      <c r="ABG9" s="140" t="s">
        <v>584</v>
      </c>
      <c r="ABH9" s="140" t="s">
        <v>584</v>
      </c>
      <c r="ABI9" s="140" t="s">
        <v>584</v>
      </c>
      <c r="ABJ9" s="140" t="s">
        <v>584</v>
      </c>
      <c r="ABK9" s="140" t="s">
        <v>584</v>
      </c>
      <c r="ABL9" s="140" t="s">
        <v>584</v>
      </c>
      <c r="ABM9" s="140" t="s">
        <v>584</v>
      </c>
      <c r="ABN9" s="140" t="s">
        <v>584</v>
      </c>
      <c r="ABO9" s="140" t="s">
        <v>584</v>
      </c>
      <c r="ABP9" s="140" t="s">
        <v>584</v>
      </c>
      <c r="ABQ9" s="140" t="s">
        <v>584</v>
      </c>
      <c r="ABR9" s="227" t="s">
        <v>588</v>
      </c>
      <c r="ABS9" s="227" t="s">
        <v>588</v>
      </c>
      <c r="ABT9" s="227" t="s">
        <v>588</v>
      </c>
      <c r="ABU9" s="227" t="s">
        <v>588</v>
      </c>
      <c r="ABV9" s="227" t="s">
        <v>588</v>
      </c>
      <c r="ABW9" s="227" t="s">
        <v>588</v>
      </c>
      <c r="ABX9" s="227" t="s">
        <v>588</v>
      </c>
      <c r="ABY9" s="227" t="s">
        <v>588</v>
      </c>
      <c r="ABZ9" s="227" t="s">
        <v>588</v>
      </c>
      <c r="ACA9" s="227" t="s">
        <v>588</v>
      </c>
      <c r="ACB9" s="227" t="s">
        <v>588</v>
      </c>
      <c r="ACC9" s="227" t="s">
        <v>588</v>
      </c>
      <c r="ACD9" s="227" t="s">
        <v>588</v>
      </c>
      <c r="ACE9" s="227" t="s">
        <v>588</v>
      </c>
      <c r="ACF9" s="227" t="s">
        <v>588</v>
      </c>
      <c r="ACG9" s="227" t="s">
        <v>588</v>
      </c>
      <c r="ACH9" s="227" t="s">
        <v>588</v>
      </c>
      <c r="ACI9" s="227" t="s">
        <v>588</v>
      </c>
      <c r="ACJ9" s="227" t="s">
        <v>588</v>
      </c>
      <c r="ACK9" s="227" t="s">
        <v>588</v>
      </c>
      <c r="ACL9" s="227" t="s">
        <v>588</v>
      </c>
      <c r="ACM9" s="227" t="s">
        <v>588</v>
      </c>
      <c r="ACN9" s="227" t="s">
        <v>588</v>
      </c>
      <c r="ACO9" s="227" t="s">
        <v>588</v>
      </c>
      <c r="ACP9" s="227" t="s">
        <v>588</v>
      </c>
      <c r="ACQ9" s="227" t="s">
        <v>588</v>
      </c>
      <c r="ACR9" s="227" t="s">
        <v>588</v>
      </c>
      <c r="ACS9" s="227" t="s">
        <v>588</v>
      </c>
      <c r="ACT9" s="227" t="s">
        <v>588</v>
      </c>
      <c r="ACU9" s="227" t="s">
        <v>588</v>
      </c>
      <c r="ACV9" s="227" t="s">
        <v>588</v>
      </c>
      <c r="ACW9" s="227" t="s">
        <v>588</v>
      </c>
      <c r="ACX9" s="227" t="s">
        <v>588</v>
      </c>
      <c r="ACY9" s="227" t="s">
        <v>588</v>
      </c>
      <c r="ACZ9" s="227" t="s">
        <v>588</v>
      </c>
      <c r="ADA9" s="227" t="s">
        <v>588</v>
      </c>
      <c r="ADB9" s="227" t="s">
        <v>588</v>
      </c>
      <c r="ADC9" s="227" t="s">
        <v>588</v>
      </c>
      <c r="ADD9" s="227" t="s">
        <v>588</v>
      </c>
      <c r="ADE9" s="227" t="s">
        <v>588</v>
      </c>
      <c r="ADF9" s="227" t="s">
        <v>588</v>
      </c>
      <c r="ADG9" s="227" t="s">
        <v>588</v>
      </c>
      <c r="ADH9" s="227" t="s">
        <v>588</v>
      </c>
      <c r="ADI9" s="227" t="s">
        <v>588</v>
      </c>
      <c r="ADJ9" s="227" t="s">
        <v>588</v>
      </c>
      <c r="ADK9" s="227" t="s">
        <v>588</v>
      </c>
      <c r="ADL9" s="227" t="s">
        <v>588</v>
      </c>
      <c r="ADM9" s="227" t="s">
        <v>588</v>
      </c>
      <c r="ADN9" s="227" t="s">
        <v>588</v>
      </c>
      <c r="ADO9" s="227" t="s">
        <v>588</v>
      </c>
      <c r="ADP9" s="227" t="s">
        <v>588</v>
      </c>
      <c r="ADQ9" s="227" t="s">
        <v>588</v>
      </c>
      <c r="ADR9" s="227" t="s">
        <v>588</v>
      </c>
      <c r="ADS9" s="227" t="s">
        <v>588</v>
      </c>
      <c r="ADT9" s="227" t="s">
        <v>588</v>
      </c>
      <c r="ADU9" s="227" t="s">
        <v>588</v>
      </c>
      <c r="ADV9" s="227" t="s">
        <v>588</v>
      </c>
      <c r="ADW9" s="227" t="s">
        <v>588</v>
      </c>
      <c r="ADX9" s="227" t="s">
        <v>588</v>
      </c>
      <c r="ADY9" s="227" t="s">
        <v>588</v>
      </c>
      <c r="ADZ9" s="227" t="s">
        <v>588</v>
      </c>
      <c r="AEA9" s="227" t="s">
        <v>588</v>
      </c>
      <c r="AEB9" s="227" t="s">
        <v>588</v>
      </c>
      <c r="AEC9" s="227" t="s">
        <v>588</v>
      </c>
      <c r="AED9" s="227" t="s">
        <v>588</v>
      </c>
      <c r="AEE9" s="227" t="s">
        <v>588</v>
      </c>
      <c r="AEF9" s="227" t="s">
        <v>588</v>
      </c>
      <c r="AEG9" s="227" t="s">
        <v>588</v>
      </c>
      <c r="AEH9" s="227" t="s">
        <v>588</v>
      </c>
      <c r="AEI9" s="227" t="s">
        <v>588</v>
      </c>
      <c r="AEJ9" s="227" t="s">
        <v>588</v>
      </c>
      <c r="AEK9" s="227" t="s">
        <v>588</v>
      </c>
      <c r="AEL9" s="227" t="s">
        <v>588</v>
      </c>
      <c r="AEM9" s="227" t="s">
        <v>588</v>
      </c>
      <c r="AEN9" s="227" t="s">
        <v>588</v>
      </c>
      <c r="AEO9" s="227" t="s">
        <v>588</v>
      </c>
      <c r="AEP9" s="227" t="s">
        <v>588</v>
      </c>
      <c r="AEQ9" s="227" t="s">
        <v>588</v>
      </c>
      <c r="AER9" s="227" t="s">
        <v>588</v>
      </c>
      <c r="AES9" s="227" t="s">
        <v>588</v>
      </c>
      <c r="AET9" s="227" t="s">
        <v>588</v>
      </c>
      <c r="AEU9" s="227" t="s">
        <v>588</v>
      </c>
      <c r="AEV9" s="227" t="s">
        <v>588</v>
      </c>
      <c r="AEW9" s="227" t="s">
        <v>588</v>
      </c>
      <c r="AEX9" s="227" t="s">
        <v>588</v>
      </c>
      <c r="AEY9" s="227" t="s">
        <v>588</v>
      </c>
      <c r="AEZ9" s="227" t="s">
        <v>588</v>
      </c>
      <c r="AFA9" s="227" t="s">
        <v>588</v>
      </c>
      <c r="AFB9" s="227" t="s">
        <v>588</v>
      </c>
      <c r="AFC9" s="227" t="s">
        <v>588</v>
      </c>
      <c r="AFD9" s="227" t="s">
        <v>588</v>
      </c>
      <c r="AFE9" s="227" t="s">
        <v>588</v>
      </c>
      <c r="AFF9" s="227" t="s">
        <v>588</v>
      </c>
      <c r="AFG9" s="227" t="s">
        <v>588</v>
      </c>
      <c r="AFH9" s="227" t="s">
        <v>588</v>
      </c>
      <c r="AFI9" s="227" t="s">
        <v>588</v>
      </c>
      <c r="AFJ9" s="227" t="s">
        <v>588</v>
      </c>
      <c r="AFK9" s="227" t="s">
        <v>588</v>
      </c>
      <c r="AFL9" s="227" t="s">
        <v>588</v>
      </c>
      <c r="AFM9" s="227" t="s">
        <v>588</v>
      </c>
      <c r="AFN9" s="227" t="s">
        <v>588</v>
      </c>
      <c r="AFO9" s="227" t="s">
        <v>588</v>
      </c>
      <c r="AFP9" s="227" t="s">
        <v>588</v>
      </c>
      <c r="AFQ9" s="227" t="s">
        <v>588</v>
      </c>
      <c r="AFR9" s="227" t="s">
        <v>588</v>
      </c>
      <c r="AFS9" s="227" t="s">
        <v>588</v>
      </c>
      <c r="AFT9" s="227" t="s">
        <v>588</v>
      </c>
      <c r="AFU9" s="227" t="s">
        <v>588</v>
      </c>
      <c r="AFV9" s="227" t="s">
        <v>588</v>
      </c>
      <c r="AFW9" s="227" t="s">
        <v>588</v>
      </c>
      <c r="AFX9" s="227" t="s">
        <v>588</v>
      </c>
      <c r="AFY9" s="227" t="s">
        <v>588</v>
      </c>
      <c r="AFZ9" s="227" t="s">
        <v>588</v>
      </c>
      <c r="AGA9" s="227" t="s">
        <v>588</v>
      </c>
      <c r="AGB9" s="227" t="s">
        <v>588</v>
      </c>
      <c r="AGC9" s="227" t="s">
        <v>588</v>
      </c>
      <c r="AGD9" s="227" t="s">
        <v>588</v>
      </c>
      <c r="AGE9" s="227" t="s">
        <v>588</v>
      </c>
      <c r="AGF9" s="227" t="s">
        <v>588</v>
      </c>
      <c r="AGG9" s="227" t="s">
        <v>588</v>
      </c>
      <c r="AGH9" s="227" t="s">
        <v>588</v>
      </c>
      <c r="AGI9" s="227" t="s">
        <v>588</v>
      </c>
      <c r="AGJ9" s="227" t="s">
        <v>588</v>
      </c>
      <c r="AGK9" s="227" t="s">
        <v>588</v>
      </c>
      <c r="AGL9" s="227" t="s">
        <v>588</v>
      </c>
      <c r="AGM9" s="227" t="s">
        <v>588</v>
      </c>
      <c r="AGN9" s="227" t="s">
        <v>588</v>
      </c>
      <c r="AGO9" s="227" t="s">
        <v>588</v>
      </c>
      <c r="AGP9" s="227" t="s">
        <v>588</v>
      </c>
      <c r="AGQ9" s="227" t="s">
        <v>588</v>
      </c>
      <c r="AGR9" s="227" t="s">
        <v>588</v>
      </c>
      <c r="AGS9" s="227" t="s">
        <v>588</v>
      </c>
      <c r="AGT9" s="227" t="s">
        <v>588</v>
      </c>
      <c r="AGU9" s="227" t="s">
        <v>588</v>
      </c>
      <c r="AGV9" s="227" t="s">
        <v>588</v>
      </c>
      <c r="AGW9" s="227" t="s">
        <v>588</v>
      </c>
      <c r="AGX9" s="227" t="s">
        <v>588</v>
      </c>
      <c r="AGY9" s="227" t="s">
        <v>588</v>
      </c>
      <c r="AGZ9" s="227" t="s">
        <v>588</v>
      </c>
      <c r="AHA9" s="227" t="s">
        <v>588</v>
      </c>
      <c r="AHB9" s="227" t="s">
        <v>588</v>
      </c>
      <c r="AHC9" s="227" t="s">
        <v>588</v>
      </c>
      <c r="AHD9" s="227" t="s">
        <v>588</v>
      </c>
      <c r="AHE9" s="227" t="s">
        <v>588</v>
      </c>
      <c r="AHF9" s="227" t="s">
        <v>588</v>
      </c>
      <c r="AHG9" s="227" t="s">
        <v>588</v>
      </c>
      <c r="AHH9" s="227" t="s">
        <v>588</v>
      </c>
      <c r="AHI9" s="227" t="s">
        <v>588</v>
      </c>
      <c r="AHJ9" s="227" t="s">
        <v>588</v>
      </c>
      <c r="AHK9" s="227" t="s">
        <v>588</v>
      </c>
      <c r="AHL9" s="227" t="s">
        <v>588</v>
      </c>
      <c r="AHM9" s="227" t="s">
        <v>588</v>
      </c>
      <c r="AHN9" s="227" t="s">
        <v>588</v>
      </c>
      <c r="AHO9" s="227" t="s">
        <v>588</v>
      </c>
      <c r="AHP9" s="227" t="s">
        <v>588</v>
      </c>
      <c r="AHQ9" s="227" t="s">
        <v>588</v>
      </c>
      <c r="AHR9" s="227" t="s">
        <v>588</v>
      </c>
      <c r="AHS9" s="227" t="s">
        <v>588</v>
      </c>
      <c r="AHT9" s="227" t="s">
        <v>588</v>
      </c>
      <c r="AHU9" s="227" t="s">
        <v>588</v>
      </c>
      <c r="AHV9" s="227" t="s">
        <v>588</v>
      </c>
      <c r="AHW9" s="227" t="s">
        <v>588</v>
      </c>
      <c r="AHX9" s="227" t="s">
        <v>588</v>
      </c>
      <c r="AHY9" s="227" t="s">
        <v>588</v>
      </c>
      <c r="AHZ9" s="227" t="s">
        <v>588</v>
      </c>
      <c r="AIA9" s="227" t="s">
        <v>588</v>
      </c>
      <c r="AIB9" s="227" t="s">
        <v>588</v>
      </c>
      <c r="AIC9" s="227" t="s">
        <v>588</v>
      </c>
      <c r="AID9" s="227" t="s">
        <v>588</v>
      </c>
      <c r="AIE9" s="227" t="s">
        <v>588</v>
      </c>
      <c r="AIF9" s="227" t="s">
        <v>588</v>
      </c>
      <c r="AIG9" s="227" t="s">
        <v>588</v>
      </c>
      <c r="AIH9" s="227" t="s">
        <v>588</v>
      </c>
      <c r="AII9" s="227" t="s">
        <v>588</v>
      </c>
      <c r="AIJ9" s="227" t="s">
        <v>588</v>
      </c>
      <c r="AIK9" s="227" t="s">
        <v>588</v>
      </c>
      <c r="AIL9" s="227" t="s">
        <v>588</v>
      </c>
      <c r="AIM9" s="227" t="s">
        <v>588</v>
      </c>
      <c r="AIN9" s="227" t="s">
        <v>588</v>
      </c>
      <c r="AIO9" s="227" t="s">
        <v>588</v>
      </c>
      <c r="AIP9" s="227" t="s">
        <v>588</v>
      </c>
      <c r="AIQ9" s="227" t="s">
        <v>588</v>
      </c>
      <c r="AIR9" s="227" t="s">
        <v>588</v>
      </c>
      <c r="AIS9" s="227" t="s">
        <v>588</v>
      </c>
      <c r="AIT9" s="227" t="s">
        <v>588</v>
      </c>
      <c r="AIU9" s="227" t="s">
        <v>588</v>
      </c>
      <c r="AIV9" s="227" t="s">
        <v>588</v>
      </c>
      <c r="AIW9" s="227" t="s">
        <v>588</v>
      </c>
      <c r="AIX9" s="227" t="s">
        <v>588</v>
      </c>
      <c r="AIY9" s="227" t="s">
        <v>588</v>
      </c>
      <c r="AIZ9" s="227" t="s">
        <v>588</v>
      </c>
      <c r="AJA9" s="227" t="s">
        <v>588</v>
      </c>
      <c r="AJB9" s="227" t="s">
        <v>588</v>
      </c>
      <c r="AJC9" s="227" t="s">
        <v>588</v>
      </c>
      <c r="AJD9" s="227" t="s">
        <v>588</v>
      </c>
      <c r="AJE9" s="227" t="s">
        <v>588</v>
      </c>
      <c r="AJF9" s="227" t="s">
        <v>588</v>
      </c>
      <c r="AJG9" s="227" t="s">
        <v>588</v>
      </c>
      <c r="AJH9" s="227" t="s">
        <v>588</v>
      </c>
      <c r="AJI9" s="227" t="s">
        <v>588</v>
      </c>
      <c r="AJJ9" s="227" t="s">
        <v>588</v>
      </c>
      <c r="AJK9" s="227" t="s">
        <v>588</v>
      </c>
      <c r="AJL9" s="227" t="s">
        <v>588</v>
      </c>
      <c r="AJM9" s="227" t="s">
        <v>588</v>
      </c>
      <c r="AJN9" s="227" t="s">
        <v>588</v>
      </c>
      <c r="AJO9" s="227" t="s">
        <v>588</v>
      </c>
      <c r="AJP9" s="227" t="s">
        <v>588</v>
      </c>
      <c r="AJQ9" s="227" t="s">
        <v>588</v>
      </c>
      <c r="AJR9" s="227" t="s">
        <v>588</v>
      </c>
      <c r="AJS9" s="227" t="s">
        <v>588</v>
      </c>
      <c r="AJT9" s="227" t="s">
        <v>588</v>
      </c>
      <c r="AJU9" s="227" t="s">
        <v>588</v>
      </c>
      <c r="AJV9" s="227" t="s">
        <v>588</v>
      </c>
      <c r="AJW9" s="227" t="s">
        <v>588</v>
      </c>
      <c r="AJX9" s="227" t="s">
        <v>588</v>
      </c>
      <c r="AJY9" s="227" t="s">
        <v>588</v>
      </c>
      <c r="AJZ9" s="227" t="s">
        <v>588</v>
      </c>
      <c r="AKA9" s="227" t="s">
        <v>588</v>
      </c>
      <c r="AKB9" s="227" t="s">
        <v>588</v>
      </c>
      <c r="AKC9" s="227" t="s">
        <v>588</v>
      </c>
      <c r="AKD9" s="227" t="s">
        <v>588</v>
      </c>
      <c r="AKE9" s="227" t="s">
        <v>588</v>
      </c>
      <c r="AKF9" s="227" t="s">
        <v>588</v>
      </c>
      <c r="AKG9" s="227" t="s">
        <v>588</v>
      </c>
      <c r="AKH9" s="227" t="s">
        <v>588</v>
      </c>
      <c r="AKI9" s="227" t="s">
        <v>588</v>
      </c>
      <c r="AKJ9" s="227" t="s">
        <v>588</v>
      </c>
      <c r="AKK9" s="227" t="s">
        <v>588</v>
      </c>
      <c r="AKL9" s="227" t="s">
        <v>588</v>
      </c>
      <c r="AKM9" s="227" t="s">
        <v>588</v>
      </c>
      <c r="AKN9" s="227" t="s">
        <v>588</v>
      </c>
      <c r="AKO9" s="227" t="s">
        <v>588</v>
      </c>
      <c r="AKP9" s="227" t="s">
        <v>588</v>
      </c>
      <c r="AKQ9" s="227" t="s">
        <v>588</v>
      </c>
      <c r="AKR9" s="227" t="s">
        <v>588</v>
      </c>
      <c r="AKS9" s="227" t="s">
        <v>588</v>
      </c>
      <c r="AKT9" s="227" t="s">
        <v>588</v>
      </c>
      <c r="AKU9" s="227" t="s">
        <v>588</v>
      </c>
      <c r="AKV9" s="227" t="s">
        <v>588</v>
      </c>
      <c r="AKW9" s="227" t="s">
        <v>588</v>
      </c>
      <c r="AKX9" s="227" t="s">
        <v>588</v>
      </c>
      <c r="AKY9" s="227" t="s">
        <v>588</v>
      </c>
      <c r="AKZ9" s="227" t="s">
        <v>588</v>
      </c>
      <c r="ALA9" s="227" t="s">
        <v>588</v>
      </c>
      <c r="ALB9" s="227" t="s">
        <v>588</v>
      </c>
      <c r="ALC9" s="227" t="s">
        <v>588</v>
      </c>
      <c r="ALD9" s="227" t="s">
        <v>588</v>
      </c>
      <c r="ALE9" s="227" t="s">
        <v>588</v>
      </c>
      <c r="ALF9" s="227" t="s">
        <v>588</v>
      </c>
      <c r="ALG9" s="227" t="s">
        <v>588</v>
      </c>
      <c r="ALH9" s="227" t="s">
        <v>588</v>
      </c>
      <c r="ALI9" s="227" t="s">
        <v>588</v>
      </c>
      <c r="ALJ9" s="227" t="s">
        <v>588</v>
      </c>
      <c r="ALK9" s="227" t="s">
        <v>588</v>
      </c>
      <c r="ALL9" s="227" t="s">
        <v>588</v>
      </c>
      <c r="ALM9" s="227" t="s">
        <v>588</v>
      </c>
      <c r="ALN9" s="227" t="s">
        <v>588</v>
      </c>
      <c r="ALO9" s="227" t="s">
        <v>588</v>
      </c>
      <c r="ALP9" s="227" t="s">
        <v>588</v>
      </c>
      <c r="ALQ9" s="227" t="s">
        <v>588</v>
      </c>
      <c r="ALR9" s="227" t="s">
        <v>588</v>
      </c>
      <c r="ALS9" s="227" t="s">
        <v>588</v>
      </c>
      <c r="ALT9" s="227" t="s">
        <v>588</v>
      </c>
      <c r="ALU9" s="227" t="s">
        <v>588</v>
      </c>
      <c r="ALV9" s="227" t="s">
        <v>588</v>
      </c>
      <c r="ALW9" s="227" t="s">
        <v>588</v>
      </c>
      <c r="ALX9" s="227" t="s">
        <v>588</v>
      </c>
      <c r="ALY9" s="227" t="s">
        <v>588</v>
      </c>
      <c r="ALZ9" s="227" t="s">
        <v>588</v>
      </c>
      <c r="AMA9" s="227" t="s">
        <v>588</v>
      </c>
      <c r="AMB9" s="227" t="s">
        <v>588</v>
      </c>
      <c r="AMC9" s="227" t="s">
        <v>588</v>
      </c>
      <c r="AMD9" s="227" t="s">
        <v>588</v>
      </c>
      <c r="AME9" s="227" t="s">
        <v>588</v>
      </c>
      <c r="AMF9" s="227" t="s">
        <v>588</v>
      </c>
      <c r="AMG9" s="227" t="s">
        <v>588</v>
      </c>
      <c r="AMH9" s="227" t="s">
        <v>588</v>
      </c>
      <c r="AMI9" s="227" t="s">
        <v>588</v>
      </c>
      <c r="AMJ9" s="227" t="s">
        <v>588</v>
      </c>
      <c r="AMK9" s="227" t="s">
        <v>588</v>
      </c>
      <c r="AML9" s="227" t="s">
        <v>588</v>
      </c>
      <c r="AMM9" s="227" t="s">
        <v>588</v>
      </c>
      <c r="AMN9" s="227" t="s">
        <v>588</v>
      </c>
      <c r="AMO9" s="227" t="s">
        <v>588</v>
      </c>
      <c r="AMP9" s="227" t="s">
        <v>588</v>
      </c>
      <c r="AMQ9" s="227" t="s">
        <v>588</v>
      </c>
      <c r="AMR9" s="227" t="s">
        <v>588</v>
      </c>
      <c r="AMS9" s="227" t="s">
        <v>588</v>
      </c>
      <c r="AMT9" s="227" t="s">
        <v>588</v>
      </c>
      <c r="AMU9" s="227" t="s">
        <v>588</v>
      </c>
      <c r="AMV9" s="227" t="s">
        <v>588</v>
      </c>
      <c r="AMW9" s="227" t="s">
        <v>588</v>
      </c>
      <c r="AMX9" s="227" t="s">
        <v>588</v>
      </c>
      <c r="AMY9" s="227" t="s">
        <v>588</v>
      </c>
      <c r="AMZ9" s="227" t="s">
        <v>588</v>
      </c>
      <c r="ANA9" s="227" t="s">
        <v>588</v>
      </c>
      <c r="ANB9" s="227" t="s">
        <v>588</v>
      </c>
      <c r="ANC9" s="227" t="s">
        <v>588</v>
      </c>
      <c r="AND9" s="227" t="s">
        <v>588</v>
      </c>
      <c r="ANE9" s="227" t="s">
        <v>588</v>
      </c>
      <c r="ANF9" s="227" t="s">
        <v>588</v>
      </c>
      <c r="ANG9" s="227" t="s">
        <v>588</v>
      </c>
      <c r="ANH9" s="227" t="s">
        <v>588</v>
      </c>
      <c r="ANI9" s="227" t="s">
        <v>588</v>
      </c>
      <c r="ANJ9" s="227" t="s">
        <v>588</v>
      </c>
      <c r="ANK9" s="227" t="s">
        <v>588</v>
      </c>
      <c r="ANL9" s="227" t="s">
        <v>588</v>
      </c>
      <c r="ANM9" s="227" t="s">
        <v>588</v>
      </c>
      <c r="ANN9" s="227" t="s">
        <v>588</v>
      </c>
      <c r="ANO9" s="227" t="s">
        <v>588</v>
      </c>
      <c r="ANP9" s="227" t="s">
        <v>588</v>
      </c>
      <c r="ANQ9" s="227" t="s">
        <v>588</v>
      </c>
      <c r="ANR9" s="227" t="s">
        <v>588</v>
      </c>
      <c r="ANS9" s="227" t="s">
        <v>588</v>
      </c>
      <c r="ANT9" s="227" t="s">
        <v>588</v>
      </c>
      <c r="ANU9" s="227" t="s">
        <v>588</v>
      </c>
      <c r="ANV9" s="227" t="s">
        <v>588</v>
      </c>
      <c r="ANW9" s="227" t="s">
        <v>588</v>
      </c>
      <c r="ANX9" s="227" t="s">
        <v>588</v>
      </c>
      <c r="ANY9" s="227" t="s">
        <v>588</v>
      </c>
      <c r="ANZ9" s="227" t="s">
        <v>588</v>
      </c>
      <c r="AOA9" s="227" t="s">
        <v>588</v>
      </c>
      <c r="AOB9" s="227" t="s">
        <v>588</v>
      </c>
      <c r="AOC9" s="227" t="s">
        <v>588</v>
      </c>
      <c r="AOD9" s="227" t="s">
        <v>588</v>
      </c>
      <c r="AOE9" s="227" t="s">
        <v>588</v>
      </c>
      <c r="AOF9" s="227" t="s">
        <v>588</v>
      </c>
      <c r="AOG9" s="227" t="s">
        <v>588</v>
      </c>
      <c r="AOH9" s="227" t="s">
        <v>588</v>
      </c>
      <c r="AOI9" s="227" t="s">
        <v>588</v>
      </c>
      <c r="AOJ9" s="227" t="s">
        <v>588</v>
      </c>
      <c r="AOK9" s="227" t="s">
        <v>588</v>
      </c>
      <c r="AOL9" s="227" t="s">
        <v>588</v>
      </c>
      <c r="AOM9" s="227" t="s">
        <v>588</v>
      </c>
      <c r="AON9" s="227" t="s">
        <v>588</v>
      </c>
      <c r="AOO9" s="227" t="s">
        <v>588</v>
      </c>
      <c r="AOP9" s="227" t="s">
        <v>588</v>
      </c>
      <c r="AOQ9" s="227" t="s">
        <v>588</v>
      </c>
      <c r="AOR9" s="227" t="s">
        <v>588</v>
      </c>
      <c r="AOS9" s="227" t="s">
        <v>588</v>
      </c>
      <c r="AOT9" s="227" t="s">
        <v>588</v>
      </c>
      <c r="AOU9" s="227" t="s">
        <v>588</v>
      </c>
      <c r="AOV9" s="227" t="s">
        <v>588</v>
      </c>
      <c r="AOW9" s="227" t="s">
        <v>588</v>
      </c>
      <c r="AOX9" s="227" t="s">
        <v>588</v>
      </c>
      <c r="AOY9" s="227" t="s">
        <v>588</v>
      </c>
      <c r="AOZ9" s="227" t="s">
        <v>588</v>
      </c>
      <c r="APA9" s="227" t="s">
        <v>588</v>
      </c>
      <c r="APB9" s="227" t="s">
        <v>588</v>
      </c>
      <c r="APC9" s="227" t="s">
        <v>588</v>
      </c>
      <c r="APD9" s="227" t="s">
        <v>588</v>
      </c>
      <c r="APE9" s="227" t="s">
        <v>588</v>
      </c>
      <c r="APF9" s="227" t="s">
        <v>588</v>
      </c>
      <c r="APG9" s="227" t="s">
        <v>588</v>
      </c>
      <c r="APH9" s="227" t="s">
        <v>588</v>
      </c>
      <c r="API9" s="227" t="s">
        <v>588</v>
      </c>
      <c r="APJ9" s="227" t="s">
        <v>588</v>
      </c>
      <c r="APK9" s="227" t="s">
        <v>588</v>
      </c>
      <c r="APL9" s="227" t="s">
        <v>588</v>
      </c>
      <c r="APM9" s="227" t="s">
        <v>588</v>
      </c>
      <c r="APN9" s="227" t="s">
        <v>588</v>
      </c>
      <c r="APO9" s="227" t="s">
        <v>588</v>
      </c>
      <c r="APP9" s="227" t="s">
        <v>588</v>
      </c>
      <c r="APQ9" s="227" t="s">
        <v>588</v>
      </c>
      <c r="APR9" s="227" t="s">
        <v>588</v>
      </c>
      <c r="APS9" s="227" t="s">
        <v>588</v>
      </c>
      <c r="APT9" s="227" t="s">
        <v>588</v>
      </c>
      <c r="APU9" s="227" t="s">
        <v>588</v>
      </c>
      <c r="APV9" s="227" t="s">
        <v>588</v>
      </c>
      <c r="APW9" s="227" t="s">
        <v>588</v>
      </c>
      <c r="APX9" s="227" t="s">
        <v>588</v>
      </c>
      <c r="APY9" s="227" t="s">
        <v>588</v>
      </c>
      <c r="APZ9" s="227" t="s">
        <v>588</v>
      </c>
      <c r="AQA9" s="227" t="s">
        <v>588</v>
      </c>
      <c r="AQB9" s="227" t="s">
        <v>588</v>
      </c>
      <c r="AQC9" s="227" t="s">
        <v>588</v>
      </c>
      <c r="AQD9" s="227" t="s">
        <v>588</v>
      </c>
      <c r="AQE9" s="227" t="s">
        <v>588</v>
      </c>
      <c r="AQF9" s="227" t="s">
        <v>588</v>
      </c>
      <c r="AQG9" s="227" t="s">
        <v>588</v>
      </c>
      <c r="AQH9" s="227" t="s">
        <v>588</v>
      </c>
      <c r="AQI9" s="227" t="s">
        <v>588</v>
      </c>
      <c r="AQJ9" s="227" t="s">
        <v>588</v>
      </c>
      <c r="AQK9" s="227" t="s">
        <v>588</v>
      </c>
      <c r="AQL9" s="227" t="s">
        <v>588</v>
      </c>
      <c r="AQM9" s="227" t="s">
        <v>588</v>
      </c>
      <c r="AQN9" s="227" t="s">
        <v>588</v>
      </c>
      <c r="AQO9" s="227" t="s">
        <v>588</v>
      </c>
      <c r="AQP9" s="227" t="s">
        <v>588</v>
      </c>
      <c r="AQQ9" s="227" t="s">
        <v>588</v>
      </c>
      <c r="AQR9" s="227" t="s">
        <v>588</v>
      </c>
      <c r="AQS9" s="227" t="s">
        <v>588</v>
      </c>
      <c r="AQT9" s="227" t="s">
        <v>588</v>
      </c>
      <c r="AQU9" s="227" t="s">
        <v>588</v>
      </c>
      <c r="AQV9" s="227" t="s">
        <v>588</v>
      </c>
      <c r="AQW9" s="227" t="s">
        <v>588</v>
      </c>
      <c r="AQX9" s="227" t="s">
        <v>588</v>
      </c>
      <c r="AQY9" s="227" t="s">
        <v>588</v>
      </c>
      <c r="AQZ9" s="227" t="s">
        <v>588</v>
      </c>
      <c r="ARA9" s="227" t="s">
        <v>588</v>
      </c>
      <c r="ARB9" s="227" t="s">
        <v>588</v>
      </c>
      <c r="ARC9" s="227" t="s">
        <v>588</v>
      </c>
      <c r="ARD9" s="227" t="s">
        <v>588</v>
      </c>
      <c r="ARE9" s="227" t="s">
        <v>588</v>
      </c>
      <c r="ARF9" s="227" t="s">
        <v>588</v>
      </c>
      <c r="ARG9" s="227" t="s">
        <v>588</v>
      </c>
      <c r="ARH9" s="227" t="s">
        <v>588</v>
      </c>
      <c r="ARI9" s="227" t="s">
        <v>588</v>
      </c>
      <c r="ARJ9" s="227" t="s">
        <v>588</v>
      </c>
      <c r="ARK9" s="227" t="s">
        <v>588</v>
      </c>
      <c r="ARL9" s="227" t="s">
        <v>588</v>
      </c>
      <c r="ARM9" s="227" t="s">
        <v>588</v>
      </c>
      <c r="ARN9" s="227" t="s">
        <v>588</v>
      </c>
      <c r="ARO9" s="227" t="s">
        <v>588</v>
      </c>
      <c r="ARP9" s="227" t="s">
        <v>588</v>
      </c>
      <c r="ARQ9" s="227" t="s">
        <v>588</v>
      </c>
      <c r="ARR9" s="227" t="s">
        <v>588</v>
      </c>
      <c r="ARS9" s="227" t="s">
        <v>588</v>
      </c>
      <c r="ART9" s="227" t="s">
        <v>588</v>
      </c>
      <c r="ARU9" s="227" t="s">
        <v>588</v>
      </c>
      <c r="ARV9" s="227" t="s">
        <v>588</v>
      </c>
      <c r="ARW9" s="227" t="s">
        <v>588</v>
      </c>
      <c r="ARX9" s="227" t="s">
        <v>588</v>
      </c>
      <c r="ARY9" s="227" t="s">
        <v>588</v>
      </c>
      <c r="ARZ9" s="227" t="s">
        <v>588</v>
      </c>
      <c r="ASA9" s="227" t="s">
        <v>588</v>
      </c>
      <c r="ASB9" s="227" t="s">
        <v>588</v>
      </c>
      <c r="ASC9" s="227" t="s">
        <v>588</v>
      </c>
      <c r="ASD9" s="227" t="s">
        <v>588</v>
      </c>
      <c r="ASE9" s="227" t="s">
        <v>588</v>
      </c>
      <c r="ASF9" s="227" t="s">
        <v>588</v>
      </c>
      <c r="ASG9" s="227" t="s">
        <v>588</v>
      </c>
      <c r="ASH9" s="227" t="s">
        <v>588</v>
      </c>
      <c r="ASI9" s="227" t="s">
        <v>588</v>
      </c>
      <c r="ASJ9" s="227" t="s">
        <v>588</v>
      </c>
      <c r="ASK9" s="227" t="s">
        <v>588</v>
      </c>
      <c r="ASL9" s="227" t="s">
        <v>588</v>
      </c>
      <c r="ASM9" s="227" t="s">
        <v>588</v>
      </c>
      <c r="ASN9" s="227" t="s">
        <v>588</v>
      </c>
      <c r="ASO9" s="227" t="s">
        <v>588</v>
      </c>
      <c r="ASP9" s="227" t="s">
        <v>588</v>
      </c>
      <c r="ASQ9" s="227" t="s">
        <v>588</v>
      </c>
      <c r="ASR9" s="227" t="s">
        <v>588</v>
      </c>
      <c r="ASS9" s="227" t="s">
        <v>588</v>
      </c>
      <c r="AST9" s="227" t="s">
        <v>588</v>
      </c>
      <c r="ASU9" s="227" t="s">
        <v>588</v>
      </c>
      <c r="ASV9" s="227" t="s">
        <v>588</v>
      </c>
      <c r="ASW9" s="227" t="s">
        <v>588</v>
      </c>
      <c r="ASX9" s="227" t="s">
        <v>588</v>
      </c>
      <c r="ASY9" s="227" t="s">
        <v>588</v>
      </c>
      <c r="ASZ9" s="227" t="s">
        <v>588</v>
      </c>
      <c r="ATA9" s="227" t="s">
        <v>588</v>
      </c>
      <c r="ATB9" s="227" t="s">
        <v>588</v>
      </c>
      <c r="ATC9" s="227" t="s">
        <v>588</v>
      </c>
      <c r="ATD9" s="227" t="s">
        <v>588</v>
      </c>
      <c r="ATE9" s="227" t="s">
        <v>588</v>
      </c>
      <c r="ATF9" s="227" t="s">
        <v>588</v>
      </c>
      <c r="ATG9" s="227" t="s">
        <v>588</v>
      </c>
      <c r="ATH9" s="227" t="s">
        <v>588</v>
      </c>
      <c r="ATI9" s="227" t="s">
        <v>588</v>
      </c>
      <c r="ATJ9" s="227" t="s">
        <v>588</v>
      </c>
      <c r="ATK9" s="227" t="s">
        <v>588</v>
      </c>
      <c r="ATL9" s="227" t="s">
        <v>588</v>
      </c>
      <c r="ATM9" s="227" t="s">
        <v>588</v>
      </c>
      <c r="ATN9" s="227" t="s">
        <v>588</v>
      </c>
      <c r="ATO9" s="227" t="s">
        <v>588</v>
      </c>
      <c r="ATP9" s="227" t="s">
        <v>588</v>
      </c>
      <c r="ATQ9" s="227" t="s">
        <v>588</v>
      </c>
      <c r="ATR9" s="227" t="s">
        <v>588</v>
      </c>
      <c r="ATS9" s="227" t="s">
        <v>588</v>
      </c>
      <c r="ATT9" s="227" t="s">
        <v>588</v>
      </c>
      <c r="ATU9" s="227" t="s">
        <v>588</v>
      </c>
      <c r="ATV9" s="227" t="s">
        <v>588</v>
      </c>
      <c r="ATW9" s="227" t="s">
        <v>588</v>
      </c>
      <c r="ATX9" s="227" t="s">
        <v>588</v>
      </c>
      <c r="ATY9" s="227" t="s">
        <v>588</v>
      </c>
      <c r="ATZ9" s="227" t="s">
        <v>588</v>
      </c>
      <c r="AUA9" s="227" t="s">
        <v>588</v>
      </c>
      <c r="AUB9" s="227" t="s">
        <v>588</v>
      </c>
      <c r="AUC9" s="227" t="s">
        <v>588</v>
      </c>
      <c r="AUD9" s="227" t="s">
        <v>588</v>
      </c>
      <c r="AUE9" s="227" t="s">
        <v>588</v>
      </c>
      <c r="AUF9" s="227" t="s">
        <v>588</v>
      </c>
      <c r="AUG9" s="227" t="s">
        <v>588</v>
      </c>
      <c r="AUH9" s="227" t="s">
        <v>588</v>
      </c>
      <c r="AUI9" s="227" t="s">
        <v>588</v>
      </c>
      <c r="AUJ9" s="227" t="s">
        <v>588</v>
      </c>
      <c r="AUK9" s="227" t="s">
        <v>588</v>
      </c>
      <c r="AUL9" s="227" t="s">
        <v>588</v>
      </c>
      <c r="AUM9" s="227" t="s">
        <v>588</v>
      </c>
      <c r="AUN9" s="227" t="s">
        <v>588</v>
      </c>
      <c r="AUO9" s="227" t="s">
        <v>588</v>
      </c>
      <c r="AUP9" s="227" t="s">
        <v>588</v>
      </c>
      <c r="AUQ9" s="227" t="s">
        <v>588</v>
      </c>
      <c r="AUR9" s="227" t="s">
        <v>588</v>
      </c>
      <c r="AUS9" s="227" t="s">
        <v>588</v>
      </c>
      <c r="AUT9" s="227" t="s">
        <v>588</v>
      </c>
      <c r="AUU9" s="227" t="s">
        <v>588</v>
      </c>
      <c r="AUV9" s="227" t="s">
        <v>588</v>
      </c>
      <c r="AUW9" s="227" t="s">
        <v>588</v>
      </c>
      <c r="AUX9" s="227" t="s">
        <v>588</v>
      </c>
      <c r="AUY9" s="227" t="s">
        <v>588</v>
      </c>
      <c r="AUZ9" s="227" t="s">
        <v>588</v>
      </c>
      <c r="AVA9" s="227" t="s">
        <v>588</v>
      </c>
      <c r="AVB9" s="227" t="s">
        <v>588</v>
      </c>
      <c r="AVC9" s="227" t="s">
        <v>588</v>
      </c>
      <c r="AVD9" s="227" t="s">
        <v>588</v>
      </c>
      <c r="AVE9" s="227" t="s">
        <v>588</v>
      </c>
      <c r="AVF9" s="227" t="s">
        <v>588</v>
      </c>
      <c r="AVG9" s="227" t="s">
        <v>588</v>
      </c>
      <c r="AVH9" s="227" t="s">
        <v>588</v>
      </c>
      <c r="AVI9" s="227" t="s">
        <v>588</v>
      </c>
      <c r="AVJ9" s="227" t="s">
        <v>588</v>
      </c>
      <c r="AVK9" s="227" t="s">
        <v>588</v>
      </c>
      <c r="AVL9" s="227" t="s">
        <v>588</v>
      </c>
      <c r="AVM9" s="227" t="s">
        <v>588</v>
      </c>
      <c r="AVN9" s="227" t="s">
        <v>588</v>
      </c>
      <c r="AVO9" s="227" t="s">
        <v>588</v>
      </c>
      <c r="AVP9" s="227" t="s">
        <v>588</v>
      </c>
      <c r="AVQ9" s="227" t="s">
        <v>588</v>
      </c>
      <c r="AVR9" s="227" t="s">
        <v>588</v>
      </c>
      <c r="AVS9" s="227" t="s">
        <v>588</v>
      </c>
      <c r="AVT9" s="227" t="s">
        <v>588</v>
      </c>
      <c r="AVU9" s="227" t="s">
        <v>588</v>
      </c>
      <c r="AVV9" s="227" t="s">
        <v>588</v>
      </c>
      <c r="AVW9" s="227" t="s">
        <v>588</v>
      </c>
      <c r="AVX9" s="227" t="s">
        <v>588</v>
      </c>
      <c r="AVY9" s="227" t="s">
        <v>588</v>
      </c>
      <c r="AVZ9" s="227" t="s">
        <v>588</v>
      </c>
      <c r="AWA9" s="227" t="s">
        <v>588</v>
      </c>
      <c r="AWB9" s="227" t="s">
        <v>588</v>
      </c>
      <c r="AWC9" s="227" t="s">
        <v>588</v>
      </c>
      <c r="AWD9" s="227" t="s">
        <v>588</v>
      </c>
      <c r="AWE9" s="227" t="s">
        <v>588</v>
      </c>
      <c r="AWF9" s="227" t="s">
        <v>588</v>
      </c>
      <c r="AWG9" s="227" t="s">
        <v>588</v>
      </c>
      <c r="AWH9" s="227" t="s">
        <v>588</v>
      </c>
      <c r="AWI9" s="227" t="s">
        <v>588</v>
      </c>
      <c r="AWJ9" s="227" t="s">
        <v>588</v>
      </c>
      <c r="AWK9" s="227" t="s">
        <v>588</v>
      </c>
      <c r="AWL9" s="227" t="s">
        <v>588</v>
      </c>
      <c r="AWM9" s="227" t="s">
        <v>588</v>
      </c>
      <c r="AWN9" s="227" t="s">
        <v>588</v>
      </c>
      <c r="AWO9" s="227" t="s">
        <v>588</v>
      </c>
      <c r="AWP9" s="227" t="s">
        <v>588</v>
      </c>
      <c r="AWQ9" s="227" t="s">
        <v>588</v>
      </c>
      <c r="AWR9" s="227" t="s">
        <v>588</v>
      </c>
      <c r="AWS9" s="227" t="s">
        <v>588</v>
      </c>
      <c r="AWT9" s="227" t="s">
        <v>588</v>
      </c>
      <c r="AWU9" s="227" t="s">
        <v>588</v>
      </c>
      <c r="AWV9" s="227" t="s">
        <v>588</v>
      </c>
      <c r="AWW9" s="227" t="s">
        <v>588</v>
      </c>
      <c r="AWX9" s="227" t="s">
        <v>588</v>
      </c>
      <c r="AWY9" s="227" t="s">
        <v>588</v>
      </c>
      <c r="AWZ9" s="227" t="s">
        <v>588</v>
      </c>
      <c r="AXA9" s="227" t="s">
        <v>588</v>
      </c>
      <c r="AXB9" s="227" t="s">
        <v>588</v>
      </c>
      <c r="AXC9" s="227" t="s">
        <v>588</v>
      </c>
      <c r="AXD9" s="227" t="s">
        <v>588</v>
      </c>
      <c r="AXE9" s="227" t="s">
        <v>588</v>
      </c>
      <c r="AXF9" s="227" t="s">
        <v>588</v>
      </c>
      <c r="AXG9" s="227" t="s">
        <v>588</v>
      </c>
      <c r="AXH9" s="227" t="s">
        <v>588</v>
      </c>
      <c r="AXI9" s="227" t="s">
        <v>588</v>
      </c>
      <c r="AXJ9" s="227" t="s">
        <v>588</v>
      </c>
      <c r="AXK9" s="227" t="s">
        <v>588</v>
      </c>
      <c r="AXL9" s="227" t="s">
        <v>588</v>
      </c>
      <c r="AXM9" s="227" t="s">
        <v>588</v>
      </c>
      <c r="AXN9" s="227" t="s">
        <v>588</v>
      </c>
      <c r="AXO9" s="227" t="s">
        <v>588</v>
      </c>
      <c r="AXP9" s="227" t="s">
        <v>588</v>
      </c>
      <c r="AXQ9" s="227" t="s">
        <v>588</v>
      </c>
      <c r="AXR9" s="227" t="s">
        <v>588</v>
      </c>
      <c r="AXS9" s="227" t="s">
        <v>588</v>
      </c>
      <c r="AXT9" s="227" t="s">
        <v>588</v>
      </c>
      <c r="AXU9" s="227" t="s">
        <v>588</v>
      </c>
      <c r="AXV9" s="227" t="s">
        <v>588</v>
      </c>
      <c r="AXW9" s="227" t="s">
        <v>588</v>
      </c>
      <c r="AXX9" s="227" t="s">
        <v>588</v>
      </c>
      <c r="AXY9" s="227" t="s">
        <v>588</v>
      </c>
      <c r="AXZ9" s="227" t="s">
        <v>588</v>
      </c>
      <c r="AYA9" s="227" t="s">
        <v>588</v>
      </c>
      <c r="AYB9" s="227" t="s">
        <v>588</v>
      </c>
      <c r="AYC9" s="227" t="s">
        <v>588</v>
      </c>
      <c r="AYD9" s="227" t="s">
        <v>588</v>
      </c>
      <c r="AYE9" s="227" t="s">
        <v>588</v>
      </c>
      <c r="AYF9" s="227" t="s">
        <v>588</v>
      </c>
      <c r="AYG9" s="227" t="s">
        <v>588</v>
      </c>
      <c r="AYH9" s="227" t="s">
        <v>588</v>
      </c>
      <c r="AYI9" s="227" t="s">
        <v>588</v>
      </c>
      <c r="AYJ9" s="227" t="s">
        <v>588</v>
      </c>
      <c r="AYK9" s="227" t="s">
        <v>588</v>
      </c>
      <c r="AYL9" s="227" t="s">
        <v>588</v>
      </c>
      <c r="AYM9" s="227" t="s">
        <v>588</v>
      </c>
      <c r="AYN9" s="227" t="s">
        <v>588</v>
      </c>
      <c r="AYO9" s="227" t="s">
        <v>588</v>
      </c>
      <c r="AYP9" s="227" t="s">
        <v>588</v>
      </c>
      <c r="AYQ9" s="227" t="s">
        <v>588</v>
      </c>
      <c r="AYR9" s="227" t="s">
        <v>588</v>
      </c>
      <c r="AYS9" s="227" t="s">
        <v>588</v>
      </c>
      <c r="AYT9" s="227" t="s">
        <v>588</v>
      </c>
      <c r="AYU9" s="227" t="s">
        <v>588</v>
      </c>
      <c r="AYV9" s="227" t="s">
        <v>588</v>
      </c>
      <c r="AYW9" s="227" t="s">
        <v>588</v>
      </c>
      <c r="AYX9" s="227" t="s">
        <v>588</v>
      </c>
      <c r="AYY9" s="227" t="s">
        <v>588</v>
      </c>
      <c r="AYZ9" s="227" t="s">
        <v>588</v>
      </c>
      <c r="AZA9" s="227" t="s">
        <v>588</v>
      </c>
      <c r="AZB9" s="227" t="s">
        <v>588</v>
      </c>
      <c r="AZC9" s="227" t="s">
        <v>588</v>
      </c>
      <c r="AZD9" s="227" t="s">
        <v>588</v>
      </c>
      <c r="AZE9" s="227" t="s">
        <v>588</v>
      </c>
      <c r="AZF9" s="227" t="s">
        <v>588</v>
      </c>
      <c r="AZG9" s="227" t="s">
        <v>588</v>
      </c>
      <c r="AZH9" s="227" t="s">
        <v>588</v>
      </c>
      <c r="AZI9" s="227" t="s">
        <v>588</v>
      </c>
      <c r="AZJ9" s="227" t="s">
        <v>588</v>
      </c>
      <c r="AZK9" s="227" t="s">
        <v>588</v>
      </c>
      <c r="AZL9" s="227" t="s">
        <v>588</v>
      </c>
      <c r="AZM9" s="227" t="s">
        <v>588</v>
      </c>
      <c r="AZN9" s="227" t="s">
        <v>588</v>
      </c>
      <c r="AZO9" s="227" t="s">
        <v>588</v>
      </c>
      <c r="AZP9" s="227" t="s">
        <v>588</v>
      </c>
      <c r="AZQ9" s="227" t="s">
        <v>588</v>
      </c>
      <c r="AZR9" s="227" t="s">
        <v>588</v>
      </c>
      <c r="AZS9" s="227" t="s">
        <v>588</v>
      </c>
      <c r="AZT9" s="227" t="s">
        <v>588</v>
      </c>
      <c r="AZU9" s="227" t="s">
        <v>588</v>
      </c>
      <c r="AZV9" s="227" t="s">
        <v>588</v>
      </c>
      <c r="AZW9" s="227" t="s">
        <v>588</v>
      </c>
      <c r="AZX9" s="227" t="s">
        <v>588</v>
      </c>
      <c r="AZY9" s="227" t="s">
        <v>588</v>
      </c>
      <c r="AZZ9" s="227" t="s">
        <v>588</v>
      </c>
      <c r="BAA9" s="227" t="s">
        <v>588</v>
      </c>
      <c r="BAB9" s="227" t="s">
        <v>588</v>
      </c>
      <c r="BAC9" s="227" t="s">
        <v>588</v>
      </c>
      <c r="BAD9" s="227" t="s">
        <v>588</v>
      </c>
      <c r="BAE9" s="227" t="s">
        <v>588</v>
      </c>
      <c r="BAF9" s="227" t="s">
        <v>588</v>
      </c>
      <c r="BAG9" s="227" t="s">
        <v>588</v>
      </c>
      <c r="BAH9" s="227" t="s">
        <v>588</v>
      </c>
      <c r="BAI9" s="227" t="s">
        <v>588</v>
      </c>
      <c r="BAJ9" s="227" t="s">
        <v>588</v>
      </c>
      <c r="BAK9" s="227" t="s">
        <v>588</v>
      </c>
      <c r="BAL9" s="227" t="s">
        <v>588</v>
      </c>
      <c r="BAM9" s="227" t="s">
        <v>588</v>
      </c>
      <c r="BAN9" s="227" t="s">
        <v>588</v>
      </c>
      <c r="BAO9" s="227" t="s">
        <v>588</v>
      </c>
      <c r="BAP9" s="227" t="s">
        <v>588</v>
      </c>
      <c r="BAQ9" s="227" t="s">
        <v>588</v>
      </c>
      <c r="BAR9" s="227" t="s">
        <v>588</v>
      </c>
      <c r="BAS9" s="227" t="s">
        <v>588</v>
      </c>
      <c r="BAT9" s="227" t="s">
        <v>588</v>
      </c>
      <c r="BAU9" s="227" t="s">
        <v>588</v>
      </c>
      <c r="BAV9" s="227" t="s">
        <v>588</v>
      </c>
      <c r="BAW9" s="227" t="s">
        <v>588</v>
      </c>
      <c r="BAX9" s="227" t="s">
        <v>588</v>
      </c>
      <c r="BAY9" s="227" t="s">
        <v>588</v>
      </c>
      <c r="BAZ9" s="227" t="s">
        <v>588</v>
      </c>
      <c r="BBA9" s="227" t="s">
        <v>588</v>
      </c>
      <c r="BBB9" s="227" t="s">
        <v>588</v>
      </c>
      <c r="BBC9" s="227" t="s">
        <v>588</v>
      </c>
      <c r="BBD9" s="227" t="s">
        <v>588</v>
      </c>
      <c r="BBE9" s="227" t="s">
        <v>588</v>
      </c>
      <c r="BBF9" s="227" t="s">
        <v>588</v>
      </c>
      <c r="BBG9" s="227" t="s">
        <v>588</v>
      </c>
      <c r="BBH9" s="227" t="s">
        <v>588</v>
      </c>
      <c r="BBI9" s="227" t="s">
        <v>588</v>
      </c>
      <c r="BBJ9" s="227" t="s">
        <v>588</v>
      </c>
      <c r="BBK9" s="227" t="s">
        <v>588</v>
      </c>
      <c r="BBL9" s="227" t="s">
        <v>588</v>
      </c>
      <c r="BBM9" s="227" t="s">
        <v>588</v>
      </c>
      <c r="BBN9" s="227" t="s">
        <v>588</v>
      </c>
      <c r="BBO9" s="227" t="s">
        <v>588</v>
      </c>
      <c r="BBP9" s="227" t="s">
        <v>588</v>
      </c>
      <c r="BBQ9" s="227" t="s">
        <v>588</v>
      </c>
      <c r="BBR9" s="227" t="s">
        <v>588</v>
      </c>
      <c r="BBS9" s="227" t="s">
        <v>588</v>
      </c>
      <c r="BBT9" s="227" t="s">
        <v>588</v>
      </c>
      <c r="BBU9" s="227" t="s">
        <v>588</v>
      </c>
      <c r="BBV9" s="227" t="s">
        <v>588</v>
      </c>
      <c r="BBW9" s="227" t="s">
        <v>588</v>
      </c>
      <c r="BBX9" s="227" t="s">
        <v>588</v>
      </c>
      <c r="BBY9" s="227" t="s">
        <v>588</v>
      </c>
      <c r="BBZ9" s="227" t="s">
        <v>588</v>
      </c>
      <c r="BCA9" s="227" t="s">
        <v>588</v>
      </c>
      <c r="BCB9" s="227" t="s">
        <v>588</v>
      </c>
      <c r="BCC9" s="227" t="s">
        <v>588</v>
      </c>
      <c r="BCD9" s="227" t="s">
        <v>588</v>
      </c>
      <c r="BCE9" s="227" t="s">
        <v>588</v>
      </c>
      <c r="BCF9" s="227" t="s">
        <v>588</v>
      </c>
      <c r="BCG9" s="227" t="s">
        <v>588</v>
      </c>
      <c r="BCH9" s="227" t="s">
        <v>588</v>
      </c>
      <c r="BCI9" s="227" t="s">
        <v>588</v>
      </c>
      <c r="BCJ9" s="227" t="s">
        <v>588</v>
      </c>
      <c r="BCK9" s="227" t="s">
        <v>588</v>
      </c>
      <c r="BCL9" s="227" t="s">
        <v>588</v>
      </c>
      <c r="BCM9" s="227" t="s">
        <v>588</v>
      </c>
      <c r="BCN9" s="227" t="s">
        <v>588</v>
      </c>
      <c r="BCO9" s="227" t="s">
        <v>588</v>
      </c>
      <c r="BCP9" s="227" t="s">
        <v>588</v>
      </c>
      <c r="BCQ9" s="227" t="s">
        <v>588</v>
      </c>
      <c r="BCR9" s="227" t="s">
        <v>588</v>
      </c>
      <c r="BCS9" s="227" t="s">
        <v>588</v>
      </c>
      <c r="BCT9" s="227" t="s">
        <v>588</v>
      </c>
      <c r="BCU9" s="227" t="s">
        <v>588</v>
      </c>
      <c r="BCV9" s="227" t="s">
        <v>588</v>
      </c>
      <c r="BCW9" s="227" t="s">
        <v>588</v>
      </c>
      <c r="BCX9" s="227" t="s">
        <v>588</v>
      </c>
      <c r="BCY9" s="227" t="s">
        <v>588</v>
      </c>
      <c r="BCZ9" s="227" t="s">
        <v>588</v>
      </c>
      <c r="BDA9" s="227" t="s">
        <v>588</v>
      </c>
      <c r="BDB9" s="227" t="s">
        <v>588</v>
      </c>
      <c r="BDC9" s="227" t="s">
        <v>588</v>
      </c>
      <c r="BDD9" s="227" t="s">
        <v>588</v>
      </c>
      <c r="BDE9" s="227" t="s">
        <v>588</v>
      </c>
      <c r="BDF9" s="227" t="s">
        <v>588</v>
      </c>
      <c r="BDG9" s="227" t="s">
        <v>588</v>
      </c>
      <c r="BDH9" s="227" t="s">
        <v>588</v>
      </c>
      <c r="BDI9" s="227" t="s">
        <v>588</v>
      </c>
      <c r="BDJ9" s="227" t="s">
        <v>588</v>
      </c>
      <c r="BDK9" s="227" t="s">
        <v>588</v>
      </c>
      <c r="BDL9" s="227" t="s">
        <v>588</v>
      </c>
      <c r="BDM9" s="227" t="s">
        <v>588</v>
      </c>
      <c r="BDN9" s="227" t="s">
        <v>588</v>
      </c>
      <c r="BDO9" s="227" t="s">
        <v>588</v>
      </c>
      <c r="BDP9" s="227" t="s">
        <v>588</v>
      </c>
      <c r="BDQ9" s="227" t="s">
        <v>588</v>
      </c>
      <c r="BDR9" s="227" t="s">
        <v>588</v>
      </c>
      <c r="BDS9" s="227" t="s">
        <v>588</v>
      </c>
      <c r="BDT9" s="227" t="s">
        <v>588</v>
      </c>
      <c r="BDU9" s="227" t="s">
        <v>588</v>
      </c>
      <c r="BDV9" s="227" t="s">
        <v>588</v>
      </c>
      <c r="BDW9" s="227" t="s">
        <v>588</v>
      </c>
      <c r="BDX9" s="227" t="s">
        <v>588</v>
      </c>
      <c r="BDY9" s="227" t="s">
        <v>588</v>
      </c>
      <c r="BDZ9" s="227" t="s">
        <v>588</v>
      </c>
      <c r="BEA9" s="227" t="s">
        <v>588</v>
      </c>
      <c r="BEB9" s="227" t="s">
        <v>588</v>
      </c>
      <c r="BEC9" s="227" t="s">
        <v>588</v>
      </c>
      <c r="BED9" s="227" t="s">
        <v>588</v>
      </c>
      <c r="BEE9" s="227" t="s">
        <v>588</v>
      </c>
      <c r="BEF9" s="227" t="s">
        <v>588</v>
      </c>
      <c r="BEG9" s="227" t="s">
        <v>588</v>
      </c>
      <c r="BEH9" s="227" t="s">
        <v>588</v>
      </c>
      <c r="BEI9" s="227" t="s">
        <v>588</v>
      </c>
      <c r="BEJ9" s="227" t="s">
        <v>588</v>
      </c>
      <c r="BEK9" s="227" t="s">
        <v>588</v>
      </c>
      <c r="BEL9" s="227" t="s">
        <v>588</v>
      </c>
      <c r="BEM9" s="227" t="s">
        <v>588</v>
      </c>
      <c r="BEN9" s="227" t="s">
        <v>588</v>
      </c>
      <c r="BEO9" s="227" t="s">
        <v>588</v>
      </c>
      <c r="BEP9" s="227" t="s">
        <v>588</v>
      </c>
      <c r="BEQ9" s="227" t="s">
        <v>588</v>
      </c>
      <c r="BER9" s="227" t="s">
        <v>588</v>
      </c>
      <c r="BES9" s="227" t="s">
        <v>588</v>
      </c>
      <c r="BET9" s="227" t="s">
        <v>588</v>
      </c>
      <c r="BEU9" s="227" t="s">
        <v>588</v>
      </c>
      <c r="BEV9" s="227" t="s">
        <v>588</v>
      </c>
      <c r="BEW9" s="227" t="s">
        <v>588</v>
      </c>
      <c r="BEX9" s="227" t="s">
        <v>588</v>
      </c>
      <c r="BEY9" s="227" t="s">
        <v>588</v>
      </c>
      <c r="BEZ9" s="227" t="s">
        <v>588</v>
      </c>
      <c r="BFA9" s="227" t="s">
        <v>588</v>
      </c>
      <c r="BFB9" s="227" t="s">
        <v>588</v>
      </c>
      <c r="BFC9" s="227" t="s">
        <v>588</v>
      </c>
      <c r="BFD9" s="227" t="s">
        <v>588</v>
      </c>
      <c r="BFE9" s="227" t="s">
        <v>588</v>
      </c>
      <c r="BFF9" s="227" t="s">
        <v>588</v>
      </c>
      <c r="BFG9" s="227" t="s">
        <v>588</v>
      </c>
      <c r="BFH9" s="227" t="s">
        <v>588</v>
      </c>
      <c r="BFI9" s="227" t="s">
        <v>588</v>
      </c>
      <c r="BFJ9" s="227" t="s">
        <v>588</v>
      </c>
      <c r="BFK9" s="227" t="s">
        <v>588</v>
      </c>
      <c r="BFL9" s="227" t="s">
        <v>588</v>
      </c>
      <c r="BFM9" s="227" t="s">
        <v>588</v>
      </c>
      <c r="BFN9" s="227" t="s">
        <v>588</v>
      </c>
      <c r="BFO9" s="227" t="s">
        <v>588</v>
      </c>
      <c r="BFP9" s="227" t="s">
        <v>588</v>
      </c>
      <c r="BFQ9" s="227" t="s">
        <v>588</v>
      </c>
      <c r="BFR9" s="227" t="s">
        <v>588</v>
      </c>
      <c r="BFS9" s="227" t="s">
        <v>588</v>
      </c>
      <c r="BFT9" s="227" t="s">
        <v>588</v>
      </c>
      <c r="BFU9" s="227" t="s">
        <v>588</v>
      </c>
      <c r="BFV9" s="227" t="s">
        <v>588</v>
      </c>
      <c r="BFW9" s="227" t="s">
        <v>588</v>
      </c>
      <c r="BFX9" s="227" t="s">
        <v>588</v>
      </c>
      <c r="BFY9" s="227" t="s">
        <v>588</v>
      </c>
      <c r="BFZ9" s="227" t="s">
        <v>588</v>
      </c>
      <c r="BGA9" s="227" t="s">
        <v>588</v>
      </c>
      <c r="BGB9" s="227" t="s">
        <v>588</v>
      </c>
      <c r="BGC9" s="227" t="s">
        <v>588</v>
      </c>
      <c r="BGD9" s="227" t="s">
        <v>588</v>
      </c>
      <c r="BGE9" s="227" t="s">
        <v>588</v>
      </c>
      <c r="BGF9" s="227" t="s">
        <v>588</v>
      </c>
      <c r="BGG9" s="227" t="s">
        <v>588</v>
      </c>
      <c r="BGH9" s="227" t="s">
        <v>588</v>
      </c>
      <c r="BGI9" s="227" t="s">
        <v>588</v>
      </c>
      <c r="BGJ9" s="227" t="s">
        <v>588</v>
      </c>
      <c r="BGK9" s="227" t="s">
        <v>588</v>
      </c>
      <c r="BGL9" s="227" t="s">
        <v>588</v>
      </c>
      <c r="BGM9" s="227" t="s">
        <v>588</v>
      </c>
      <c r="BGN9" s="227" t="s">
        <v>588</v>
      </c>
      <c r="BGO9" s="227" t="s">
        <v>588</v>
      </c>
      <c r="BGP9" s="227" t="s">
        <v>588</v>
      </c>
      <c r="BGQ9" s="227" t="s">
        <v>588</v>
      </c>
      <c r="BGR9" s="227" t="s">
        <v>588</v>
      </c>
      <c r="BGS9" s="227" t="s">
        <v>588</v>
      </c>
      <c r="BGT9" s="227" t="s">
        <v>588</v>
      </c>
      <c r="BGU9" s="227" t="s">
        <v>588</v>
      </c>
      <c r="BGV9" s="227" t="s">
        <v>588</v>
      </c>
      <c r="BGW9" s="227" t="s">
        <v>588</v>
      </c>
      <c r="BGX9" s="227" t="s">
        <v>588</v>
      </c>
      <c r="BGY9" s="227" t="s">
        <v>588</v>
      </c>
      <c r="BGZ9" s="227" t="s">
        <v>588</v>
      </c>
      <c r="BHA9" s="227" t="s">
        <v>588</v>
      </c>
      <c r="BHB9" s="227" t="s">
        <v>588</v>
      </c>
      <c r="BHC9" s="227" t="s">
        <v>588</v>
      </c>
      <c r="BHD9" s="227" t="s">
        <v>588</v>
      </c>
      <c r="BHE9" s="227" t="s">
        <v>588</v>
      </c>
      <c r="BHF9" s="227" t="s">
        <v>588</v>
      </c>
      <c r="BHG9" s="227" t="s">
        <v>588</v>
      </c>
      <c r="BHH9" s="227" t="s">
        <v>588</v>
      </c>
      <c r="BHI9" s="227" t="s">
        <v>588</v>
      </c>
      <c r="BHJ9" s="227" t="s">
        <v>588</v>
      </c>
      <c r="BHK9" s="227" t="s">
        <v>588</v>
      </c>
      <c r="BHL9" s="227" t="s">
        <v>588</v>
      </c>
      <c r="BHM9" s="227" t="s">
        <v>588</v>
      </c>
      <c r="BHN9" s="227" t="s">
        <v>588</v>
      </c>
      <c r="BHO9" s="227" t="s">
        <v>588</v>
      </c>
      <c r="BHP9" s="227" t="s">
        <v>588</v>
      </c>
      <c r="BHQ9" s="227" t="s">
        <v>588</v>
      </c>
      <c r="BHR9" s="227" t="s">
        <v>588</v>
      </c>
      <c r="BHS9" s="227" t="s">
        <v>588</v>
      </c>
      <c r="BHT9" s="227" t="s">
        <v>588</v>
      </c>
      <c r="BHU9" s="227" t="s">
        <v>588</v>
      </c>
      <c r="BHV9" s="227" t="s">
        <v>588</v>
      </c>
      <c r="BHW9" s="227" t="s">
        <v>588</v>
      </c>
      <c r="BHX9" s="227" t="s">
        <v>588</v>
      </c>
      <c r="BHY9" s="227" t="s">
        <v>588</v>
      </c>
      <c r="BHZ9" s="227" t="s">
        <v>588</v>
      </c>
      <c r="BIA9" s="227" t="s">
        <v>588</v>
      </c>
      <c r="BIB9" s="227" t="s">
        <v>588</v>
      </c>
      <c r="BIC9" s="227" t="s">
        <v>588</v>
      </c>
      <c r="BID9" s="227" t="s">
        <v>588</v>
      </c>
      <c r="BIE9" s="227" t="s">
        <v>588</v>
      </c>
      <c r="BIF9" s="227" t="s">
        <v>588</v>
      </c>
      <c r="BIG9" s="227" t="s">
        <v>588</v>
      </c>
      <c r="BIH9" s="227" t="s">
        <v>588</v>
      </c>
      <c r="BII9" s="227" t="s">
        <v>588</v>
      </c>
      <c r="BIJ9" s="227" t="s">
        <v>588</v>
      </c>
      <c r="BIK9" s="227" t="s">
        <v>588</v>
      </c>
      <c r="BIL9" s="227" t="s">
        <v>588</v>
      </c>
      <c r="BIM9" s="227" t="s">
        <v>588</v>
      </c>
      <c r="BIN9" s="227" t="s">
        <v>588</v>
      </c>
      <c r="BIO9" s="227" t="s">
        <v>588</v>
      </c>
      <c r="BIP9" s="227" t="s">
        <v>588</v>
      </c>
      <c r="BIQ9" s="227" t="s">
        <v>588</v>
      </c>
      <c r="BIR9" s="227" t="s">
        <v>588</v>
      </c>
      <c r="BIS9" s="227" t="s">
        <v>588</v>
      </c>
      <c r="BIT9" s="227" t="s">
        <v>588</v>
      </c>
      <c r="BIU9" s="227" t="s">
        <v>588</v>
      </c>
      <c r="BIV9" s="227" t="s">
        <v>588</v>
      </c>
      <c r="BIW9" s="227" t="s">
        <v>588</v>
      </c>
      <c r="BIX9" s="227" t="s">
        <v>588</v>
      </c>
      <c r="BIY9" s="227" t="s">
        <v>588</v>
      </c>
      <c r="BIZ9" s="227" t="s">
        <v>588</v>
      </c>
      <c r="BJA9" s="227" t="s">
        <v>588</v>
      </c>
      <c r="BJB9" s="227" t="s">
        <v>588</v>
      </c>
      <c r="BJC9" s="227" t="s">
        <v>588</v>
      </c>
      <c r="BJD9" s="227" t="s">
        <v>588</v>
      </c>
      <c r="BJE9" s="227" t="s">
        <v>588</v>
      </c>
      <c r="BJF9" s="227" t="s">
        <v>588</v>
      </c>
      <c r="BJG9" s="227" t="s">
        <v>588</v>
      </c>
      <c r="BJH9" s="227" t="s">
        <v>588</v>
      </c>
      <c r="BJI9" s="227" t="s">
        <v>588</v>
      </c>
      <c r="BJJ9" s="227" t="s">
        <v>588</v>
      </c>
      <c r="BJK9" s="227" t="s">
        <v>588</v>
      </c>
      <c r="BJL9" s="227" t="s">
        <v>588</v>
      </c>
      <c r="BJM9" s="227" t="s">
        <v>588</v>
      </c>
      <c r="BJN9" s="227" t="s">
        <v>588</v>
      </c>
      <c r="BJO9" s="227" t="s">
        <v>588</v>
      </c>
      <c r="BJP9" s="227" t="s">
        <v>588</v>
      </c>
      <c r="BJQ9" s="227" t="s">
        <v>588</v>
      </c>
      <c r="BJR9" s="227" t="s">
        <v>588</v>
      </c>
      <c r="BJS9" s="227" t="s">
        <v>588</v>
      </c>
      <c r="BJT9" s="227" t="s">
        <v>588</v>
      </c>
      <c r="BJU9" s="227" t="s">
        <v>588</v>
      </c>
      <c r="BJV9" s="227" t="s">
        <v>588</v>
      </c>
      <c r="BJW9" s="227" t="s">
        <v>588</v>
      </c>
      <c r="BJX9" s="227" t="s">
        <v>588</v>
      </c>
      <c r="BJY9" s="227" t="s">
        <v>588</v>
      </c>
      <c r="BJZ9" s="227" t="s">
        <v>588</v>
      </c>
      <c r="BKA9" s="227" t="s">
        <v>588</v>
      </c>
      <c r="BKB9" s="227" t="s">
        <v>588</v>
      </c>
      <c r="BKC9" s="227" t="s">
        <v>588</v>
      </c>
      <c r="BKD9" s="227" t="s">
        <v>588</v>
      </c>
      <c r="BKE9" s="227" t="s">
        <v>588</v>
      </c>
      <c r="BKF9" s="227" t="s">
        <v>588</v>
      </c>
      <c r="BKG9" s="227" t="s">
        <v>588</v>
      </c>
      <c r="BKH9" s="227" t="s">
        <v>588</v>
      </c>
      <c r="BKI9" s="227" t="s">
        <v>588</v>
      </c>
      <c r="BKJ9" s="227" t="s">
        <v>588</v>
      </c>
      <c r="BKK9" s="227" t="s">
        <v>588</v>
      </c>
      <c r="BKL9" s="227" t="s">
        <v>588</v>
      </c>
      <c r="BKM9" s="227" t="s">
        <v>588</v>
      </c>
      <c r="BKN9" s="227" t="s">
        <v>588</v>
      </c>
      <c r="BKO9" s="227" t="s">
        <v>588</v>
      </c>
      <c r="BKP9" s="227" t="s">
        <v>588</v>
      </c>
      <c r="BKQ9" s="227" t="s">
        <v>588</v>
      </c>
      <c r="BKR9" s="227" t="s">
        <v>588</v>
      </c>
      <c r="BKS9" s="227" t="s">
        <v>588</v>
      </c>
      <c r="BKT9" s="227" t="s">
        <v>588</v>
      </c>
      <c r="BKU9" s="227" t="s">
        <v>588</v>
      </c>
      <c r="BKV9" s="227" t="s">
        <v>588</v>
      </c>
      <c r="BKW9" s="227" t="s">
        <v>588</v>
      </c>
      <c r="BKX9" s="227" t="s">
        <v>588</v>
      </c>
      <c r="BKY9" s="227" t="s">
        <v>588</v>
      </c>
      <c r="BKZ9" s="227" t="s">
        <v>588</v>
      </c>
      <c r="BLA9" s="227" t="s">
        <v>588</v>
      </c>
      <c r="BLB9" s="227" t="s">
        <v>588</v>
      </c>
      <c r="BLC9" s="227" t="s">
        <v>588</v>
      </c>
      <c r="BLD9" s="227" t="s">
        <v>588</v>
      </c>
      <c r="BLE9" s="227" t="s">
        <v>588</v>
      </c>
      <c r="BLF9" s="227" t="s">
        <v>588</v>
      </c>
      <c r="BLG9" s="227" t="s">
        <v>588</v>
      </c>
      <c r="BLH9" s="227" t="s">
        <v>588</v>
      </c>
      <c r="BLI9" s="227" t="s">
        <v>588</v>
      </c>
      <c r="BLJ9" s="227" t="s">
        <v>588</v>
      </c>
      <c r="BLK9" s="227" t="s">
        <v>588</v>
      </c>
      <c r="BLL9" s="227" t="s">
        <v>588</v>
      </c>
      <c r="BLM9" s="227" t="s">
        <v>588</v>
      </c>
      <c r="BLN9" s="227" t="s">
        <v>588</v>
      </c>
      <c r="BLO9" s="227" t="s">
        <v>588</v>
      </c>
      <c r="BLP9" s="227" t="s">
        <v>588</v>
      </c>
      <c r="BLQ9" s="227" t="s">
        <v>588</v>
      </c>
      <c r="BLR9" s="227" t="s">
        <v>588</v>
      </c>
      <c r="BLS9" s="227" t="s">
        <v>588</v>
      </c>
      <c r="BLT9" s="227" t="s">
        <v>588</v>
      </c>
      <c r="BLU9" s="227" t="s">
        <v>588</v>
      </c>
      <c r="BLV9" s="227" t="s">
        <v>588</v>
      </c>
      <c r="BLW9" s="227" t="s">
        <v>588</v>
      </c>
      <c r="BLX9" s="227" t="s">
        <v>588</v>
      </c>
      <c r="BLY9" s="227" t="s">
        <v>588</v>
      </c>
      <c r="BLZ9" s="227" t="s">
        <v>588</v>
      </c>
      <c r="BMA9" s="227" t="s">
        <v>588</v>
      </c>
      <c r="BMB9" s="227" t="s">
        <v>588</v>
      </c>
      <c r="BMC9" s="227" t="s">
        <v>588</v>
      </c>
      <c r="BMD9" s="227" t="s">
        <v>588</v>
      </c>
      <c r="BME9" s="227" t="s">
        <v>588</v>
      </c>
      <c r="BMF9" s="227" t="s">
        <v>588</v>
      </c>
      <c r="BMG9" s="227" t="s">
        <v>588</v>
      </c>
      <c r="BMH9" s="227" t="s">
        <v>588</v>
      </c>
      <c r="BMI9" s="227" t="s">
        <v>588</v>
      </c>
      <c r="BMJ9" s="227" t="s">
        <v>588</v>
      </c>
      <c r="BMK9" s="227" t="s">
        <v>588</v>
      </c>
      <c r="BML9" s="227" t="s">
        <v>588</v>
      </c>
      <c r="BMM9" s="227" t="s">
        <v>588</v>
      </c>
      <c r="BMN9" s="227" t="s">
        <v>588</v>
      </c>
      <c r="BMO9" s="227" t="s">
        <v>588</v>
      </c>
      <c r="BMP9" s="227" t="s">
        <v>588</v>
      </c>
      <c r="BMQ9" s="227" t="s">
        <v>588</v>
      </c>
      <c r="BMR9" s="227" t="s">
        <v>588</v>
      </c>
      <c r="BMS9" s="227" t="s">
        <v>588</v>
      </c>
      <c r="BMT9" s="227" t="s">
        <v>588</v>
      </c>
      <c r="BMU9" s="227" t="s">
        <v>588</v>
      </c>
      <c r="BMV9" s="227" t="s">
        <v>588</v>
      </c>
      <c r="BMW9" s="227" t="s">
        <v>588</v>
      </c>
      <c r="BMX9" s="227" t="s">
        <v>588</v>
      </c>
      <c r="BMY9" s="227" t="s">
        <v>588</v>
      </c>
      <c r="BMZ9" s="227" t="s">
        <v>588</v>
      </c>
      <c r="BNA9" s="227" t="s">
        <v>588</v>
      </c>
      <c r="BNB9" s="227" t="s">
        <v>588</v>
      </c>
      <c r="BNC9" s="227" t="s">
        <v>588</v>
      </c>
      <c r="BND9" s="227" t="s">
        <v>588</v>
      </c>
      <c r="BNE9" s="227" t="s">
        <v>588</v>
      </c>
      <c r="BNF9" s="227" t="s">
        <v>588</v>
      </c>
      <c r="BNG9" s="227" t="s">
        <v>588</v>
      </c>
      <c r="BNH9" s="227" t="s">
        <v>588</v>
      </c>
      <c r="BNI9" s="227" t="s">
        <v>588</v>
      </c>
      <c r="BNJ9" s="227" t="s">
        <v>588</v>
      </c>
      <c r="BNK9" s="227" t="s">
        <v>588</v>
      </c>
      <c r="BNL9" s="227" t="s">
        <v>588</v>
      </c>
      <c r="BNM9" s="227" t="s">
        <v>588</v>
      </c>
      <c r="BNN9" s="227" t="s">
        <v>588</v>
      </c>
      <c r="BNO9" s="227" t="s">
        <v>588</v>
      </c>
      <c r="BNP9" s="227" t="s">
        <v>588</v>
      </c>
      <c r="BNQ9" s="227" t="s">
        <v>588</v>
      </c>
      <c r="BNR9" s="227" t="s">
        <v>588</v>
      </c>
      <c r="BNS9" s="227" t="s">
        <v>588</v>
      </c>
      <c r="BNT9" s="227" t="s">
        <v>588</v>
      </c>
      <c r="BNU9" s="227" t="s">
        <v>588</v>
      </c>
      <c r="BNV9" s="227" t="s">
        <v>588</v>
      </c>
      <c r="BNW9" s="227" t="s">
        <v>588</v>
      </c>
      <c r="BNX9" s="227" t="s">
        <v>588</v>
      </c>
      <c r="BNY9" s="227" t="s">
        <v>588</v>
      </c>
      <c r="BNZ9" s="227" t="s">
        <v>588</v>
      </c>
      <c r="BOA9" s="227" t="s">
        <v>588</v>
      </c>
      <c r="BOB9" s="227" t="s">
        <v>588</v>
      </c>
      <c r="BOC9" s="227" t="s">
        <v>588</v>
      </c>
      <c r="BOD9" s="227" t="s">
        <v>588</v>
      </c>
      <c r="BOE9" s="227" t="s">
        <v>588</v>
      </c>
      <c r="BOF9" s="227" t="s">
        <v>588</v>
      </c>
      <c r="BOG9" s="227" t="s">
        <v>588</v>
      </c>
      <c r="BOH9" s="227" t="s">
        <v>588</v>
      </c>
      <c r="BOI9" s="227" t="s">
        <v>588</v>
      </c>
      <c r="BOJ9" s="227" t="s">
        <v>588</v>
      </c>
      <c r="BOK9" s="227" t="s">
        <v>588</v>
      </c>
      <c r="BOL9" s="227" t="s">
        <v>588</v>
      </c>
      <c r="BOM9" s="227" t="s">
        <v>588</v>
      </c>
      <c r="BON9" s="227" t="s">
        <v>588</v>
      </c>
      <c r="BOO9" s="227" t="s">
        <v>588</v>
      </c>
      <c r="BOP9" s="227" t="s">
        <v>588</v>
      </c>
      <c r="BOQ9" s="227" t="s">
        <v>588</v>
      </c>
      <c r="BOR9" s="227" t="s">
        <v>588</v>
      </c>
      <c r="BOS9" s="227" t="s">
        <v>588</v>
      </c>
      <c r="BOT9" s="227" t="s">
        <v>588</v>
      </c>
      <c r="BOU9" s="227" t="s">
        <v>588</v>
      </c>
      <c r="BOV9" s="227" t="s">
        <v>588</v>
      </c>
      <c r="BOW9" s="227" t="s">
        <v>588</v>
      </c>
      <c r="BOX9" s="227" t="s">
        <v>588</v>
      </c>
      <c r="BOY9" s="227" t="s">
        <v>588</v>
      </c>
      <c r="BOZ9" s="227" t="s">
        <v>588</v>
      </c>
      <c r="BPA9" s="227" t="s">
        <v>588</v>
      </c>
      <c r="BPB9" s="227" t="s">
        <v>588</v>
      </c>
      <c r="BPC9" s="227" t="s">
        <v>588</v>
      </c>
      <c r="BPD9" s="227" t="s">
        <v>588</v>
      </c>
      <c r="BPE9" s="227" t="s">
        <v>588</v>
      </c>
      <c r="BPF9" s="227" t="s">
        <v>588</v>
      </c>
      <c r="BPG9" s="227" t="s">
        <v>588</v>
      </c>
      <c r="BPH9" s="227" t="s">
        <v>588</v>
      </c>
      <c r="BPI9" s="227" t="s">
        <v>588</v>
      </c>
      <c r="BPJ9" s="227" t="s">
        <v>588</v>
      </c>
      <c r="BPK9" s="227" t="s">
        <v>588</v>
      </c>
      <c r="BPL9" s="227" t="s">
        <v>588</v>
      </c>
      <c r="BPM9" s="227" t="s">
        <v>588</v>
      </c>
      <c r="BPN9" s="227" t="s">
        <v>588</v>
      </c>
      <c r="BPO9" s="227" t="s">
        <v>588</v>
      </c>
      <c r="BPP9" s="227" t="s">
        <v>588</v>
      </c>
      <c r="BPQ9" s="227" t="s">
        <v>588</v>
      </c>
      <c r="BPR9" s="227" t="s">
        <v>588</v>
      </c>
      <c r="BPS9" s="227" t="s">
        <v>588</v>
      </c>
      <c r="BPT9" s="227" t="s">
        <v>588</v>
      </c>
      <c r="BPU9" s="227" t="s">
        <v>588</v>
      </c>
      <c r="BPV9" s="227" t="s">
        <v>588</v>
      </c>
      <c r="BPW9" s="227" t="s">
        <v>588</v>
      </c>
      <c r="BPX9" s="227" t="s">
        <v>588</v>
      </c>
      <c r="BPY9" s="227" t="s">
        <v>588</v>
      </c>
      <c r="BPZ9" s="227" t="s">
        <v>588</v>
      </c>
      <c r="BQA9" s="227" t="s">
        <v>588</v>
      </c>
      <c r="BQB9" s="227" t="s">
        <v>588</v>
      </c>
      <c r="BQC9" s="227" t="s">
        <v>588</v>
      </c>
      <c r="BQD9" s="227" t="s">
        <v>588</v>
      </c>
      <c r="BQE9" s="227" t="s">
        <v>588</v>
      </c>
      <c r="BQF9" s="227" t="s">
        <v>588</v>
      </c>
      <c r="BQG9" s="227" t="s">
        <v>588</v>
      </c>
      <c r="BQH9" s="227" t="s">
        <v>588</v>
      </c>
      <c r="BQI9" s="227" t="s">
        <v>588</v>
      </c>
      <c r="BQJ9" s="227" t="s">
        <v>588</v>
      </c>
      <c r="BQK9" s="227" t="s">
        <v>588</v>
      </c>
      <c r="BQL9" s="227" t="s">
        <v>588</v>
      </c>
      <c r="BQM9" s="227" t="s">
        <v>588</v>
      </c>
      <c r="BQN9" s="227" t="s">
        <v>588</v>
      </c>
      <c r="BQO9" s="227" t="s">
        <v>588</v>
      </c>
      <c r="BQP9" s="227" t="s">
        <v>588</v>
      </c>
      <c r="BQQ9" s="227" t="s">
        <v>588</v>
      </c>
      <c r="BQR9" s="227" t="s">
        <v>588</v>
      </c>
      <c r="BQS9" s="227" t="s">
        <v>588</v>
      </c>
      <c r="BQT9" s="227" t="s">
        <v>588</v>
      </c>
      <c r="BQU9" s="227" t="s">
        <v>588</v>
      </c>
      <c r="BQV9" s="227" t="s">
        <v>588</v>
      </c>
      <c r="BQW9" s="227" t="s">
        <v>588</v>
      </c>
      <c r="BQX9" s="227" t="s">
        <v>588</v>
      </c>
      <c r="BQY9" s="227" t="s">
        <v>588</v>
      </c>
      <c r="BQZ9" s="227" t="s">
        <v>588</v>
      </c>
      <c r="BRA9" s="227" t="s">
        <v>588</v>
      </c>
      <c r="BRB9" s="227" t="s">
        <v>588</v>
      </c>
      <c r="BRC9" s="227" t="s">
        <v>588</v>
      </c>
      <c r="BRD9" s="227" t="s">
        <v>588</v>
      </c>
      <c r="BRE9" s="227" t="s">
        <v>588</v>
      </c>
      <c r="BRF9" s="227" t="s">
        <v>588</v>
      </c>
      <c r="BRG9" s="227" t="s">
        <v>588</v>
      </c>
      <c r="BRH9" s="227" t="s">
        <v>588</v>
      </c>
      <c r="BRI9" s="227" t="s">
        <v>588</v>
      </c>
      <c r="BRJ9" s="227" t="s">
        <v>588</v>
      </c>
      <c r="BRK9" s="227" t="s">
        <v>588</v>
      </c>
      <c r="BRL9" s="227" t="s">
        <v>588</v>
      </c>
      <c r="BRM9" s="227" t="s">
        <v>588</v>
      </c>
      <c r="BRN9" s="227" t="s">
        <v>588</v>
      </c>
      <c r="BRO9" s="227" t="s">
        <v>588</v>
      </c>
      <c r="BRP9" s="227" t="s">
        <v>588</v>
      </c>
      <c r="BRQ9" s="227" t="s">
        <v>588</v>
      </c>
      <c r="BRR9" s="227" t="s">
        <v>588</v>
      </c>
      <c r="BRS9" s="227" t="s">
        <v>588</v>
      </c>
      <c r="BRT9" s="227" t="s">
        <v>588</v>
      </c>
      <c r="BRU9" s="227" t="s">
        <v>588</v>
      </c>
      <c r="BRV9" s="227" t="s">
        <v>588</v>
      </c>
      <c r="BRW9" s="227" t="s">
        <v>588</v>
      </c>
      <c r="BRX9" s="227" t="s">
        <v>588</v>
      </c>
      <c r="BRY9" s="227" t="s">
        <v>588</v>
      </c>
    </row>
    <row r="10" spans="1:1845" x14ac:dyDescent="0.4">
      <c r="A10" s="140" t="s">
        <v>437</v>
      </c>
      <c r="B10" s="140" t="str">
        <f ca="1">SUBSTITUTE(SUBSTITUTE(_xlfn.FORMULATEXT(B11),B9&amp;"!",""),"=","")</f>
        <v>C5</v>
      </c>
      <c r="C10" s="140" t="str">
        <f t="shared" ref="C10:F10" ca="1" si="98">SUBSTITUTE(SUBSTITUTE(_xlfn.FORMULATEXT(C11),C9&amp;"!",""),"=","")</f>
        <v>C6</v>
      </c>
      <c r="D10" s="140" t="str">
        <f t="shared" ca="1" si="98"/>
        <v>C7</v>
      </c>
      <c r="E10" s="140" t="str">
        <f t="shared" ca="1" si="98"/>
        <v>C4</v>
      </c>
      <c r="F10" s="140" t="str">
        <f t="shared" ca="1" si="98"/>
        <v>C11</v>
      </c>
      <c r="G10" s="140" t="str">
        <f ca="1">SUBSTITUTE(SUBSTITUTE(_xlfn.FORMULATEXT(G11),G9&amp;"!",""),"=","")</f>
        <v>AJ12</v>
      </c>
      <c r="H10" s="140" t="str">
        <f t="shared" ref="H10:O10" ca="1" si="99">SUBSTITUTE(SUBSTITUTE(_xlfn.FORMULATEXT(H11),H9&amp;"!",""),"=","")</f>
        <v>AJ13</v>
      </c>
      <c r="I10" s="140" t="str">
        <f t="shared" ca="1" si="99"/>
        <v>AJ14</v>
      </c>
      <c r="J10" s="140" t="str">
        <f t="shared" ca="1" si="99"/>
        <v>AJ15</v>
      </c>
      <c r="K10" s="140" t="str">
        <f t="shared" ca="1" si="99"/>
        <v>AJ16</v>
      </c>
      <c r="L10" s="140" t="str">
        <f t="shared" ca="1" si="99"/>
        <v>AJ17</v>
      </c>
      <c r="M10" s="140" t="str">
        <f t="shared" ca="1" si="99"/>
        <v>AJ18</v>
      </c>
      <c r="N10" s="140" t="str">
        <f t="shared" ca="1" si="99"/>
        <v>AJ19</v>
      </c>
      <c r="O10" s="140" t="str">
        <f t="shared" ca="1" si="99"/>
        <v>AJ20</v>
      </c>
      <c r="P10" s="140" t="str">
        <f t="shared" ref="P10" ca="1" si="100">SUBSTITUTE(SUBSTITUTE(_xlfn.FORMULATEXT(P11),P9&amp;"!",""),"=","")</f>
        <v>AJ21</v>
      </c>
      <c r="Q10" s="140" t="str">
        <f t="shared" ref="Q10" ca="1" si="101">SUBSTITUTE(SUBSTITUTE(_xlfn.FORMULATEXT(Q11),Q9&amp;"!",""),"=","")</f>
        <v>AJ22</v>
      </c>
      <c r="R10" s="140" t="str">
        <f t="shared" ref="R10" ca="1" si="102">SUBSTITUTE(SUBSTITUTE(_xlfn.FORMULATEXT(R11),R9&amp;"!",""),"=","")</f>
        <v>AJ25</v>
      </c>
      <c r="S10" s="140" t="str">
        <f t="shared" ref="S10" ca="1" si="103">SUBSTITUTE(SUBSTITUTE(_xlfn.FORMULATEXT(S11),S9&amp;"!",""),"=","")</f>
        <v>AJ27</v>
      </c>
      <c r="T10" s="140" t="str">
        <f t="shared" ref="T10" ca="1" si="104">SUBSTITUTE(SUBSTITUTE(_xlfn.FORMULATEXT(T11),T9&amp;"!",""),"=","")</f>
        <v>AJ31</v>
      </c>
      <c r="U10" s="140" t="str">
        <f t="shared" ref="U10" ca="1" si="105">SUBSTITUTE(SUBSTITUTE(_xlfn.FORMULATEXT(U11),U9&amp;"!",""),"=","")</f>
        <v>J32</v>
      </c>
      <c r="V10" s="140" t="str">
        <f t="shared" ref="V10" ca="1" si="106">SUBSTITUTE(SUBSTITUTE(_xlfn.FORMULATEXT(V11),V9&amp;"!",""),"=","")</f>
        <v>V32</v>
      </c>
      <c r="W10" s="140" t="str">
        <f t="shared" ref="W10" ca="1" si="107">SUBSTITUTE(SUBSTITUTE(_xlfn.FORMULATEXT(W11),W9&amp;"!",""),"=","")</f>
        <v>AJ37</v>
      </c>
      <c r="X10" s="140" t="str">
        <f t="shared" ref="X10" ca="1" si="108">SUBSTITUTE(SUBSTITUTE(_xlfn.FORMULATEXT(X11),X9&amp;"!",""),"=","")</f>
        <v>AJ42</v>
      </c>
      <c r="Y10" s="140" t="str">
        <f t="shared" ref="Y10:AB10" ca="1" si="109">SUBSTITUTE(SUBSTITUTE(_xlfn.FORMULATEXT(Y11),Y9&amp;"!",""),"=","")</f>
        <v>AJ43</v>
      </c>
      <c r="Z10" s="288" t="str">
        <f t="shared" ca="1" si="109"/>
        <v>I44</v>
      </c>
      <c r="AA10" s="288" t="str">
        <f t="shared" ca="1" si="109"/>
        <v>M44</v>
      </c>
      <c r="AB10" s="288" t="str">
        <f t="shared" ca="1" si="109"/>
        <v>R44</v>
      </c>
      <c r="AC10" s="288" t="str">
        <f ca="1">SUBSTITUTE(SUBSTITUTE(_xlfn.FORMULATEXT(AC11),AC9&amp;"!",""),"=","")</f>
        <v>AJ45</v>
      </c>
      <c r="AD10" s="140" t="str">
        <f t="shared" ref="AD10" ca="1" si="110">SUBSTITUTE(SUBSTITUTE(_xlfn.FORMULATEXT(AD11),AD9&amp;"!",""),"=","")</f>
        <v>AJ46</v>
      </c>
      <c r="AE10" s="288" t="str">
        <f ca="1">SUBSTITUTE(SUBSTITUTE(_xlfn.FORMULATEXT(AE11),AE9&amp;"!",""),"=","")</f>
        <v>L47</v>
      </c>
      <c r="AF10" s="288" t="str">
        <f ca="1">SUBSTITUTE(SUBSTITUTE(_xlfn.FORMULATEXT(AF11),AF9&amp;"!",""),"=","")</f>
        <v>Q47</v>
      </c>
      <c r="AG10" s="288" t="str">
        <f ca="1">SUBSTITUTE(SUBSTITUTE(_xlfn.FORMULATEXT(AG11),AG9&amp;"!",""),"=","")</f>
        <v>V47</v>
      </c>
      <c r="AH10" s="140" t="str">
        <f t="shared" ref="AH10" ca="1" si="111">SUBSTITUTE(SUBSTITUTE(_xlfn.FORMULATEXT(AH11),AH9&amp;"!",""),"=","")</f>
        <v>AJ48</v>
      </c>
      <c r="AI10" s="140" t="str">
        <f t="shared" ref="AI10" ca="1" si="112">SUBSTITUTE(SUBSTITUTE(_xlfn.FORMULATEXT(AI11),AI9&amp;"!",""),"=","")</f>
        <v>AJ50</v>
      </c>
      <c r="AJ10" s="140" t="str">
        <f t="shared" ref="AJ10" ca="1" si="113">SUBSTITUTE(SUBSTITUTE(_xlfn.FORMULATEXT(AJ11),AJ9&amp;"!",""),"=","")</f>
        <v>AJ51</v>
      </c>
      <c r="AK10" s="140" t="str">
        <f t="shared" ref="AK10" ca="1" si="114">SUBSTITUTE(SUBSTITUTE(_xlfn.FORMULATEXT(AK11),AK9&amp;"!",""),"=","")</f>
        <v>AJ53</v>
      </c>
      <c r="AL10" s="140" t="str">
        <f t="shared" ref="AL10" ca="1" si="115">SUBSTITUTE(SUBSTITUTE(_xlfn.FORMULATEXT(AL11),AL9&amp;"!",""),"=","")</f>
        <v>AJ54</v>
      </c>
      <c r="AM10" s="140" t="str">
        <f t="shared" ref="AM10:AN10" ca="1" si="116">SUBSTITUTE(SUBSTITUTE(_xlfn.FORMULATEXT(AM11),AM9&amp;"!",""),"=","")</f>
        <v>AJ55</v>
      </c>
      <c r="AN10" s="288" t="str">
        <f t="shared" ca="1" si="116"/>
        <v>B57</v>
      </c>
      <c r="AO10" s="140" t="str">
        <f t="shared" ref="AO10" ca="1" si="117">SUBSTITUTE(SUBSTITUTE(_xlfn.FORMULATEXT(AO11),AO9&amp;"!",""),"=","")</f>
        <v>AJ59</v>
      </c>
      <c r="AP10" s="140" t="str">
        <f t="shared" ref="AP10" ca="1" si="118">SUBSTITUTE(SUBSTITUTE(_xlfn.FORMULATEXT(AP11),AP9&amp;"!",""),"=","")</f>
        <v>AJ60</v>
      </c>
      <c r="AQ10" s="140" t="str">
        <f t="shared" ref="AQ10" ca="1" si="119">SUBSTITUTE(SUBSTITUTE(_xlfn.FORMULATEXT(AQ11),AQ9&amp;"!",""),"=","")</f>
        <v>B63</v>
      </c>
      <c r="AR10" s="140" t="str">
        <f t="shared" ref="AR10" ca="1" si="120">SUBSTITUTE(SUBSTITUTE(_xlfn.FORMULATEXT(AR11),AR9&amp;"!",""),"=","")</f>
        <v>B67</v>
      </c>
      <c r="AS10" s="140" t="str">
        <f t="shared" ref="AS10:AV10" ca="1" si="121">SUBSTITUTE(SUBSTITUTE(_xlfn.FORMULATEXT(AS11),AS9&amp;"!",""),"=","")</f>
        <v>AJ71</v>
      </c>
      <c r="AT10" s="288" t="str">
        <f t="shared" ca="1" si="121"/>
        <v>AJ72</v>
      </c>
      <c r="AU10" s="140" t="str">
        <f t="shared" ca="1" si="121"/>
        <v>AJ75</v>
      </c>
      <c r="AV10" s="288" t="str">
        <f t="shared" ca="1" si="121"/>
        <v>AJ76</v>
      </c>
      <c r="AW10" s="140" t="str">
        <f t="shared" ref="AW10" ca="1" si="122">SUBSTITUTE(SUBSTITUTE(_xlfn.FORMULATEXT(AW11),AW9&amp;"!",""),"=","")</f>
        <v>H85</v>
      </c>
      <c r="AX10" s="140" t="str">
        <f t="shared" ref="AX10" ca="1" si="123">SUBSTITUTE(SUBSTITUTE(_xlfn.FORMULATEXT(AX11),AX9&amp;"!",""),"=","")</f>
        <v>M85</v>
      </c>
      <c r="AY10" s="140" t="str">
        <f t="shared" ref="AY10" ca="1" si="124">SUBSTITUTE(SUBSTITUTE(_xlfn.FORMULATEXT(AY11),AY9&amp;"!",""),"=","")</f>
        <v>R85</v>
      </c>
      <c r="AZ10" s="140" t="str">
        <f t="shared" ref="AZ10" ca="1" si="125">SUBSTITUTE(SUBSTITUTE(_xlfn.FORMULATEXT(AZ11),AZ9&amp;"!",""),"=","")</f>
        <v>H86</v>
      </c>
      <c r="BA10" s="140" t="str">
        <f t="shared" ref="BA10" ca="1" si="126">SUBSTITUTE(SUBSTITUTE(_xlfn.FORMULATEXT(BA11),BA9&amp;"!",""),"=","")</f>
        <v>M86</v>
      </c>
      <c r="BB10" s="140" t="str">
        <f t="shared" ref="BB10" ca="1" si="127">SUBSTITUTE(SUBSTITUTE(_xlfn.FORMULATEXT(BB11),BB9&amp;"!",""),"=","")</f>
        <v>R86</v>
      </c>
      <c r="BC10" s="140" t="str">
        <f t="shared" ref="BC10" ca="1" si="128">SUBSTITUTE(SUBSTITUTE(_xlfn.FORMULATEXT(BC11),BC9&amp;"!",""),"=","")</f>
        <v>B88</v>
      </c>
      <c r="BD10" s="140" t="str">
        <f t="shared" ref="BD10" ca="1" si="129">SUBSTITUTE(SUBSTITUTE(_xlfn.FORMULATEXT(BD11),BD9&amp;"!",""),"=","")</f>
        <v>AJ92</v>
      </c>
      <c r="BE10" s="140" t="str">
        <f t="shared" ref="BE10:BH10" ca="1" si="130">SUBSTITUTE(SUBSTITUTE(_xlfn.FORMULATEXT(BE11),BE9&amp;"!",""),"=","")</f>
        <v>M93</v>
      </c>
      <c r="BF10" s="288" t="str">
        <f t="shared" ca="1" si="130"/>
        <v>AJ96</v>
      </c>
      <c r="BG10" s="288" t="str">
        <f t="shared" ca="1" si="130"/>
        <v>N98</v>
      </c>
      <c r="BH10" s="288" t="str">
        <f t="shared" ca="1" si="130"/>
        <v>X98</v>
      </c>
      <c r="BI10" s="140" t="str">
        <f t="shared" ref="BI10" ca="1" si="131">SUBSTITUTE(SUBSTITUTE(_xlfn.FORMULATEXT(BI11),BI9&amp;"!",""),"=","")</f>
        <v>AJ104</v>
      </c>
      <c r="BJ10" s="140" t="str">
        <f t="shared" ref="BJ10" ca="1" si="132">SUBSTITUTE(SUBSTITUTE(_xlfn.FORMULATEXT(BJ11),BJ9&amp;"!",""),"=","")</f>
        <v>AJ105</v>
      </c>
      <c r="BK10" s="140" t="str">
        <f t="shared" ref="BK10" ca="1" si="133">SUBSTITUTE(SUBSTITUTE(_xlfn.FORMULATEXT(BK11),BK9&amp;"!",""),"=","")</f>
        <v>AJ108</v>
      </c>
      <c r="BL10" s="140" t="str">
        <f t="shared" ref="BL10" ca="1" si="134">SUBSTITUTE(SUBSTITUTE(_xlfn.FORMULATEXT(BL11),BL9&amp;"!",""),"=","")</f>
        <v>AJ112</v>
      </c>
      <c r="BM10" s="140" t="str">
        <f t="shared" ref="BM10" ca="1" si="135">SUBSTITUTE(SUBSTITUTE(_xlfn.FORMULATEXT(BM11),BM9&amp;"!",""),"=","")</f>
        <v>AJ116</v>
      </c>
      <c r="BN10" s="140" t="str">
        <f t="shared" ref="BN10" ca="1" si="136">SUBSTITUTE(SUBSTITUTE(_xlfn.FORMULATEXT(BN11),BN9&amp;"!",""),"=","")</f>
        <v>AJ117</v>
      </c>
      <c r="BO10" s="140" t="str">
        <f t="shared" ref="BO10" ca="1" si="137">SUBSTITUTE(SUBSTITUTE(_xlfn.FORMULATEXT(BO11),BO9&amp;"!",""),"=","")</f>
        <v>AJ118</v>
      </c>
      <c r="BP10" s="140" t="str">
        <f t="shared" ref="BP10" ca="1" si="138">SUBSTITUTE(SUBSTITUTE(_xlfn.FORMULATEXT(BP11),BP9&amp;"!",""),"=","")</f>
        <v>AJ122</v>
      </c>
      <c r="BQ10" s="140" t="str">
        <f t="shared" ref="BQ10" ca="1" si="139">SUBSTITUTE(SUBSTITUTE(_xlfn.FORMULATEXT(BQ11),BQ9&amp;"!",""),"=","")</f>
        <v>AJ124</v>
      </c>
      <c r="BR10" s="140" t="str">
        <f t="shared" ref="BR10" ca="1" si="140">SUBSTITUTE(SUBSTITUTE(_xlfn.FORMULATEXT(BR11),BR9&amp;"!",""),"=","")</f>
        <v>AJ125</v>
      </c>
      <c r="BS10" s="140" t="str">
        <f t="shared" ref="BS10" ca="1" si="141">SUBSTITUTE(SUBSTITUTE(_xlfn.FORMULATEXT(BS11),BS9&amp;"!",""),"=","")</f>
        <v>AJ129</v>
      </c>
      <c r="BT10" s="140" t="str">
        <f t="shared" ref="BT10" ca="1" si="142">SUBSTITUTE(SUBSTITUTE(_xlfn.FORMULATEXT(BT11),BT9&amp;"!",""),"=","")</f>
        <v>AJ134</v>
      </c>
      <c r="BU10" s="140" t="str">
        <f t="shared" ref="BU10" ca="1" si="143">SUBSTITUTE(SUBSTITUTE(_xlfn.FORMULATEXT(BU11),BU9&amp;"!",""),"=","")</f>
        <v>AJ135</v>
      </c>
      <c r="BV10" s="140" t="str">
        <f t="shared" ref="BV10:BW10" ca="1" si="144">SUBSTITUTE(SUBSTITUTE(_xlfn.FORMULATEXT(BV11),BV9&amp;"!",""),"=","")</f>
        <v>AJ136</v>
      </c>
      <c r="BW10" s="288" t="str">
        <f t="shared" ca="1" si="144"/>
        <v>AJ137</v>
      </c>
      <c r="BX10" s="140" t="str">
        <f t="shared" ref="BX10" ca="1" si="145">SUBSTITUTE(SUBSTITUTE(_xlfn.FORMULATEXT(BX11),BX9&amp;"!",""),"=","")</f>
        <v>B139</v>
      </c>
      <c r="BY10" s="140" t="str">
        <f t="shared" ref="BY10" ca="1" si="146">SUBSTITUTE(SUBSTITUTE(_xlfn.FORMULATEXT(BY11),BY9&amp;"!",""),"=","")</f>
        <v>AJ143</v>
      </c>
      <c r="BZ10" s="140" t="str">
        <f t="shared" ref="BZ10" ca="1" si="147">SUBSTITUTE(SUBSTITUTE(_xlfn.FORMULATEXT(BZ11),BZ9&amp;"!",""),"=","")</f>
        <v>AJ144</v>
      </c>
      <c r="CA10" s="140" t="str">
        <f t="shared" ref="CA10" ca="1" si="148">SUBSTITUTE(SUBSTITUTE(_xlfn.FORMULATEXT(CA11),CA9&amp;"!",""),"=","")</f>
        <v>AJ147</v>
      </c>
      <c r="CB10" s="140" t="str">
        <f t="shared" ref="CB10" ca="1" si="149">SUBSTITUTE(SUBSTITUTE(_xlfn.FORMULATEXT(CB11),CB9&amp;"!",""),"=","")</f>
        <v>R148</v>
      </c>
      <c r="CC10" s="140" t="str">
        <f t="shared" ref="CC10" ca="1" si="150">SUBSTITUTE(SUBSTITUTE(_xlfn.FORMULATEXT(CC11),CC9&amp;"!",""),"=","")</f>
        <v>R149</v>
      </c>
      <c r="CD10" s="140" t="str">
        <f t="shared" ref="CD10" ca="1" si="151">SUBSTITUTE(SUBSTITUTE(_xlfn.FORMULATEXT(CD11),CD9&amp;"!",""),"=","")</f>
        <v>R150</v>
      </c>
      <c r="CE10" s="140" t="str">
        <f t="shared" ref="CE10" ca="1" si="152">SUBSTITUTE(SUBSTITUTE(_xlfn.FORMULATEXT(CE11),CE9&amp;"!",""),"=","")</f>
        <v>AJ152</v>
      </c>
      <c r="CF10" s="140" t="str">
        <f t="shared" ref="CF10" ca="1" si="153">SUBSTITUTE(SUBSTITUTE(_xlfn.FORMULATEXT(CF11),CF9&amp;"!",""),"=","")</f>
        <v>AJ155</v>
      </c>
      <c r="CG10" s="140" t="str">
        <f t="shared" ref="CG10" ca="1" si="154">SUBSTITUTE(SUBSTITUTE(_xlfn.FORMULATEXT(CG11),CG9&amp;"!",""),"=","")</f>
        <v>AJ156</v>
      </c>
      <c r="CH10" s="140" t="str">
        <f t="shared" ref="CH10" ca="1" si="155">SUBSTITUTE(SUBSTITUTE(_xlfn.FORMULATEXT(CH11),CH9&amp;"!",""),"=","")</f>
        <v>R157</v>
      </c>
      <c r="CI10" s="140" t="str">
        <f t="shared" ref="CI10" ca="1" si="156">SUBSTITUTE(SUBSTITUTE(_xlfn.FORMULATEXT(CI11),CI9&amp;"!",""),"=","")</f>
        <v>R158</v>
      </c>
      <c r="CJ10" s="140" t="str">
        <f t="shared" ref="CJ10:CL10" ca="1" si="157">SUBSTITUTE(SUBSTITUTE(_xlfn.FORMULATEXT(CJ11),CJ9&amp;"!",""),"=","")</f>
        <v>AJ159</v>
      </c>
      <c r="CK10" s="288" t="str">
        <f t="shared" ca="1" si="157"/>
        <v>M161</v>
      </c>
      <c r="CL10" s="288" t="str">
        <f t="shared" ca="1" si="157"/>
        <v>N161</v>
      </c>
      <c r="CM10" s="140" t="str">
        <f t="shared" ref="CM10:CN10" ca="1" si="158">SUBSTITUTE(SUBSTITUTE(_xlfn.FORMULATEXT(CM11),CM9&amp;"!",""),"=","")</f>
        <v>AJ163</v>
      </c>
      <c r="CN10" s="288" t="str">
        <f t="shared" ca="1" si="158"/>
        <v>P165</v>
      </c>
      <c r="CO10" s="140" t="str">
        <f t="shared" ref="CO10" ca="1" si="159">SUBSTITUTE(SUBSTITUTE(_xlfn.FORMULATEXT(CO11),CO9&amp;"!",""),"=","")</f>
        <v>AJ166</v>
      </c>
      <c r="CP10" s="140" t="str">
        <f t="shared" ref="CP10" ca="1" si="160">SUBSTITUTE(SUBSTITUTE(_xlfn.FORMULATEXT(CP11),CP9&amp;"!",""),"=","")</f>
        <v>AJ167</v>
      </c>
      <c r="CQ10" s="140" t="str">
        <f t="shared" ref="CQ10" ca="1" si="161">SUBSTITUTE(SUBSTITUTE(_xlfn.FORMULATEXT(CQ11),CQ9&amp;"!",""),"=","")</f>
        <v>R169</v>
      </c>
      <c r="CR10" s="140" t="str">
        <f t="shared" ref="CR10" ca="1" si="162">SUBSTITUTE(SUBSTITUTE(_xlfn.FORMULATEXT(CR11),CR9&amp;"!",""),"=","")</f>
        <v>R170</v>
      </c>
      <c r="CS10" s="140" t="str">
        <f t="shared" ref="CS10" ca="1" si="163">SUBSTITUTE(SUBSTITUTE(_xlfn.FORMULATEXT(CS11),CS9&amp;"!",""),"=","")</f>
        <v>R171</v>
      </c>
      <c r="CT10" s="140" t="str">
        <f t="shared" ref="CT10" ca="1" si="164">SUBSTITUTE(SUBSTITUTE(_xlfn.FORMULATEXT(CT11),CT9&amp;"!",""),"=","")</f>
        <v>R172</v>
      </c>
      <c r="CU10" s="140" t="str">
        <f t="shared" ref="CU10:CY10" ca="1" si="165">SUBSTITUTE(SUBSTITUTE(_xlfn.FORMULATEXT(CU11),CU9&amp;"!",""),"=","")</f>
        <v>R173</v>
      </c>
      <c r="CV10" s="288" t="str">
        <f t="shared" ca="1" si="165"/>
        <v>S178</v>
      </c>
      <c r="CW10" s="288" t="str">
        <f t="shared" ca="1" si="165"/>
        <v>AJ180</v>
      </c>
      <c r="CX10" s="288" t="str">
        <f t="shared" ca="1" si="165"/>
        <v>AJ182</v>
      </c>
      <c r="CY10" s="288" t="str">
        <f t="shared" ca="1" si="165"/>
        <v>AJ184</v>
      </c>
      <c r="CZ10" s="140" t="str">
        <f t="shared" ref="CZ10" ca="1" si="166">SUBSTITUTE(SUBSTITUTE(_xlfn.FORMULATEXT(CZ11),CZ9&amp;"!",""),"=","")</f>
        <v>AJ186</v>
      </c>
      <c r="DA10" s="218" t="str">
        <f t="shared" ref="DA10" ca="1" si="167">SUBSTITUTE(SUBSTITUTE(_xlfn.FORMULATEXT(DA11),DA9&amp;"!",""),"=","")</f>
        <v>B190</v>
      </c>
      <c r="DB10" s="140" t="str">
        <f t="shared" ref="DB10" ca="1" si="168">SUBSTITUTE(SUBSTITUTE(_xlfn.FORMULATEXT(DB11),DB9&amp;"!",""),"=","")</f>
        <v>AJ194</v>
      </c>
      <c r="DC10" s="140" t="str">
        <f t="shared" ref="DC10" ca="1" si="169">SUBSTITUTE(SUBSTITUTE(_xlfn.FORMULATEXT(DC11),DC9&amp;"!",""),"=","")</f>
        <v>AJ195</v>
      </c>
      <c r="DD10" s="140" t="str">
        <f t="shared" ref="DD10:DE10" ca="1" si="170">SUBSTITUTE(SUBSTITUTE(_xlfn.FORMULATEXT(DD11),DD9&amp;"!",""),"=","")</f>
        <v>AJ196</v>
      </c>
      <c r="DE10" s="288" t="str">
        <f t="shared" ca="1" si="170"/>
        <v>N198</v>
      </c>
      <c r="DF10" s="140" t="str">
        <f t="shared" ref="DF10" ca="1" si="171">SUBSTITUTE(SUBSTITUTE(_xlfn.FORMULATEXT(DF11),DF9&amp;"!",""),"=","")</f>
        <v>AJ203</v>
      </c>
      <c r="DG10" s="140" t="str">
        <f t="shared" ref="DG10" ca="1" si="172">SUBSTITUTE(SUBSTITUTE(_xlfn.FORMULATEXT(DG11),DG9&amp;"!",""),"=","")</f>
        <v>G206</v>
      </c>
      <c r="DH10" s="140" t="str">
        <f t="shared" ref="DH10" ca="1" si="173">SUBSTITUTE(SUBSTITUTE(_xlfn.FORMULATEXT(DH11),DH9&amp;"!",""),"=","")</f>
        <v>K206</v>
      </c>
      <c r="DI10" s="140" t="str">
        <f t="shared" ref="DI10" ca="1" si="174">SUBSTITUTE(SUBSTITUTE(_xlfn.FORMULATEXT(DI11),DI9&amp;"!",""),"=","")</f>
        <v>O206</v>
      </c>
      <c r="DJ10" s="140" t="str">
        <f t="shared" ref="DJ10" ca="1" si="175">SUBSTITUTE(SUBSTITUTE(_xlfn.FORMULATEXT(DJ11),DJ9&amp;"!",""),"=","")</f>
        <v>U206</v>
      </c>
      <c r="DK10" s="140" t="str">
        <f t="shared" ref="DK10" ca="1" si="176">SUBSTITUTE(SUBSTITUTE(_xlfn.FORMULATEXT(DK11),DK9&amp;"!",""),"=","")</f>
        <v>AA206</v>
      </c>
      <c r="DL10" s="140" t="str">
        <f t="shared" ref="DL10" ca="1" si="177">SUBSTITUTE(SUBSTITUTE(_xlfn.FORMULATEXT(DL11),DL9&amp;"!",""),"=","")</f>
        <v>G207</v>
      </c>
      <c r="DM10" s="140" t="str">
        <f t="shared" ref="DM10" ca="1" si="178">SUBSTITUTE(SUBSTITUTE(_xlfn.FORMULATEXT(DM11),DM9&amp;"!",""),"=","")</f>
        <v>AC207</v>
      </c>
      <c r="DN10" s="140" t="str">
        <f t="shared" ref="DN10" ca="1" si="179">SUBSTITUTE(SUBSTITUTE(_xlfn.FORMULATEXT(DN11),DN9&amp;"!",""),"=","")</f>
        <v>G208</v>
      </c>
      <c r="DO10" s="140" t="str">
        <f t="shared" ref="DO10" ca="1" si="180">SUBSTITUTE(SUBSTITUTE(_xlfn.FORMULATEXT(DO11),DO9&amp;"!",""),"=","")</f>
        <v>K208</v>
      </c>
      <c r="DP10" s="140" t="str">
        <f t="shared" ref="DP10" ca="1" si="181">SUBSTITUTE(SUBSTITUTE(_xlfn.FORMULATEXT(DP11),DP9&amp;"!",""),"=","")</f>
        <v>P208</v>
      </c>
      <c r="DQ10" s="140" t="str">
        <f t="shared" ref="DQ10" ca="1" si="182">SUBSTITUTE(SUBSTITUTE(_xlfn.FORMULATEXT(DQ11),DQ9&amp;"!",""),"=","")</f>
        <v>U208</v>
      </c>
      <c r="DR10" s="140" t="str">
        <f t="shared" ref="DR10" ca="1" si="183">SUBSTITUTE(SUBSTITUTE(_xlfn.FORMULATEXT(DR11),DR9&amp;"!",""),"=","")</f>
        <v>Z208</v>
      </c>
      <c r="DS10" s="140" t="str">
        <f t="shared" ref="DS10" ca="1" si="184">SUBSTITUTE(SUBSTITUTE(_xlfn.FORMULATEXT(DS11),DS9&amp;"!",""),"=","")</f>
        <v>AE208</v>
      </c>
      <c r="DT10" s="140" t="str">
        <f t="shared" ref="DT10" ca="1" si="185">SUBSTITUTE(SUBSTITUTE(_xlfn.FORMULATEXT(DT11),DT9&amp;"!",""),"=","")</f>
        <v>G209</v>
      </c>
      <c r="DU10" s="140" t="str">
        <f t="shared" ref="DU10" ca="1" si="186">SUBSTITUTE(SUBSTITUTE(_xlfn.FORMULATEXT(DU11),DU9&amp;"!",""),"=","")</f>
        <v>M209</v>
      </c>
      <c r="DV10" s="140" t="str">
        <f t="shared" ref="DV10" ca="1" si="187">SUBSTITUTE(SUBSTITUTE(_xlfn.FORMULATEXT(DV11),DV9&amp;"!",""),"=","")</f>
        <v>R209</v>
      </c>
      <c r="DW10" s="140" t="str">
        <f t="shared" ref="DW10" ca="1" si="188">SUBSTITUTE(SUBSTITUTE(_xlfn.FORMULATEXT(DW11),DW9&amp;"!",""),"=","")</f>
        <v>V209</v>
      </c>
      <c r="DX10" s="140" t="str">
        <f t="shared" ref="DX10" ca="1" si="189">SUBSTITUTE(SUBSTITUTE(_xlfn.FORMULATEXT(DX11),DX9&amp;"!",""),"=","")</f>
        <v>AA209</v>
      </c>
      <c r="DY10" s="288" t="str">
        <f t="shared" ref="DY10:DZ10" ca="1" si="190">SUBSTITUTE(SUBSTITUTE(_xlfn.FORMULATEXT(DY11),DY9&amp;"!",""),"=","")</f>
        <v>K212</v>
      </c>
      <c r="DZ10" s="288" t="str">
        <f t="shared" ca="1" si="190"/>
        <v>AJ214</v>
      </c>
      <c r="EA10" s="140" t="str">
        <f t="shared" ref="EA10" ca="1" si="191">SUBSTITUTE(SUBSTITUTE(_xlfn.FORMULATEXT(EA11),EA9&amp;"!",""),"=","")</f>
        <v>AJ216</v>
      </c>
      <c r="EB10" s="140" t="str">
        <f t="shared" ref="EB10" ca="1" si="192">SUBSTITUTE(SUBSTITUTE(_xlfn.FORMULATEXT(EB11),EB9&amp;"!",""),"=","")</f>
        <v>AJ217</v>
      </c>
      <c r="EC10" s="140" t="str">
        <f t="shared" ref="EC10" ca="1" si="193">SUBSTITUTE(SUBSTITUTE(_xlfn.FORMULATEXT(EC11),EC9&amp;"!",""),"=","")</f>
        <v>AJ219</v>
      </c>
      <c r="ED10" s="140" t="str">
        <f t="shared" ref="ED10" ca="1" si="194">SUBSTITUTE(SUBSTITUTE(_xlfn.FORMULATEXT(ED11),ED9&amp;"!",""),"=","")</f>
        <v>AJ220</v>
      </c>
      <c r="EE10" s="140" t="str">
        <f t="shared" ref="EE10" ca="1" si="195">SUBSTITUTE(SUBSTITUTE(_xlfn.FORMULATEXT(EE11),EE9&amp;"!",""),"=","")</f>
        <v>AJ221</v>
      </c>
      <c r="EF10" s="140" t="str">
        <f t="shared" ref="EF10:EJ10" ca="1" si="196">SUBSTITUTE(SUBSTITUTE(_xlfn.FORMULATEXT(EF11),EF9&amp;"!",""),"=","")</f>
        <v>L222</v>
      </c>
      <c r="EG10" s="288" t="str">
        <f t="shared" ca="1" si="196"/>
        <v>M225</v>
      </c>
      <c r="EH10" s="288" t="str">
        <f t="shared" ca="1" si="196"/>
        <v>N227</v>
      </c>
      <c r="EI10" s="288" t="str">
        <f t="shared" ca="1" si="196"/>
        <v>O228</v>
      </c>
      <c r="EJ10" s="288" t="str">
        <f t="shared" ca="1" si="196"/>
        <v>P229</v>
      </c>
      <c r="EK10" s="140" t="str">
        <f t="shared" ref="EK10" ca="1" si="197">SUBSTITUTE(SUBSTITUTE(_xlfn.FORMULATEXT(EK11),EK9&amp;"!",""),"=","")</f>
        <v>AJ231</v>
      </c>
      <c r="EL10" s="140" t="str">
        <f t="shared" ref="EL10" ca="1" si="198">SUBSTITUTE(SUBSTITUTE(_xlfn.FORMULATEXT(EL11),EL9&amp;"!",""),"=","")</f>
        <v>AJ232</v>
      </c>
      <c r="EM10" s="140" t="str">
        <f t="shared" ref="EM10" ca="1" si="199">SUBSTITUTE(SUBSTITUTE(_xlfn.FORMULATEXT(EM11),EM9&amp;"!",""),"=","")</f>
        <v>AJ234</v>
      </c>
      <c r="EN10" s="140" t="str">
        <f t="shared" ref="EN10" ca="1" si="200">SUBSTITUTE(SUBSTITUTE(_xlfn.FORMULATEXT(EN11),EN9&amp;"!",""),"=","")</f>
        <v>AJ236</v>
      </c>
      <c r="EO10" s="140" t="str">
        <f t="shared" ref="EO10" ca="1" si="201">SUBSTITUTE(SUBSTITUTE(_xlfn.FORMULATEXT(EO11),EO9&amp;"!",""),"=","")</f>
        <v>AK238</v>
      </c>
      <c r="EP10" s="140" t="str">
        <f t="shared" ref="EP10" ca="1" si="202">SUBSTITUTE(SUBSTITUTE(_xlfn.FORMULATEXT(EP11),EP9&amp;"!",""),"=","")</f>
        <v>AJ239</v>
      </c>
      <c r="EQ10" s="140" t="str">
        <f t="shared" ref="EQ10" ca="1" si="203">SUBSTITUTE(SUBSTITUTE(_xlfn.FORMULATEXT(EQ11),EQ9&amp;"!",""),"=","")</f>
        <v>M240</v>
      </c>
      <c r="ER10" s="140" t="str">
        <f t="shared" ref="ER10" ca="1" si="204">SUBSTITUTE(SUBSTITUTE(_xlfn.FORMULATEXT(ER11),ER9&amp;"!",""),"=","")</f>
        <v>G243</v>
      </c>
      <c r="ES10" s="140" t="str">
        <f t="shared" ref="ES10" ca="1" si="205">SUBSTITUTE(SUBSTITUTE(_xlfn.FORMULATEXT(ES11),ES9&amp;"!",""),"=","")</f>
        <v>AA243</v>
      </c>
      <c r="ET10" s="140" t="str">
        <f t="shared" ref="ET10" ca="1" si="206">SUBSTITUTE(SUBSTITUTE(_xlfn.FORMULATEXT(ET11),ET9&amp;"!",""),"=","")</f>
        <v>AJ244</v>
      </c>
      <c r="EU10" s="140" t="str">
        <f t="shared" ref="EU10" ca="1" si="207">SUBSTITUTE(SUBSTITUTE(_xlfn.FORMULATEXT(EU11),EU9&amp;"!",""),"=","")</f>
        <v>AJ245</v>
      </c>
      <c r="EV10" s="140" t="str">
        <f t="shared" ref="EV10" ca="1" si="208">SUBSTITUTE(SUBSTITUTE(_xlfn.FORMULATEXT(EV11),EV9&amp;"!",""),"=","")</f>
        <v>K246</v>
      </c>
      <c r="EW10" s="140" t="str">
        <f t="shared" ref="EW10" ca="1" si="209">SUBSTITUTE(SUBSTITUTE(_xlfn.FORMULATEXT(EW11),EW9&amp;"!",""),"=","")</f>
        <v>P246</v>
      </c>
      <c r="EX10" s="140" t="str">
        <f t="shared" ref="EX10" ca="1" si="210">SUBSTITUTE(SUBSTITUTE(_xlfn.FORMULATEXT(EX11),EX9&amp;"!",""),"=","")</f>
        <v>U246</v>
      </c>
      <c r="EY10" s="140" t="str">
        <f t="shared" ref="EY10" ca="1" si="211">SUBSTITUTE(SUBSTITUTE(_xlfn.FORMULATEXT(EY11),EY9&amp;"!",""),"=","")</f>
        <v>AJ248</v>
      </c>
      <c r="EZ10" s="140" t="str">
        <f t="shared" ref="EZ10" ca="1" si="212">SUBSTITUTE(SUBSTITUTE(_xlfn.FORMULATEXT(EZ11),EZ9&amp;"!",""),"=","")</f>
        <v>K249</v>
      </c>
      <c r="FA10" s="140" t="str">
        <f t="shared" ref="FA10" ca="1" si="213">SUBSTITUTE(SUBSTITUTE(_xlfn.FORMULATEXT(FA11),FA9&amp;"!",""),"=","")</f>
        <v>P249</v>
      </c>
      <c r="FB10" s="140" t="str">
        <f t="shared" ref="FB10" ca="1" si="214">SUBSTITUTE(SUBSTITUTE(_xlfn.FORMULATEXT(FB11),FB9&amp;"!",""),"=","")</f>
        <v>U249</v>
      </c>
      <c r="FC10" s="140" t="str">
        <f t="shared" ref="FC10" ca="1" si="215">SUBSTITUTE(SUBSTITUTE(_xlfn.FORMULATEXT(FC11),FC9&amp;"!",""),"=","")</f>
        <v>AJ250</v>
      </c>
      <c r="FD10" s="140" t="str">
        <f t="shared" ref="FD10" ca="1" si="216">SUBSTITUTE(SUBSTITUTE(_xlfn.FORMULATEXT(FD11),FD9&amp;"!",""),"=","")</f>
        <v>AJ251</v>
      </c>
      <c r="FE10" s="140" t="str">
        <f t="shared" ref="FE10" ca="1" si="217">SUBSTITUTE(SUBSTITUTE(_xlfn.FORMULATEXT(FE11),FE9&amp;"!",""),"=","")</f>
        <v>K252</v>
      </c>
      <c r="FF10" s="140" t="str">
        <f t="shared" ref="FF10" ca="1" si="218">SUBSTITUTE(SUBSTITUTE(_xlfn.FORMULATEXT(FF11),FF9&amp;"!",""),"=","")</f>
        <v>K253</v>
      </c>
      <c r="FG10" s="140" t="str">
        <f t="shared" ref="FG10" ca="1" si="219">SUBSTITUTE(SUBSTITUTE(_xlfn.FORMULATEXT(FG11),FG9&amp;"!",""),"=","")</f>
        <v>P253</v>
      </c>
      <c r="FH10" s="140" t="str">
        <f t="shared" ref="FH10" ca="1" si="220">SUBSTITUTE(SUBSTITUTE(_xlfn.FORMULATEXT(FH11),FH9&amp;"!",""),"=","")</f>
        <v>U253</v>
      </c>
      <c r="FI10" s="140" t="str">
        <f t="shared" ref="FI10" ca="1" si="221">SUBSTITUTE(SUBSTITUTE(_xlfn.FORMULATEXT(FI11),FI9&amp;"!",""),"=","")</f>
        <v>AJ254</v>
      </c>
      <c r="FJ10" s="140" t="str">
        <f t="shared" ref="FJ10" ca="1" si="222">SUBSTITUTE(SUBSTITUTE(_xlfn.FORMULATEXT(FJ11),FJ9&amp;"!",""),"=","")</f>
        <v>K255</v>
      </c>
      <c r="FK10" s="140" t="str">
        <f t="shared" ref="FK10" ca="1" si="223">SUBSTITUTE(SUBSTITUTE(_xlfn.FORMULATEXT(FK11),FK9&amp;"!",""),"=","")</f>
        <v>P255</v>
      </c>
      <c r="FL10" s="140" t="str">
        <f t="shared" ref="FL10" ca="1" si="224">SUBSTITUTE(SUBSTITUTE(_xlfn.FORMULATEXT(FL11),FL9&amp;"!",""),"=","")</f>
        <v>U255</v>
      </c>
      <c r="FM10" s="140" t="str">
        <f t="shared" ref="FM10" ca="1" si="225">SUBSTITUTE(SUBSTITUTE(_xlfn.FORMULATEXT(FM11),FM9&amp;"!",""),"=","")</f>
        <v>AJ257</v>
      </c>
      <c r="FN10" s="140" t="str">
        <f t="shared" ref="FN10" ca="1" si="226">SUBSTITUTE(SUBSTITUTE(_xlfn.FORMULATEXT(FN11),FN9&amp;"!",""),"=","")</f>
        <v>AJ258</v>
      </c>
      <c r="FO10" s="140" t="str">
        <f t="shared" ref="FO10" ca="1" si="227">SUBSTITUTE(SUBSTITUTE(_xlfn.FORMULATEXT(FO11),FO9&amp;"!",""),"=","")</f>
        <v>AJ259</v>
      </c>
      <c r="FP10" s="140" t="str">
        <f t="shared" ref="FP10:FQ10" ca="1" si="228">SUBSTITUTE(SUBSTITUTE(_xlfn.FORMULATEXT(FP11),FP9&amp;"!",""),"=","")</f>
        <v>AJ261</v>
      </c>
      <c r="FQ10" s="288" t="str">
        <f t="shared" ca="1" si="228"/>
        <v>AJ262</v>
      </c>
      <c r="FR10" s="140" t="str">
        <f t="shared" ref="FR10" ca="1" si="229">SUBSTITUTE(SUBSTITUTE(_xlfn.FORMULATEXT(FR11),FR9&amp;"!",""),"=","")</f>
        <v>AJ263</v>
      </c>
      <c r="FS10" s="288" t="str">
        <f t="shared" ref="FS10:GJ10" ca="1" si="230">SUBSTITUTE(SUBSTITUTE(_xlfn.FORMULATEXT(FS11),FS9&amp;"!",""),"=","")</f>
        <v>AJ265</v>
      </c>
      <c r="FT10" s="288" t="str">
        <f t="shared" ca="1" si="230"/>
        <v>AJ266</v>
      </c>
      <c r="FU10" s="288" t="str">
        <f t="shared" ca="1" si="230"/>
        <v>AJ267</v>
      </c>
      <c r="FV10" s="288" t="str">
        <f t="shared" ca="1" si="230"/>
        <v>AJ270</v>
      </c>
      <c r="FW10" s="288" t="str">
        <f t="shared" ref="FW10:GI10" ca="1" si="231">SUBSTITUTE(SUBSTITUTE(_xlfn.FORMULATEXT(FW11),FW9&amp;"!",""),"=","")</f>
        <v>AJ272</v>
      </c>
      <c r="FX10" s="288" t="str">
        <f t="shared" ca="1" si="231"/>
        <v>AJ273</v>
      </c>
      <c r="FY10" s="288" t="str">
        <f t="shared" ca="1" si="231"/>
        <v>AJ274</v>
      </c>
      <c r="FZ10" s="288" t="str">
        <f t="shared" ca="1" si="231"/>
        <v>AJ276</v>
      </c>
      <c r="GA10" s="288" t="str">
        <f t="shared" ca="1" si="231"/>
        <v>AJ277</v>
      </c>
      <c r="GB10" s="288" t="str">
        <f t="shared" ca="1" si="231"/>
        <v>AJ278</v>
      </c>
      <c r="GC10" s="288" t="str">
        <f t="shared" ca="1" si="231"/>
        <v>AJ279</v>
      </c>
      <c r="GD10" s="288" t="str">
        <f t="shared" ca="1" si="231"/>
        <v>AJ280</v>
      </c>
      <c r="GE10" s="288" t="str">
        <f t="shared" ca="1" si="231"/>
        <v>AJ283</v>
      </c>
      <c r="GF10" s="288" t="str">
        <f t="shared" ca="1" si="231"/>
        <v>AJ284</v>
      </c>
      <c r="GG10" s="288" t="str">
        <f t="shared" ca="1" si="231"/>
        <v>AJ285</v>
      </c>
      <c r="GH10" s="288" t="str">
        <f t="shared" ca="1" si="231"/>
        <v>AJ286</v>
      </c>
      <c r="GI10" s="288" t="str">
        <f t="shared" ca="1" si="231"/>
        <v>AJ287</v>
      </c>
      <c r="GJ10" s="140" t="str">
        <f t="shared" ca="1" si="230"/>
        <v>AJ291</v>
      </c>
      <c r="GK10" s="140" t="str">
        <f t="shared" ref="GK10" ca="1" si="232">SUBSTITUTE(SUBSTITUTE(_xlfn.FORMULATEXT(GK11),GK9&amp;"!",""),"=","")</f>
        <v>AJ293</v>
      </c>
      <c r="GL10" s="140" t="str">
        <f t="shared" ref="GL10" ca="1" si="233">SUBSTITUTE(SUBSTITUTE(_xlfn.FORMULATEXT(GL11),GL9&amp;"!",""),"=","")</f>
        <v>AK294</v>
      </c>
      <c r="GM10" s="140" t="str">
        <f t="shared" ref="GM10" ca="1" si="234">SUBSTITUTE(SUBSTITUTE(_xlfn.FORMULATEXT(GM11),GM9&amp;"!",""),"=","")</f>
        <v>AJ295</v>
      </c>
      <c r="GN10" s="140" t="str">
        <f t="shared" ref="GN10" ca="1" si="235">SUBSTITUTE(SUBSTITUTE(_xlfn.FORMULATEXT(GN11),GN9&amp;"!",""),"=","")</f>
        <v>AK298</v>
      </c>
      <c r="GO10" s="140" t="str">
        <f t="shared" ref="GO10" ca="1" si="236">SUBSTITUTE(SUBSTITUTE(_xlfn.FORMULATEXT(GO11),GO9&amp;"!",""),"=","")</f>
        <v>AL302</v>
      </c>
      <c r="GP10" s="140" t="str">
        <f t="shared" ref="GP10" ca="1" si="237">SUBSTITUTE(SUBSTITUTE(_xlfn.FORMULATEXT(GP11),GP9&amp;"!",""),"=","")</f>
        <v>AJ305</v>
      </c>
      <c r="GQ10" s="140" t="str">
        <f t="shared" ref="GQ10" ca="1" si="238">SUBSTITUTE(SUBSTITUTE(_xlfn.FORMULATEXT(GQ11),GQ9&amp;"!",""),"=","")</f>
        <v>AJ306</v>
      </c>
      <c r="GR10" s="140" t="str">
        <f t="shared" ref="GR10" ca="1" si="239">SUBSTITUTE(SUBSTITUTE(_xlfn.FORMULATEXT(GR11),GR9&amp;"!",""),"=","")</f>
        <v>AJ310</v>
      </c>
      <c r="GS10" s="140" t="str">
        <f t="shared" ref="GS10" ca="1" si="240">SUBSTITUTE(SUBSTITUTE(_xlfn.FORMULATEXT(GS11),GS9&amp;"!",""),"=","")</f>
        <v>H311</v>
      </c>
      <c r="GT10" s="140" t="str">
        <f t="shared" ref="GT10" ca="1" si="241">SUBSTITUTE(SUBSTITUTE(_xlfn.FORMULATEXT(GT11),GT9&amp;"!",""),"=","")</f>
        <v>AJ313</v>
      </c>
      <c r="GU10" s="140" t="str">
        <f t="shared" ref="GU10" ca="1" si="242">SUBSTITUTE(SUBSTITUTE(_xlfn.FORMULATEXT(GU11),GU9&amp;"!",""),"=","")</f>
        <v>AJ314</v>
      </c>
      <c r="GV10" s="140" t="str">
        <f t="shared" ref="GV10" ca="1" si="243">SUBSTITUTE(SUBSTITUTE(_xlfn.FORMULATEXT(GV11),GV9&amp;"!",""),"=","")</f>
        <v>AK315</v>
      </c>
      <c r="GW10" s="140" t="str">
        <f t="shared" ref="GW10" ca="1" si="244">SUBSTITUTE(SUBSTITUTE(_xlfn.FORMULATEXT(GW11),GW9&amp;"!",""),"=","")</f>
        <v>AJ227</v>
      </c>
      <c r="GX10" s="140" t="str">
        <f ca="1">SUBSTITUTE(SUBSTITUTE(_xlfn.FORMULATEXT(GX11),GX9&amp;"!",""),"=","")</f>
        <v>AK227</v>
      </c>
      <c r="GY10" s="288" t="str">
        <f ca="1">SUBSTITUTE(SUBSTITUTE(_xlfn.FORMULATEXT(GY11),GY9&amp;"!",""),"=","")</f>
        <v>AJ228</v>
      </c>
      <c r="GZ10" s="288" t="str">
        <f ca="1">SUBSTITUTE(SUBSTITUTE(_xlfn.FORMULATEXT(GZ11),GZ9&amp;"!",""),"=","")</f>
        <v>AJ229</v>
      </c>
      <c r="HA10" s="140" t="str">
        <f t="shared" ref="HA10:HB10" ca="1" si="245">SUBSTITUTE(SUBSTITUTE(_xlfn.FORMULATEXT(HA11),HA9&amp;"!",""),"=","")</f>
        <v>AI320</v>
      </c>
      <c r="HB10" s="140" t="str">
        <f t="shared" ca="1" si="245"/>
        <v>AJ320</v>
      </c>
      <c r="HC10" s="140" t="str">
        <f t="shared" ref="HC10" ca="1" si="246">SUBSTITUTE(SUBSTITUTE(_xlfn.FORMULATEXT(HC11),HC9&amp;"!",""),"=","")</f>
        <v>AJ321</v>
      </c>
      <c r="HD10" s="140" t="str">
        <f t="shared" ref="HD10" ca="1" si="247">SUBSTITUTE(SUBSTITUTE(_xlfn.FORMULATEXT(HD11),HD9&amp;"!",""),"=","")</f>
        <v>H322</v>
      </c>
      <c r="HE10" s="140" t="str">
        <f t="shared" ref="HE10" ca="1" si="248">SUBSTITUTE(SUBSTITUTE(_xlfn.FORMULATEXT(HE11),HE9&amp;"!",""),"=","")</f>
        <v>Q322</v>
      </c>
      <c r="HF10" s="140" t="str">
        <f t="shared" ref="HF10" ca="1" si="249">SUBSTITUTE(SUBSTITUTE(_xlfn.FORMULATEXT(HF11),HF9&amp;"!",""),"=","")</f>
        <v>Q323</v>
      </c>
      <c r="HG10" s="140" t="str">
        <f t="shared" ref="HG10" ca="1" si="250">SUBSTITUTE(SUBSTITUTE(_xlfn.FORMULATEXT(HG11),HG9&amp;"!",""),"=","")</f>
        <v>AJ324</v>
      </c>
      <c r="HH10" s="140" t="str">
        <f t="shared" ref="HH10" ca="1" si="251">SUBSTITUTE(SUBSTITUTE(_xlfn.FORMULATEXT(HH11),HH9&amp;"!",""),"=","")</f>
        <v>H325</v>
      </c>
      <c r="HI10" s="140" t="str">
        <f t="shared" ref="HI10" ca="1" si="252">SUBSTITUTE(SUBSTITUTE(_xlfn.FORMULATEXT(HI11),HI9&amp;"!",""),"=","")</f>
        <v>Q325</v>
      </c>
      <c r="HJ10" s="140" t="str">
        <f t="shared" ref="HJ10" ca="1" si="253">SUBSTITUTE(SUBSTITUTE(_xlfn.FORMULATEXT(HJ11),HJ9&amp;"!",""),"=","")</f>
        <v>H326</v>
      </c>
      <c r="HK10" s="140" t="str">
        <f t="shared" ref="HK10" ca="1" si="254">SUBSTITUTE(SUBSTITUTE(_xlfn.FORMULATEXT(HK11),HK9&amp;"!",""),"=","")</f>
        <v>AJ327</v>
      </c>
      <c r="HL10" s="140" t="str">
        <f t="shared" ref="HL10" ca="1" si="255">SUBSTITUTE(SUBSTITUTE(_xlfn.FORMULATEXT(HL11),HL9&amp;"!",""),"=","")</f>
        <v>AJ330</v>
      </c>
      <c r="HM10" s="140" t="str">
        <f t="shared" ref="HM10" ca="1" si="256">SUBSTITUTE(SUBSTITUTE(_xlfn.FORMULATEXT(HM11),HM9&amp;"!",""),"=","")</f>
        <v>AJ333</v>
      </c>
      <c r="HN10" s="140" t="str">
        <f t="shared" ref="HN10" ca="1" si="257">SUBSTITUTE(SUBSTITUTE(_xlfn.FORMULATEXT(HN11),HN9&amp;"!",""),"=","")</f>
        <v>AJ336</v>
      </c>
      <c r="HO10" s="140" t="str">
        <f t="shared" ref="HO10" ca="1" si="258">SUBSTITUTE(SUBSTITUTE(_xlfn.FORMULATEXT(HO11),HO9&amp;"!",""),"=","")</f>
        <v>AJ337</v>
      </c>
      <c r="HP10" s="140" t="str">
        <f t="shared" ref="HP10" ca="1" si="259">SUBSTITUTE(SUBSTITUTE(_xlfn.FORMULATEXT(HP11),HP9&amp;"!",""),"=","")</f>
        <v>AJ340</v>
      </c>
      <c r="HQ10" s="140" t="str">
        <f t="shared" ref="HQ10" ca="1" si="260">SUBSTITUTE(SUBSTITUTE(_xlfn.FORMULATEXT(HQ11),HQ9&amp;"!",""),"=","")</f>
        <v>AJ342</v>
      </c>
      <c r="HR10" s="140" t="str">
        <f t="shared" ref="HR10" ca="1" si="261">SUBSTITUTE(SUBSTITUTE(_xlfn.FORMULATEXT(HR11),HR9&amp;"!",""),"=","")</f>
        <v>AJ343</v>
      </c>
      <c r="HS10" s="140" t="str">
        <f t="shared" ref="HS10:HV10" ca="1" si="262">SUBSTITUTE(SUBSTITUTE(_xlfn.FORMULATEXT(HS11),HS9&amp;"!",""),"=","")</f>
        <v>AJ346</v>
      </c>
      <c r="HT10" s="288" t="str">
        <f t="shared" ca="1" si="262"/>
        <v>AJ347</v>
      </c>
      <c r="HU10" s="140" t="str">
        <f t="shared" ref="HU10" ca="1" si="263">SUBSTITUTE(SUBSTITUTE(_xlfn.FORMULATEXT(HU11),HU9&amp;"!",""),"=","")</f>
        <v>B351</v>
      </c>
      <c r="HV10" s="288" t="str">
        <f t="shared" ca="1" si="262"/>
        <v>AJ355</v>
      </c>
      <c r="HW10" s="140" t="str">
        <f t="shared" ref="HW10" ca="1" si="264">SUBSTITUTE(SUBSTITUTE(_xlfn.FORMULATEXT(HW11),HW9&amp;"!",""),"=","")</f>
        <v>AJ358</v>
      </c>
      <c r="HX10" s="140" t="str">
        <f t="shared" ref="HX10" ca="1" si="265">SUBSTITUTE(SUBSTITUTE(_xlfn.FORMULATEXT(HX11),HX9&amp;"!",""),"=","")</f>
        <v>AJ359</v>
      </c>
      <c r="HY10" s="140" t="str">
        <f t="shared" ref="HY10" ca="1" si="266">SUBSTITUTE(SUBSTITUTE(_xlfn.FORMULATEXT(HY11),HY9&amp;"!",""),"=","")</f>
        <v>I364</v>
      </c>
      <c r="HZ10" s="140" t="str">
        <f t="shared" ref="HZ10" ca="1" si="267">SUBSTITUTE(SUBSTITUTE(_xlfn.FORMULATEXT(HZ11),HZ9&amp;"!",""),"=","")</f>
        <v>Q364</v>
      </c>
      <c r="IA10" s="140" t="str">
        <f t="shared" ref="IA10" ca="1" si="268">SUBSTITUTE(SUBSTITUTE(_xlfn.FORMULATEXT(IA11),IA9&amp;"!",""),"=","")</f>
        <v>AB364</v>
      </c>
      <c r="IB10" s="140" t="str">
        <f t="shared" ref="IB10" ca="1" si="269">SUBSTITUTE(SUBSTITUTE(_xlfn.FORMULATEXT(IB11),IB9&amp;"!",""),"=","")</f>
        <v>Q365</v>
      </c>
      <c r="IC10" s="140" t="str">
        <f t="shared" ref="IC10" ca="1" si="270">SUBSTITUTE(SUBSTITUTE(_xlfn.FORMULATEXT(IC11),IC9&amp;"!",""),"=","")</f>
        <v>AB365</v>
      </c>
      <c r="ID10" s="140" t="str">
        <f t="shared" ref="ID10" ca="1" si="271">SUBSTITUTE(SUBSTITUTE(_xlfn.FORMULATEXT(ID11),ID9&amp;"!",""),"=","")</f>
        <v>AJ369</v>
      </c>
      <c r="IE10" s="140" t="str">
        <f t="shared" ref="IE10" ca="1" si="272">SUBSTITUTE(SUBSTITUTE(_xlfn.FORMULATEXT(IE11),IE9&amp;"!",""),"=","")</f>
        <v>AJ370</v>
      </c>
      <c r="IF10" s="140" t="str">
        <f t="shared" ref="IF10" ca="1" si="273">SUBSTITUTE(SUBSTITUTE(_xlfn.FORMULATEXT(IF11),IF9&amp;"!",""),"=","")</f>
        <v>AJ371</v>
      </c>
      <c r="IG10" s="140" t="str">
        <f t="shared" ref="IG10" ca="1" si="274">SUBSTITUTE(SUBSTITUTE(_xlfn.FORMULATEXT(IG11),IG9&amp;"!",""),"=","")</f>
        <v>AJ373</v>
      </c>
      <c r="IH10" s="140" t="str">
        <f t="shared" ref="IH10" ca="1" si="275">SUBSTITUTE(SUBSTITUTE(_xlfn.FORMULATEXT(IH11),IH9&amp;"!",""),"=","")</f>
        <v>AJ377</v>
      </c>
      <c r="II10" s="140" t="str">
        <f t="shared" ref="II10" ca="1" si="276">SUBSTITUTE(SUBSTITUTE(_xlfn.FORMULATEXT(II11),II9&amp;"!",""),"=","")</f>
        <v>G380</v>
      </c>
      <c r="IJ10" s="140" t="str">
        <f t="shared" ref="IJ10" ca="1" si="277">SUBSTITUTE(SUBSTITUTE(_xlfn.FORMULATEXT(IJ11),IJ9&amp;"!",""),"=","")</f>
        <v>G383</v>
      </c>
      <c r="IK10" s="140" t="str">
        <f t="shared" ref="IK10:IM10" ca="1" si="278">SUBSTITUTE(SUBSTITUTE(_xlfn.FORMULATEXT(IK11),IK9&amp;"!",""),"=","")</f>
        <v>G386</v>
      </c>
      <c r="IL10" s="288" t="str">
        <f t="shared" ca="1" si="278"/>
        <v>AJ390</v>
      </c>
      <c r="IM10" s="288" t="str">
        <f t="shared" ca="1" si="278"/>
        <v>AJ392</v>
      </c>
      <c r="IN10" s="140" t="str">
        <f t="shared" ref="IN10" ca="1" si="279">SUBSTITUTE(SUBSTITUTE(_xlfn.FORMULATEXT(IN11),IN9&amp;"!",""),"=","")</f>
        <v>AJ395</v>
      </c>
      <c r="IO10" s="140" t="str">
        <f t="shared" ref="IO10" ca="1" si="280">SUBSTITUTE(SUBSTITUTE(_xlfn.FORMULATEXT(IO11),IO9&amp;"!",""),"=","")</f>
        <v>AJ396</v>
      </c>
      <c r="IP10" s="288" t="str">
        <f t="shared" ref="IP10:IR10" ca="1" si="281">SUBSTITUTE(SUBSTITUTE(_xlfn.FORMULATEXT(IP11),IP9&amp;"!",""),"=","")</f>
        <v>L400</v>
      </c>
      <c r="IQ10" s="288" t="str">
        <f t="shared" ca="1" si="281"/>
        <v>W400</v>
      </c>
      <c r="IR10" s="140" t="str">
        <f t="shared" ca="1" si="281"/>
        <v>AJ399</v>
      </c>
      <c r="IS10" s="140" t="str">
        <f t="shared" ref="IS10" ca="1" si="282">SUBSTITUTE(SUBSTITUTE(_xlfn.FORMULATEXT(IS11),IS9&amp;"!",""),"=","")</f>
        <v>AJ403</v>
      </c>
      <c r="IT10" s="140" t="str">
        <f t="shared" ref="IT10" ca="1" si="283">SUBSTITUTE(SUBSTITUTE(_xlfn.FORMULATEXT(IT11),IT9&amp;"!",""),"=","")</f>
        <v>AJ408</v>
      </c>
      <c r="IU10" s="140" t="str">
        <f t="shared" ref="IU10" ca="1" si="284">SUBSTITUTE(SUBSTITUTE(_xlfn.FORMULATEXT(IU11),IU9&amp;"!",""),"=","")</f>
        <v>AJ409</v>
      </c>
      <c r="IV10" s="140" t="str">
        <f t="shared" ref="IV10" ca="1" si="285">SUBSTITUTE(SUBSTITUTE(_xlfn.FORMULATEXT(IV11),IV9&amp;"!",""),"=","")</f>
        <v>AJ410</v>
      </c>
      <c r="IW10" s="140" t="str">
        <f t="shared" ref="IW10" ca="1" si="286">SUBSTITUTE(SUBSTITUTE(_xlfn.FORMULATEXT(IW11),IW9&amp;"!",""),"=","")</f>
        <v>AJ411</v>
      </c>
      <c r="IX10" s="140" t="str">
        <f t="shared" ref="IX10" ca="1" si="287">SUBSTITUTE(SUBSTITUTE(_xlfn.FORMULATEXT(IX11),IX9&amp;"!",""),"=","")</f>
        <v>AJ437</v>
      </c>
      <c r="IY10" s="140" t="str">
        <f t="shared" ref="IY10" ca="1" si="288">SUBSTITUTE(SUBSTITUTE(_xlfn.FORMULATEXT(IY11),IY9&amp;"!",""),"=","")</f>
        <v>N415</v>
      </c>
      <c r="IZ10" s="140" t="str">
        <f t="shared" ref="IZ10" ca="1" si="289">SUBSTITUTE(SUBSTITUTE(_xlfn.FORMULATEXT(IZ11),IZ9&amp;"!",""),"=","")</f>
        <v>P415</v>
      </c>
      <c r="JA10" s="140" t="str">
        <f t="shared" ref="JA10" ca="1" si="290">SUBSTITUTE(SUBSTITUTE(_xlfn.FORMULATEXT(JA11),JA9&amp;"!",""),"=","")</f>
        <v>R415</v>
      </c>
      <c r="JB10" s="140" t="str">
        <f t="shared" ref="JB10" ca="1" si="291">SUBSTITUTE(SUBSTITUTE(_xlfn.FORMULATEXT(JB11),JB9&amp;"!",""),"=","")</f>
        <v>T415</v>
      </c>
      <c r="JC10" s="140" t="str">
        <f t="shared" ref="JC10" ca="1" si="292">SUBSTITUTE(SUBSTITUTE(_xlfn.FORMULATEXT(JC11),JC9&amp;"!",""),"=","")</f>
        <v>V415</v>
      </c>
      <c r="JD10" s="140" t="str">
        <f t="shared" ref="JD10" ca="1" si="293">SUBSTITUTE(SUBSTITUTE(_xlfn.FORMULATEXT(JD11),JD9&amp;"!",""),"=","")</f>
        <v>X415</v>
      </c>
      <c r="JE10" s="140" t="str">
        <f t="shared" ref="JE10" ca="1" si="294">SUBSTITUTE(SUBSTITUTE(_xlfn.FORMULATEXT(JE11),JE9&amp;"!",""),"=","")</f>
        <v>Z415</v>
      </c>
      <c r="JF10" s="140" t="str">
        <f t="shared" ref="JF10" ca="1" si="295">SUBSTITUTE(SUBSTITUTE(_xlfn.FORMULATEXT(JF11),JF9&amp;"!",""),"=","")</f>
        <v>AB415</v>
      </c>
      <c r="JG10" s="140" t="str">
        <f t="shared" ref="JG10" ca="1" si="296">SUBSTITUTE(SUBSTITUTE(_xlfn.FORMULATEXT(JG11),JG9&amp;"!",""),"=","")</f>
        <v>AD415</v>
      </c>
      <c r="JH10" s="140" t="str">
        <f t="shared" ref="JH10" ca="1" si="297">SUBSTITUTE(SUBSTITUTE(_xlfn.FORMULATEXT(JH11),JH9&amp;"!",""),"=","")</f>
        <v>AF415</v>
      </c>
      <c r="JI10" s="140" t="str">
        <f t="shared" ref="JI10" ca="1" si="298">SUBSTITUTE(SUBSTITUTE(_xlfn.FORMULATEXT(JI11),JI9&amp;"!",""),"=","")</f>
        <v>AH415</v>
      </c>
      <c r="JJ10" s="140" t="str">
        <f t="shared" ref="JJ10" ca="1" si="299">SUBSTITUTE(SUBSTITUTE(_xlfn.FORMULATEXT(JJ11),JJ9&amp;"!",""),"=","")</f>
        <v>AJ415</v>
      </c>
      <c r="JK10" s="140" t="str">
        <f t="shared" ref="JK10" ca="1" si="300">SUBSTITUTE(SUBSTITUTE(_xlfn.FORMULATEXT(JK11),JK9&amp;"!",""),"=","")</f>
        <v>N416</v>
      </c>
      <c r="JL10" s="140" t="str">
        <f t="shared" ref="JL10" ca="1" si="301">SUBSTITUTE(SUBSTITUTE(_xlfn.FORMULATEXT(JL11),JL9&amp;"!",""),"=","")</f>
        <v>P416</v>
      </c>
      <c r="JM10" s="140" t="str">
        <f t="shared" ref="JM10" ca="1" si="302">SUBSTITUTE(SUBSTITUTE(_xlfn.FORMULATEXT(JM11),JM9&amp;"!",""),"=","")</f>
        <v>R416</v>
      </c>
      <c r="JN10" s="140" t="str">
        <f t="shared" ref="JN10" ca="1" si="303">SUBSTITUTE(SUBSTITUTE(_xlfn.FORMULATEXT(JN11),JN9&amp;"!",""),"=","")</f>
        <v>T416</v>
      </c>
      <c r="JO10" s="140" t="str">
        <f t="shared" ref="JO10" ca="1" si="304">SUBSTITUTE(SUBSTITUTE(_xlfn.FORMULATEXT(JO11),JO9&amp;"!",""),"=","")</f>
        <v>V416</v>
      </c>
      <c r="JP10" s="140" t="str">
        <f t="shared" ref="JP10" ca="1" si="305">SUBSTITUTE(SUBSTITUTE(_xlfn.FORMULATEXT(JP11),JP9&amp;"!",""),"=","")</f>
        <v>X416</v>
      </c>
      <c r="JQ10" s="140" t="str">
        <f t="shared" ref="JQ10" ca="1" si="306">SUBSTITUTE(SUBSTITUTE(_xlfn.FORMULATEXT(JQ11),JQ9&amp;"!",""),"=","")</f>
        <v>Z416</v>
      </c>
      <c r="JR10" s="140" t="str">
        <f t="shared" ref="JR10" ca="1" si="307">SUBSTITUTE(SUBSTITUTE(_xlfn.FORMULATEXT(JR11),JR9&amp;"!",""),"=","")</f>
        <v>AB416</v>
      </c>
      <c r="JS10" s="140" t="str">
        <f t="shared" ref="JS10" ca="1" si="308">SUBSTITUTE(SUBSTITUTE(_xlfn.FORMULATEXT(JS11),JS9&amp;"!",""),"=","")</f>
        <v>AD416</v>
      </c>
      <c r="JT10" s="140" t="str">
        <f t="shared" ref="JT10" ca="1" si="309">SUBSTITUTE(SUBSTITUTE(_xlfn.FORMULATEXT(JT11),JT9&amp;"!",""),"=","")</f>
        <v>AF416</v>
      </c>
      <c r="JU10" s="140" t="str">
        <f t="shared" ref="JU10" ca="1" si="310">SUBSTITUTE(SUBSTITUTE(_xlfn.FORMULATEXT(JU11),JU9&amp;"!",""),"=","")</f>
        <v>AH416</v>
      </c>
      <c r="JV10" s="140" t="str">
        <f t="shared" ref="JV10" ca="1" si="311">SUBSTITUTE(SUBSTITUTE(_xlfn.FORMULATEXT(JV11),JV9&amp;"!",""),"=","")</f>
        <v>AJ416</v>
      </c>
      <c r="JW10" s="140" t="str">
        <f t="shared" ref="JW10" ca="1" si="312">SUBSTITUTE(SUBSTITUTE(_xlfn.FORMULATEXT(JW11),JW9&amp;"!",""),"=","")</f>
        <v>N417</v>
      </c>
      <c r="JX10" s="140" t="str">
        <f t="shared" ref="JX10" ca="1" si="313">SUBSTITUTE(SUBSTITUTE(_xlfn.FORMULATEXT(JX11),JX9&amp;"!",""),"=","")</f>
        <v>P417</v>
      </c>
      <c r="JY10" s="140" t="str">
        <f t="shared" ref="JY10" ca="1" si="314">SUBSTITUTE(SUBSTITUTE(_xlfn.FORMULATEXT(JY11),JY9&amp;"!",""),"=","")</f>
        <v>R417</v>
      </c>
      <c r="JZ10" s="140" t="str">
        <f t="shared" ref="JZ10" ca="1" si="315">SUBSTITUTE(SUBSTITUTE(_xlfn.FORMULATEXT(JZ11),JZ9&amp;"!",""),"=","")</f>
        <v>T417</v>
      </c>
      <c r="KA10" s="140" t="str">
        <f t="shared" ref="KA10" ca="1" si="316">SUBSTITUTE(SUBSTITUTE(_xlfn.FORMULATEXT(KA11),KA9&amp;"!",""),"=","")</f>
        <v>V417</v>
      </c>
      <c r="KB10" s="140" t="str">
        <f t="shared" ref="KB10" ca="1" si="317">SUBSTITUTE(SUBSTITUTE(_xlfn.FORMULATEXT(KB11),KB9&amp;"!",""),"=","")</f>
        <v>X417</v>
      </c>
      <c r="KC10" s="140" t="str">
        <f t="shared" ref="KC10" ca="1" si="318">SUBSTITUTE(SUBSTITUTE(_xlfn.FORMULATEXT(KC11),KC9&amp;"!",""),"=","")</f>
        <v>Z417</v>
      </c>
      <c r="KD10" s="140" t="str">
        <f t="shared" ref="KD10" ca="1" si="319">SUBSTITUTE(SUBSTITUTE(_xlfn.FORMULATEXT(KD11),KD9&amp;"!",""),"=","")</f>
        <v>AB417</v>
      </c>
      <c r="KE10" s="140" t="str">
        <f t="shared" ref="KE10" ca="1" si="320">SUBSTITUTE(SUBSTITUTE(_xlfn.FORMULATEXT(KE11),KE9&amp;"!",""),"=","")</f>
        <v>AD417</v>
      </c>
      <c r="KF10" s="140" t="str">
        <f t="shared" ref="KF10" ca="1" si="321">SUBSTITUTE(SUBSTITUTE(_xlfn.FORMULATEXT(KF11),KF9&amp;"!",""),"=","")</f>
        <v>AF417</v>
      </c>
      <c r="KG10" s="140" t="str">
        <f t="shared" ref="KG10" ca="1" si="322">SUBSTITUTE(SUBSTITUTE(_xlfn.FORMULATEXT(KG11),KG9&amp;"!",""),"=","")</f>
        <v>AH417</v>
      </c>
      <c r="KH10" s="140" t="str">
        <f t="shared" ref="KH10" ca="1" si="323">SUBSTITUTE(SUBSTITUTE(_xlfn.FORMULATEXT(KH11),KH9&amp;"!",""),"=","")</f>
        <v>AJ417</v>
      </c>
      <c r="KI10" s="140" t="str">
        <f t="shared" ref="KI10" ca="1" si="324">SUBSTITUTE(SUBSTITUTE(_xlfn.FORMULATEXT(KI11),KI9&amp;"!",""),"=","")</f>
        <v>N418</v>
      </c>
      <c r="KJ10" s="140" t="str">
        <f t="shared" ref="KJ10" ca="1" si="325">SUBSTITUTE(SUBSTITUTE(_xlfn.FORMULATEXT(KJ11),KJ9&amp;"!",""),"=","")</f>
        <v>P418</v>
      </c>
      <c r="KK10" s="140" t="str">
        <f t="shared" ref="KK10" ca="1" si="326">SUBSTITUTE(SUBSTITUTE(_xlfn.FORMULATEXT(KK11),KK9&amp;"!",""),"=","")</f>
        <v>R418</v>
      </c>
      <c r="KL10" s="140" t="str">
        <f t="shared" ref="KL10" ca="1" si="327">SUBSTITUTE(SUBSTITUTE(_xlfn.FORMULATEXT(KL11),KL9&amp;"!",""),"=","")</f>
        <v>T418</v>
      </c>
      <c r="KM10" s="140" t="str">
        <f t="shared" ref="KM10" ca="1" si="328">SUBSTITUTE(SUBSTITUTE(_xlfn.FORMULATEXT(KM11),KM9&amp;"!",""),"=","")</f>
        <v>V418</v>
      </c>
      <c r="KN10" s="140" t="str">
        <f t="shared" ref="KN10" ca="1" si="329">SUBSTITUTE(SUBSTITUTE(_xlfn.FORMULATEXT(KN11),KN9&amp;"!",""),"=","")</f>
        <v>X418</v>
      </c>
      <c r="KO10" s="140" t="str">
        <f t="shared" ref="KO10" ca="1" si="330">SUBSTITUTE(SUBSTITUTE(_xlfn.FORMULATEXT(KO11),KO9&amp;"!",""),"=","")</f>
        <v>Z418</v>
      </c>
      <c r="KP10" s="140" t="str">
        <f t="shared" ref="KP10" ca="1" si="331">SUBSTITUTE(SUBSTITUTE(_xlfn.FORMULATEXT(KP11),KP9&amp;"!",""),"=","")</f>
        <v>AB418</v>
      </c>
      <c r="KQ10" s="140" t="str">
        <f t="shared" ref="KQ10" ca="1" si="332">SUBSTITUTE(SUBSTITUTE(_xlfn.FORMULATEXT(KQ11),KQ9&amp;"!",""),"=","")</f>
        <v>AD418</v>
      </c>
      <c r="KR10" s="140" t="str">
        <f t="shared" ref="KR10" ca="1" si="333">SUBSTITUTE(SUBSTITUTE(_xlfn.FORMULATEXT(KR11),KR9&amp;"!",""),"=","")</f>
        <v>AF418</v>
      </c>
      <c r="KS10" s="140" t="str">
        <f t="shared" ref="KS10" ca="1" si="334">SUBSTITUTE(SUBSTITUTE(_xlfn.FORMULATEXT(KS11),KS9&amp;"!",""),"=","")</f>
        <v>AH418</v>
      </c>
      <c r="KT10" s="140" t="str">
        <f t="shared" ref="KT10" ca="1" si="335">SUBSTITUTE(SUBSTITUTE(_xlfn.FORMULATEXT(KT11),KT9&amp;"!",""),"=","")</f>
        <v>AJ418</v>
      </c>
      <c r="KU10" s="140" t="str">
        <f t="shared" ref="KU10" ca="1" si="336">SUBSTITUTE(SUBSTITUTE(_xlfn.FORMULATEXT(KU11),KU9&amp;"!",""),"=","")</f>
        <v>N419</v>
      </c>
      <c r="KV10" s="140" t="str">
        <f t="shared" ref="KV10" ca="1" si="337">SUBSTITUTE(SUBSTITUTE(_xlfn.FORMULATEXT(KV11),KV9&amp;"!",""),"=","")</f>
        <v>P419</v>
      </c>
      <c r="KW10" s="140" t="str">
        <f t="shared" ref="KW10" ca="1" si="338">SUBSTITUTE(SUBSTITUTE(_xlfn.FORMULATEXT(KW11),KW9&amp;"!",""),"=","")</f>
        <v>R419</v>
      </c>
      <c r="KX10" s="140" t="str">
        <f t="shared" ref="KX10" ca="1" si="339">SUBSTITUTE(SUBSTITUTE(_xlfn.FORMULATEXT(KX11),KX9&amp;"!",""),"=","")</f>
        <v>T419</v>
      </c>
      <c r="KY10" s="140" t="str">
        <f t="shared" ref="KY10" ca="1" si="340">SUBSTITUTE(SUBSTITUTE(_xlfn.FORMULATEXT(KY11),KY9&amp;"!",""),"=","")</f>
        <v>V419</v>
      </c>
      <c r="KZ10" s="140" t="str">
        <f t="shared" ref="KZ10" ca="1" si="341">SUBSTITUTE(SUBSTITUTE(_xlfn.FORMULATEXT(KZ11),KZ9&amp;"!",""),"=","")</f>
        <v>X419</v>
      </c>
      <c r="LA10" s="140" t="str">
        <f t="shared" ref="LA10" ca="1" si="342">SUBSTITUTE(SUBSTITUTE(_xlfn.FORMULATEXT(LA11),LA9&amp;"!",""),"=","")</f>
        <v>Z419</v>
      </c>
      <c r="LB10" s="140" t="str">
        <f t="shared" ref="LB10" ca="1" si="343">SUBSTITUTE(SUBSTITUTE(_xlfn.FORMULATEXT(LB11),LB9&amp;"!",""),"=","")</f>
        <v>AB419</v>
      </c>
      <c r="LC10" s="140" t="str">
        <f t="shared" ref="LC10" ca="1" si="344">SUBSTITUTE(SUBSTITUTE(_xlfn.FORMULATEXT(LC11),LC9&amp;"!",""),"=","")</f>
        <v>AD419</v>
      </c>
      <c r="LD10" s="140" t="str">
        <f t="shared" ref="LD10" ca="1" si="345">SUBSTITUTE(SUBSTITUTE(_xlfn.FORMULATEXT(LD11),LD9&amp;"!",""),"=","")</f>
        <v>AF419</v>
      </c>
      <c r="LE10" s="140" t="str">
        <f t="shared" ref="LE10" ca="1" si="346">SUBSTITUTE(SUBSTITUTE(_xlfn.FORMULATEXT(LE11),LE9&amp;"!",""),"=","")</f>
        <v>AH419</v>
      </c>
      <c r="LF10" s="140" t="str">
        <f t="shared" ref="LF10" ca="1" si="347">SUBSTITUTE(SUBSTITUTE(_xlfn.FORMULATEXT(LF11),LF9&amp;"!",""),"=","")</f>
        <v>AJ419</v>
      </c>
      <c r="LG10" s="140" t="str">
        <f t="shared" ref="LG10" ca="1" si="348">SUBSTITUTE(SUBSTITUTE(_xlfn.FORMULATEXT(LG11),LG9&amp;"!",""),"=","")</f>
        <v>N420</v>
      </c>
      <c r="LH10" s="140" t="str">
        <f t="shared" ref="LH10" ca="1" si="349">SUBSTITUTE(SUBSTITUTE(_xlfn.FORMULATEXT(LH11),LH9&amp;"!",""),"=","")</f>
        <v>P420</v>
      </c>
      <c r="LI10" s="140" t="str">
        <f t="shared" ref="LI10" ca="1" si="350">SUBSTITUTE(SUBSTITUTE(_xlfn.FORMULATEXT(LI11),LI9&amp;"!",""),"=","")</f>
        <v>R420</v>
      </c>
      <c r="LJ10" s="140" t="str">
        <f t="shared" ref="LJ10" ca="1" si="351">SUBSTITUTE(SUBSTITUTE(_xlfn.FORMULATEXT(LJ11),LJ9&amp;"!",""),"=","")</f>
        <v>T420</v>
      </c>
      <c r="LK10" s="140" t="str">
        <f t="shared" ref="LK10" ca="1" si="352">SUBSTITUTE(SUBSTITUTE(_xlfn.FORMULATEXT(LK11),LK9&amp;"!",""),"=","")</f>
        <v>V420</v>
      </c>
      <c r="LL10" s="140" t="str">
        <f t="shared" ref="LL10" ca="1" si="353">SUBSTITUTE(SUBSTITUTE(_xlfn.FORMULATEXT(LL11),LL9&amp;"!",""),"=","")</f>
        <v>X420</v>
      </c>
      <c r="LM10" s="140" t="str">
        <f t="shared" ref="LM10" ca="1" si="354">SUBSTITUTE(SUBSTITUTE(_xlfn.FORMULATEXT(LM11),LM9&amp;"!",""),"=","")</f>
        <v>Z420</v>
      </c>
      <c r="LN10" s="140" t="str">
        <f t="shared" ref="LN10" ca="1" si="355">SUBSTITUTE(SUBSTITUTE(_xlfn.FORMULATEXT(LN11),LN9&amp;"!",""),"=","")</f>
        <v>AB420</v>
      </c>
      <c r="LO10" s="140" t="str">
        <f t="shared" ref="LO10" ca="1" si="356">SUBSTITUTE(SUBSTITUTE(_xlfn.FORMULATEXT(LO11),LO9&amp;"!",""),"=","")</f>
        <v>AD420</v>
      </c>
      <c r="LP10" s="140" t="str">
        <f t="shared" ref="LP10" ca="1" si="357">SUBSTITUTE(SUBSTITUTE(_xlfn.FORMULATEXT(LP11),LP9&amp;"!",""),"=","")</f>
        <v>AF420</v>
      </c>
      <c r="LQ10" s="140" t="str">
        <f t="shared" ref="LQ10" ca="1" si="358">SUBSTITUTE(SUBSTITUTE(_xlfn.FORMULATEXT(LQ11),LQ9&amp;"!",""),"=","")</f>
        <v>AH420</v>
      </c>
      <c r="LR10" s="140" t="str">
        <f t="shared" ref="LR10" ca="1" si="359">SUBSTITUTE(SUBSTITUTE(_xlfn.FORMULATEXT(LR11),LR9&amp;"!",""),"=","")</f>
        <v>AJ420</v>
      </c>
      <c r="LS10" s="140" t="str">
        <f t="shared" ref="LS10" ca="1" si="360">SUBSTITUTE(SUBSTITUTE(_xlfn.FORMULATEXT(LS11),LS9&amp;"!",""),"=","")</f>
        <v>N421</v>
      </c>
      <c r="LT10" s="140" t="str">
        <f t="shared" ref="LT10" ca="1" si="361">SUBSTITUTE(SUBSTITUTE(_xlfn.FORMULATEXT(LT11),LT9&amp;"!",""),"=","")</f>
        <v>P421</v>
      </c>
      <c r="LU10" s="140" t="str">
        <f t="shared" ref="LU10" ca="1" si="362">SUBSTITUTE(SUBSTITUTE(_xlfn.FORMULATEXT(LU11),LU9&amp;"!",""),"=","")</f>
        <v>R421</v>
      </c>
      <c r="LV10" s="140" t="str">
        <f t="shared" ref="LV10" ca="1" si="363">SUBSTITUTE(SUBSTITUTE(_xlfn.FORMULATEXT(LV11),LV9&amp;"!",""),"=","")</f>
        <v>T421</v>
      </c>
      <c r="LW10" s="140" t="str">
        <f t="shared" ref="LW10" ca="1" si="364">SUBSTITUTE(SUBSTITUTE(_xlfn.FORMULATEXT(LW11),LW9&amp;"!",""),"=","")</f>
        <v>V421</v>
      </c>
      <c r="LX10" s="140" t="str">
        <f t="shared" ref="LX10" ca="1" si="365">SUBSTITUTE(SUBSTITUTE(_xlfn.FORMULATEXT(LX11),LX9&amp;"!",""),"=","")</f>
        <v>X421</v>
      </c>
      <c r="LY10" s="140" t="str">
        <f t="shared" ref="LY10" ca="1" si="366">SUBSTITUTE(SUBSTITUTE(_xlfn.FORMULATEXT(LY11),LY9&amp;"!",""),"=","")</f>
        <v>Z421</v>
      </c>
      <c r="LZ10" s="140" t="str">
        <f t="shared" ref="LZ10" ca="1" si="367">SUBSTITUTE(SUBSTITUTE(_xlfn.FORMULATEXT(LZ11),LZ9&amp;"!",""),"=","")</f>
        <v>AB421</v>
      </c>
      <c r="MA10" s="140" t="str">
        <f t="shared" ref="MA10" ca="1" si="368">SUBSTITUTE(SUBSTITUTE(_xlfn.FORMULATEXT(MA11),MA9&amp;"!",""),"=","")</f>
        <v>AD421</v>
      </c>
      <c r="MB10" s="140" t="str">
        <f t="shared" ref="MB10" ca="1" si="369">SUBSTITUTE(SUBSTITUTE(_xlfn.FORMULATEXT(MB11),MB9&amp;"!",""),"=","")</f>
        <v>AF421</v>
      </c>
      <c r="MC10" s="140" t="str">
        <f t="shared" ref="MC10" ca="1" si="370">SUBSTITUTE(SUBSTITUTE(_xlfn.FORMULATEXT(MC11),MC9&amp;"!",""),"=","")</f>
        <v>AH421</v>
      </c>
      <c r="MD10" s="140" t="str">
        <f t="shared" ref="MD10" ca="1" si="371">SUBSTITUTE(SUBSTITUTE(_xlfn.FORMULATEXT(MD11),MD9&amp;"!",""),"=","")</f>
        <v>AJ421</v>
      </c>
      <c r="ME10" s="140" t="str">
        <f t="shared" ref="ME10" ca="1" si="372">SUBSTITUTE(SUBSTITUTE(_xlfn.FORMULATEXT(ME11),ME9&amp;"!",""),"=","")</f>
        <v>N422</v>
      </c>
      <c r="MF10" s="140" t="str">
        <f t="shared" ref="MF10" ca="1" si="373">SUBSTITUTE(SUBSTITUTE(_xlfn.FORMULATEXT(MF11),MF9&amp;"!",""),"=","")</f>
        <v>P422</v>
      </c>
      <c r="MG10" s="140" t="str">
        <f t="shared" ref="MG10" ca="1" si="374">SUBSTITUTE(SUBSTITUTE(_xlfn.FORMULATEXT(MG11),MG9&amp;"!",""),"=","")</f>
        <v>R422</v>
      </c>
      <c r="MH10" s="140" t="str">
        <f t="shared" ref="MH10" ca="1" si="375">SUBSTITUTE(SUBSTITUTE(_xlfn.FORMULATEXT(MH11),MH9&amp;"!",""),"=","")</f>
        <v>T422</v>
      </c>
      <c r="MI10" s="140" t="str">
        <f t="shared" ref="MI10" ca="1" si="376">SUBSTITUTE(SUBSTITUTE(_xlfn.FORMULATEXT(MI11),MI9&amp;"!",""),"=","")</f>
        <v>V422</v>
      </c>
      <c r="MJ10" s="140" t="str">
        <f t="shared" ref="MJ10" ca="1" si="377">SUBSTITUTE(SUBSTITUTE(_xlfn.FORMULATEXT(MJ11),MJ9&amp;"!",""),"=","")</f>
        <v>X422</v>
      </c>
      <c r="MK10" s="140" t="str">
        <f t="shared" ref="MK10" ca="1" si="378">SUBSTITUTE(SUBSTITUTE(_xlfn.FORMULATEXT(MK11),MK9&amp;"!",""),"=","")</f>
        <v>Z422</v>
      </c>
      <c r="ML10" s="140" t="str">
        <f t="shared" ref="ML10" ca="1" si="379">SUBSTITUTE(SUBSTITUTE(_xlfn.FORMULATEXT(ML11),ML9&amp;"!",""),"=","")</f>
        <v>AB422</v>
      </c>
      <c r="MM10" s="140" t="str">
        <f t="shared" ref="MM10" ca="1" si="380">SUBSTITUTE(SUBSTITUTE(_xlfn.FORMULATEXT(MM11),MM9&amp;"!",""),"=","")</f>
        <v>AD422</v>
      </c>
      <c r="MN10" s="140" t="str">
        <f t="shared" ref="MN10" ca="1" si="381">SUBSTITUTE(SUBSTITUTE(_xlfn.FORMULATEXT(MN11),MN9&amp;"!",""),"=","")</f>
        <v>AF422</v>
      </c>
      <c r="MO10" s="140" t="str">
        <f t="shared" ref="MO10" ca="1" si="382">SUBSTITUTE(SUBSTITUTE(_xlfn.FORMULATEXT(MO11),MO9&amp;"!",""),"=","")</f>
        <v>AH422</v>
      </c>
      <c r="MP10" s="140" t="str">
        <f t="shared" ref="MP10" ca="1" si="383">SUBSTITUTE(SUBSTITUTE(_xlfn.FORMULATEXT(MP11),MP9&amp;"!",""),"=","")</f>
        <v>AJ422</v>
      </c>
      <c r="MQ10" s="140" t="str">
        <f t="shared" ref="MQ10" ca="1" si="384">SUBSTITUTE(SUBSTITUTE(_xlfn.FORMULATEXT(MQ11),MQ9&amp;"!",""),"=","")</f>
        <v>AJ440</v>
      </c>
      <c r="MR10" s="140" t="str">
        <f t="shared" ref="MR10" ca="1" si="385">SUBSTITUTE(SUBSTITUTE(_xlfn.FORMULATEXT(MR11),MR9&amp;"!",""),"=","")</f>
        <v>AJ442</v>
      </c>
      <c r="MS10" s="140" t="str">
        <f t="shared" ref="MS10" ca="1" si="386">SUBSTITUTE(SUBSTITUTE(_xlfn.FORMULATEXT(MS11),MS9&amp;"!",""),"=","")</f>
        <v>AJ443</v>
      </c>
      <c r="MT10" s="140" t="str">
        <f t="shared" ref="MT10" ca="1" si="387">SUBSTITUTE(SUBSTITUTE(_xlfn.FORMULATEXT(MT11),MT9&amp;"!",""),"=","")</f>
        <v>AJ449</v>
      </c>
      <c r="MU10" s="140" t="str">
        <f t="shared" ref="MU10:MV10" ca="1" si="388">SUBSTITUTE(SUBSTITUTE(_xlfn.FORMULATEXT(MU11),MU9&amp;"!",""),"=","")</f>
        <v>AJ450</v>
      </c>
      <c r="MV10" s="288" t="str">
        <f t="shared" ca="1" si="388"/>
        <v>AJ457</v>
      </c>
      <c r="MW10" s="140" t="str">
        <f t="shared" ref="MW10" ca="1" si="389">SUBSTITUTE(SUBSTITUTE(_xlfn.FORMULATEXT(MW11),MW9&amp;"!",""),"=","")</f>
        <v>AJ466</v>
      </c>
      <c r="MX10" s="140" t="str">
        <f t="shared" ref="MX10" ca="1" si="390">SUBSTITUTE(SUBSTITUTE(_xlfn.FORMULATEXT(MX11),MX9&amp;"!",""),"=","")</f>
        <v>AJ467</v>
      </c>
      <c r="MY10" s="140" t="str">
        <f t="shared" ref="MY10" ca="1" si="391">SUBSTITUTE(SUBSTITUTE(_xlfn.FORMULATEXT(MY11),MY9&amp;"!",""),"=","")</f>
        <v>AJ469</v>
      </c>
      <c r="MZ10" s="140" t="str">
        <f t="shared" ref="MZ10" ca="1" si="392">SUBSTITUTE(SUBSTITUTE(_xlfn.FORMULATEXT(MZ11),MZ9&amp;"!",""),"=","")</f>
        <v>AK470</v>
      </c>
      <c r="NA10" s="140" t="str">
        <f t="shared" ref="NA10" ca="1" si="393">SUBSTITUTE(SUBSTITUTE(_xlfn.FORMULATEXT(NA11),NA9&amp;"!",""),"=","")</f>
        <v>AJ473</v>
      </c>
      <c r="NB10" s="140" t="str">
        <f t="shared" ref="NB10:NC10" ca="1" si="394">SUBSTITUTE(SUBSTITUTE(_xlfn.FORMULATEXT(NB11),NB9&amp;"!",""),"=","")</f>
        <v>AK474</v>
      </c>
      <c r="NC10" s="264" t="str">
        <f t="shared" ca="1" si="394"/>
        <v>AJ475</v>
      </c>
      <c r="ND10" s="140" t="str">
        <f t="shared" ref="ND10" ca="1" si="395">SUBSTITUTE(SUBSTITUTE(_xlfn.FORMULATEXT(ND11),ND9&amp;"!",""),"=","")</f>
        <v>AJ480</v>
      </c>
      <c r="NE10" s="140" t="str">
        <f t="shared" ref="NE10" ca="1" si="396">SUBSTITUTE(SUBSTITUTE(_xlfn.FORMULATEXT(NE11),NE9&amp;"!",""),"=","")</f>
        <v>AJ481</v>
      </c>
      <c r="NF10" s="140" t="str">
        <f t="shared" ref="NF10" ca="1" si="397">SUBSTITUTE(SUBSTITUTE(_xlfn.FORMULATEXT(NF11),NF9&amp;"!",""),"=","")</f>
        <v>AJ482</v>
      </c>
      <c r="NG10" s="140" t="str">
        <f t="shared" ref="NG10:NH10" ca="1" si="398">SUBSTITUTE(SUBSTITUTE(_xlfn.FORMULATEXT(NG11),NG9&amp;"!",""),"=","")</f>
        <v>AK482</v>
      </c>
      <c r="NH10" s="288" t="str">
        <f t="shared" ca="1" si="398"/>
        <v>AK486</v>
      </c>
      <c r="NI10" s="140" t="str">
        <f t="shared" ref="NI10" ca="1" si="399">SUBSTITUTE(SUBSTITUTE(_xlfn.FORMULATEXT(NI11),NI9&amp;"!",""),"=","")</f>
        <v>AJ487</v>
      </c>
      <c r="NJ10" s="140" t="str">
        <f t="shared" ref="NJ10" ca="1" si="400">SUBSTITUTE(SUBSTITUTE(_xlfn.FORMULATEXT(NJ11),NJ9&amp;"!",""),"=","")</f>
        <v>AJ488</v>
      </c>
      <c r="NK10" s="140" t="str">
        <f t="shared" ref="NK10" ca="1" si="401">SUBSTITUTE(SUBSTITUTE(_xlfn.FORMULATEXT(NK11),NK9&amp;"!",""),"=","")</f>
        <v>AJ490</v>
      </c>
      <c r="NL10" s="140" t="str">
        <f t="shared" ref="NL10:NM10" ca="1" si="402">SUBSTITUTE(SUBSTITUTE(_xlfn.FORMULATEXT(NL11),NL9&amp;"!",""),"=","")</f>
        <v>AJ492</v>
      </c>
      <c r="NM10" s="288" t="str">
        <f t="shared" ca="1" si="402"/>
        <v>AK494</v>
      </c>
      <c r="NN10" s="140" t="str">
        <f t="shared" ref="NN10" ca="1" si="403">SUBSTITUTE(SUBSTITUTE(_xlfn.FORMULATEXT(NN11),NN9&amp;"!",""),"=","")</f>
        <v>AJ507</v>
      </c>
      <c r="NO10" s="140" t="str">
        <f t="shared" ref="NO10" ca="1" si="404">SUBSTITUTE(SUBSTITUTE(_xlfn.FORMULATEXT(NO11),NO9&amp;"!",""),"=","")</f>
        <v>AJ521</v>
      </c>
      <c r="NP10" s="140" t="str">
        <f t="shared" ref="NP10" ca="1" si="405">SUBSTITUTE(SUBSTITUTE(_xlfn.FORMULATEXT(NP11),NP9&amp;"!",""),"=","")</f>
        <v>AJ533</v>
      </c>
      <c r="NQ10" s="140" t="str">
        <f t="shared" ref="NQ10" ca="1" si="406">SUBSTITUTE(SUBSTITUTE(_xlfn.FORMULATEXT(NQ11),NQ9&amp;"!",""),"=","")</f>
        <v>AJ551</v>
      </c>
      <c r="NR10" s="140" t="str">
        <f t="shared" ref="NR10" ca="1" si="407">SUBSTITUTE(SUBSTITUTE(_xlfn.FORMULATEXT(NR11),NR9&amp;"!",""),"=","")</f>
        <v>AJ552</v>
      </c>
      <c r="NS10" s="140" t="str">
        <f t="shared" ref="NS10" ca="1" si="408">SUBSTITUTE(SUBSTITUTE(_xlfn.FORMULATEXT(NS11),NS9&amp;"!",""),"=","")</f>
        <v>AJ553</v>
      </c>
      <c r="NT10" s="140" t="str">
        <f t="shared" ref="NT10" ca="1" si="409">SUBSTITUTE(SUBSTITUTE(_xlfn.FORMULATEXT(NT11),NT9&amp;"!",""),"=","")</f>
        <v>AJ556</v>
      </c>
      <c r="NU10" s="140" t="str">
        <f t="shared" ref="NU10" ca="1" si="410">SUBSTITUTE(SUBSTITUTE(_xlfn.FORMULATEXT(NU11),NU9&amp;"!",""),"=","")</f>
        <v>B559</v>
      </c>
      <c r="NV10" s="140" t="str">
        <f t="shared" ref="NV10" ca="1" si="411">SUBSTITUTE(SUBSTITUTE(_xlfn.FORMULATEXT(NV11),NV9&amp;"!",""),"=","")</f>
        <v>I559</v>
      </c>
      <c r="NW10" s="140" t="str">
        <f t="shared" ref="NW10" ca="1" si="412">SUBSTITUTE(SUBSTITUTE(_xlfn.FORMULATEXT(NW11),NW9&amp;"!",""),"=","")</f>
        <v>Q559</v>
      </c>
      <c r="NX10" s="140" t="str">
        <f t="shared" ref="NX10:NY10" ca="1" si="413">SUBSTITUTE(SUBSTITUTE(_xlfn.FORMULATEXT(NX11),NX9&amp;"!",""),"=","")</f>
        <v>AJ562</v>
      </c>
      <c r="NY10" s="288" t="str">
        <f t="shared" ca="1" si="413"/>
        <v>AJ564</v>
      </c>
      <c r="NZ10" s="140" t="str">
        <f t="shared" ref="NZ10" ca="1" si="414">SUBSTITUTE(SUBSTITUTE(_xlfn.FORMULATEXT(NZ11),NZ9&amp;"!",""),"=","")</f>
        <v>AJ565</v>
      </c>
      <c r="OA10" s="140" t="str">
        <f t="shared" ref="OA10" ca="1" si="415">SUBSTITUTE(SUBSTITUTE(_xlfn.FORMULATEXT(OA11),OA9&amp;"!",""),"=","")</f>
        <v>AJ566</v>
      </c>
      <c r="OB10" s="140" t="str">
        <f t="shared" ref="OB10" ca="1" si="416">SUBSTITUTE(SUBSTITUTE(_xlfn.FORMULATEXT(OB11),OB9&amp;"!",""),"=","")</f>
        <v>AJ567</v>
      </c>
      <c r="OC10" s="140" t="str">
        <f t="shared" ref="OC10" ca="1" si="417">SUBSTITUTE(SUBSTITUTE(_xlfn.FORMULATEXT(OC11),OC9&amp;"!",""),"=","")</f>
        <v>AJ568</v>
      </c>
      <c r="OD10" s="140" t="str">
        <f t="shared" ref="OD10" ca="1" si="418">SUBSTITUTE(SUBSTITUTE(_xlfn.FORMULATEXT(OD11),OD9&amp;"!",""),"=","")</f>
        <v>AJ569</v>
      </c>
      <c r="OE10" s="140" t="str">
        <f t="shared" ref="OE10" ca="1" si="419">SUBSTITUTE(SUBSTITUTE(_xlfn.FORMULATEXT(OE11),OE9&amp;"!",""),"=","")</f>
        <v>U573</v>
      </c>
      <c r="OF10" s="140" t="str">
        <f t="shared" ref="OF10" ca="1" si="420">SUBSTITUTE(SUBSTITUTE(_xlfn.FORMULATEXT(OF11),OF9&amp;"!",""),"=","")</f>
        <v>AG573</v>
      </c>
      <c r="OG10" s="140" t="str">
        <f t="shared" ref="OG10" ca="1" si="421">SUBSTITUTE(SUBSTITUTE(_xlfn.FORMULATEXT(OG11),OG9&amp;"!",""),"=","")</f>
        <v>U574</v>
      </c>
      <c r="OH10" s="140" t="str">
        <f t="shared" ref="OH10" ca="1" si="422">SUBSTITUTE(SUBSTITUTE(_xlfn.FORMULATEXT(OH11),OH9&amp;"!",""),"=","")</f>
        <v>AG574</v>
      </c>
      <c r="OI10" s="140" t="str">
        <f t="shared" ref="OI10" ca="1" si="423">SUBSTITUTE(SUBSTITUTE(_xlfn.FORMULATEXT(OI11),OI9&amp;"!",""),"=","")</f>
        <v>U575</v>
      </c>
      <c r="OJ10" s="140" t="str">
        <f t="shared" ref="OJ10" ca="1" si="424">SUBSTITUTE(SUBSTITUTE(_xlfn.FORMULATEXT(OJ11),OJ9&amp;"!",""),"=","")</f>
        <v>AG575</v>
      </c>
      <c r="OK10" s="140" t="str">
        <f t="shared" ref="OK10" ca="1" si="425">SUBSTITUTE(SUBSTITUTE(_xlfn.FORMULATEXT(OK11),OK9&amp;"!",""),"=","")</f>
        <v>U576</v>
      </c>
      <c r="OL10" s="140" t="str">
        <f t="shared" ref="OL10" ca="1" si="426">SUBSTITUTE(SUBSTITUTE(_xlfn.FORMULATEXT(OL11),OL9&amp;"!",""),"=","")</f>
        <v>AG576</v>
      </c>
      <c r="OM10" s="140" t="str">
        <f t="shared" ref="OM10" ca="1" si="427">SUBSTITUTE(SUBSTITUTE(_xlfn.FORMULATEXT(OM11),OM9&amp;"!",""),"=","")</f>
        <v>AJ578</v>
      </c>
      <c r="ON10" s="140" t="str">
        <f t="shared" ref="ON10" ca="1" si="428">SUBSTITUTE(SUBSTITUTE(_xlfn.FORMULATEXT(ON11),ON9&amp;"!",""),"=","")</f>
        <v>AJ584</v>
      </c>
      <c r="OO10" s="140" t="str">
        <f t="shared" ref="OO10" ca="1" si="429">SUBSTITUTE(SUBSTITUTE(_xlfn.FORMULATEXT(OO11),OO9&amp;"!",""),"=","")</f>
        <v>B587</v>
      </c>
      <c r="OP10" s="140" t="str">
        <f t="shared" ref="OP10" ca="1" si="430">SUBSTITUTE(SUBSTITUTE(_xlfn.FORMULATEXT(OP11),OP9&amp;"!",""),"=","")</f>
        <v>L587</v>
      </c>
      <c r="OQ10" s="140" t="str">
        <f t="shared" ref="OQ10" ca="1" si="431">SUBSTITUTE(SUBSTITUTE(_xlfn.FORMULATEXT(OQ11),OQ9&amp;"!",""),"=","")</f>
        <v>U587</v>
      </c>
      <c r="OR10" s="140" t="str">
        <f t="shared" ref="OR10" ca="1" si="432">SUBSTITUTE(SUBSTITUTE(_xlfn.FORMULATEXT(OR11),OR9&amp;"!",""),"=","")</f>
        <v>B588</v>
      </c>
      <c r="OS10" s="140" t="str">
        <f t="shared" ref="OS10" ca="1" si="433">SUBSTITUTE(SUBSTITUTE(_xlfn.FORMULATEXT(OS11),OS9&amp;"!",""),"=","")</f>
        <v>L588</v>
      </c>
      <c r="OT10" s="140" t="str">
        <f t="shared" ref="OT10" ca="1" si="434">SUBSTITUTE(SUBSTITUTE(_xlfn.FORMULATEXT(OT11),OT9&amp;"!",""),"=","")</f>
        <v>U588</v>
      </c>
      <c r="OU10" s="140" t="str">
        <f t="shared" ref="OU10" ca="1" si="435">SUBSTITUTE(SUBSTITUTE(_xlfn.FORMULATEXT(OU11),OU9&amp;"!",""),"=","")</f>
        <v>AJ591</v>
      </c>
      <c r="OV10" s="140" t="str">
        <f t="shared" ref="OV10" ca="1" si="436">SUBSTITUTE(SUBSTITUTE(_xlfn.FORMULATEXT(OV11),OV9&amp;"!",""),"=","")</f>
        <v>B594</v>
      </c>
      <c r="OW10" s="140" t="str">
        <f t="shared" ref="OW10" ca="1" si="437">SUBSTITUTE(SUBSTITUTE(_xlfn.FORMULATEXT(OW11),OW9&amp;"!",""),"=","")</f>
        <v>L594</v>
      </c>
      <c r="OX10" s="140" t="str">
        <f t="shared" ref="OX10" ca="1" si="438">SUBSTITUTE(SUBSTITUTE(_xlfn.FORMULATEXT(OX11),OX9&amp;"!",""),"=","")</f>
        <v>U594</v>
      </c>
      <c r="OY10" s="140" t="str">
        <f t="shared" ref="OY10" ca="1" si="439">SUBSTITUTE(SUBSTITUTE(_xlfn.FORMULATEXT(OY11),OY9&amp;"!",""),"=","")</f>
        <v>B595</v>
      </c>
      <c r="OZ10" s="140" t="str">
        <f t="shared" ref="OZ10" ca="1" si="440">SUBSTITUTE(SUBSTITUTE(_xlfn.FORMULATEXT(OZ11),OZ9&amp;"!",""),"=","")</f>
        <v>L595</v>
      </c>
      <c r="PA10" s="140" t="str">
        <f t="shared" ref="PA10" ca="1" si="441">SUBSTITUTE(SUBSTITUTE(_xlfn.FORMULATEXT(PA11),PA9&amp;"!",""),"=","")</f>
        <v>U595</v>
      </c>
      <c r="PB10" s="140" t="str">
        <f t="shared" ref="PB10" ca="1" si="442">SUBSTITUTE(SUBSTITUTE(_xlfn.FORMULATEXT(PB11),PB9&amp;"!",""),"=","")</f>
        <v>AJ610</v>
      </c>
      <c r="PC10" s="140" t="str">
        <f t="shared" ref="PC10" ca="1" si="443">SUBSTITUTE(SUBSTITUTE(_xlfn.FORMULATEXT(PC11),PC9&amp;"!",""),"=","")</f>
        <v>AJ614</v>
      </c>
      <c r="PD10" s="264" t="str">
        <f t="shared" ref="PD10" ca="1" si="444">SUBSTITUTE(SUBSTITUTE(_xlfn.FORMULATEXT(PD11),PD9&amp;"!",""),"=","")</f>
        <v>B617</v>
      </c>
      <c r="PE10" s="140" t="str">
        <f t="shared" ref="PE10" ca="1" si="445">SUBSTITUTE(SUBSTITUTE(_xlfn.FORMULATEXT(PE11),PE9&amp;"!",""),"=","")</f>
        <v>L617</v>
      </c>
      <c r="PF10" s="140" t="str">
        <f t="shared" ref="PF10" ca="1" si="446">SUBSTITUTE(SUBSTITUTE(_xlfn.FORMULATEXT(PF11),PF9&amp;"!",""),"=","")</f>
        <v>U617</v>
      </c>
      <c r="PG10" s="140" t="str">
        <f t="shared" ref="PG10" ca="1" si="447">SUBSTITUTE(SUBSTITUTE(_xlfn.FORMULATEXT(PG11),PG9&amp;"!",""),"=","")</f>
        <v>AJ620</v>
      </c>
      <c r="PH10" s="140" t="str">
        <f t="shared" ref="PH10" ca="1" si="448">SUBSTITUTE(SUBSTITUTE(_xlfn.FORMULATEXT(PH11),PH9&amp;"!",""),"=","")</f>
        <v>H639</v>
      </c>
      <c r="PI10" s="140" t="str">
        <f t="shared" ref="PI10" ca="1" si="449">SUBSTITUTE(SUBSTITUTE(_xlfn.FORMULATEXT(PI11),PI9&amp;"!",""),"=","")</f>
        <v>I640</v>
      </c>
      <c r="PJ10" s="140" t="str">
        <f t="shared" ref="PJ10" ca="1" si="450">SUBSTITUTE(SUBSTITUTE(_xlfn.FORMULATEXT(PJ11),PJ9&amp;"!",""),"=","")</f>
        <v>U640</v>
      </c>
      <c r="PK10" s="140" t="str">
        <f t="shared" ref="PK10" ca="1" si="451">SUBSTITUTE(SUBSTITUTE(_xlfn.FORMULATEXT(PK11),PK9&amp;"!",""),"=","")</f>
        <v>AF640</v>
      </c>
      <c r="PL10" s="140" t="str">
        <f t="shared" ref="PL10" ca="1" si="452">SUBSTITUTE(SUBSTITUTE(_xlfn.FORMULATEXT(PL11),PL9&amp;"!",""),"=","")</f>
        <v>B646</v>
      </c>
      <c r="PM10" s="140" t="str">
        <f t="shared" ref="PM10" ca="1" si="453">SUBSTITUTE(SUBSTITUTE(_xlfn.FORMULATEXT(PM11),PM9&amp;"!",""),"=","")</f>
        <v>I652</v>
      </c>
      <c r="PN10" s="140" t="str">
        <f t="shared" ref="PN10" ca="1" si="454">SUBSTITUTE(SUBSTITUTE(_xlfn.FORMULATEXT(PN11),PN9&amp;"!",""),"=","")</f>
        <v>U652</v>
      </c>
      <c r="PO10" s="140" t="str">
        <f t="shared" ref="PO10" ca="1" si="455">SUBSTITUTE(SUBSTITUTE(_xlfn.FORMULATEXT(PO11),PO9&amp;"!",""),"=","")</f>
        <v>AG652</v>
      </c>
      <c r="PP10" s="140" t="str">
        <f t="shared" ref="PP10" ca="1" si="456">SUBSTITUTE(SUBSTITUTE(_xlfn.FORMULATEXT(PP11),PP9&amp;"!",""),"=","")</f>
        <v>AJ658</v>
      </c>
      <c r="PQ10" s="140" t="str">
        <f t="shared" ref="PQ10" ca="1" si="457">SUBSTITUTE(SUBSTITUTE(_xlfn.FORMULATEXT(PQ11),PQ9&amp;"!",""),"=","")</f>
        <v>W664</v>
      </c>
      <c r="PR10" s="140" t="str">
        <f t="shared" ref="PR10" ca="1" si="458">SUBSTITUTE(SUBSTITUTE(_xlfn.FORMULATEXT(PR11),PR9&amp;"!",""),"=","")</f>
        <v>P668</v>
      </c>
      <c r="PS10" s="140" t="str">
        <f t="shared" ref="PS10" ca="1" si="459">SUBSTITUTE(SUBSTITUTE(_xlfn.FORMULATEXT(PS11),PS9&amp;"!",""),"=","")</f>
        <v>Y668</v>
      </c>
      <c r="PT10" s="140" t="str">
        <f t="shared" ref="PT10" ca="1" si="460">SUBSTITUTE(SUBSTITUTE(_xlfn.FORMULATEXT(PT11),PT9&amp;"!",""),"=","")</f>
        <v>P669</v>
      </c>
      <c r="PU10" s="140" t="str">
        <f t="shared" ref="PU10" ca="1" si="461">SUBSTITUTE(SUBSTITUTE(_xlfn.FORMULATEXT(PU11),PU9&amp;"!",""),"=","")</f>
        <v>Y669</v>
      </c>
      <c r="PV10" s="140" t="str">
        <f t="shared" ref="PV10" ca="1" si="462">SUBSTITUTE(SUBSTITUTE(_xlfn.FORMULATEXT(PV11),PV9&amp;"!",""),"=","")</f>
        <v>P670</v>
      </c>
      <c r="PW10" s="140" t="str">
        <f t="shared" ref="PW10" ca="1" si="463">SUBSTITUTE(SUBSTITUTE(_xlfn.FORMULATEXT(PW11),PW9&amp;"!",""),"=","")</f>
        <v>Y670</v>
      </c>
      <c r="PX10" s="140" t="str">
        <f t="shared" ref="PX10" ca="1" si="464">SUBSTITUTE(SUBSTITUTE(_xlfn.FORMULATEXT(PX11),PX9&amp;"!",""),"=","")</f>
        <v>P671</v>
      </c>
      <c r="PY10" s="140" t="str">
        <f t="shared" ref="PY10" ca="1" si="465">SUBSTITUTE(SUBSTITUTE(_xlfn.FORMULATEXT(PY11),PY9&amp;"!",""),"=","")</f>
        <v>Y671</v>
      </c>
      <c r="PZ10" s="140" t="str">
        <f t="shared" ref="PZ10" ca="1" si="466">SUBSTITUTE(SUBSTITUTE(_xlfn.FORMULATEXT(PZ11),PZ9&amp;"!",""),"=","")</f>
        <v>P672</v>
      </c>
      <c r="QA10" s="140" t="str">
        <f t="shared" ref="QA10" ca="1" si="467">SUBSTITUTE(SUBSTITUTE(_xlfn.FORMULATEXT(QA11),QA9&amp;"!",""),"=","")</f>
        <v>Y672</v>
      </c>
      <c r="QB10" s="140" t="str">
        <f t="shared" ref="QB10" ca="1" si="468">SUBSTITUTE(SUBSTITUTE(_xlfn.FORMULATEXT(QB11),QB9&amp;"!",""),"=","")</f>
        <v>P673</v>
      </c>
      <c r="QC10" s="140" t="str">
        <f t="shared" ref="QC10" ca="1" si="469">SUBSTITUTE(SUBSTITUTE(_xlfn.FORMULATEXT(QC11),QC9&amp;"!",""),"=","")</f>
        <v>Y673</v>
      </c>
      <c r="QD10" s="140" t="str">
        <f t="shared" ref="QD10" ca="1" si="470">SUBSTITUTE(SUBSTITUTE(_xlfn.FORMULATEXT(QD11),QD9&amp;"!",""),"=","")</f>
        <v>P674</v>
      </c>
      <c r="QE10" s="140" t="str">
        <f t="shared" ref="QE10" ca="1" si="471">SUBSTITUTE(SUBSTITUTE(_xlfn.FORMULATEXT(QE11),QE9&amp;"!",""),"=","")</f>
        <v>Y674</v>
      </c>
      <c r="QF10" s="140" t="str">
        <f t="shared" ref="QF10" ca="1" si="472">SUBSTITUTE(SUBSTITUTE(_xlfn.FORMULATEXT(QF11),QF9&amp;"!",""),"=","")</f>
        <v>P675</v>
      </c>
      <c r="QG10" s="140" t="str">
        <f t="shared" ref="QG10" ca="1" si="473">SUBSTITUTE(SUBSTITUTE(_xlfn.FORMULATEXT(QG11),QG9&amp;"!",""),"=","")</f>
        <v>Y675</v>
      </c>
      <c r="QH10" s="140" t="str">
        <f t="shared" ref="QH10" ca="1" si="474">SUBSTITUTE(SUBSTITUTE(_xlfn.FORMULATEXT(QH11),QH9&amp;"!",""),"=","")</f>
        <v>P676</v>
      </c>
      <c r="QI10" s="140" t="str">
        <f t="shared" ref="QI10" ca="1" si="475">SUBSTITUTE(SUBSTITUTE(_xlfn.FORMULATEXT(QI11),QI9&amp;"!",""),"=","")</f>
        <v>Y676</v>
      </c>
      <c r="QJ10" s="140" t="str">
        <f t="shared" ref="QJ10" ca="1" si="476">SUBSTITUTE(SUBSTITUTE(_xlfn.FORMULATEXT(QJ11),QJ9&amp;"!",""),"=","")</f>
        <v>P677</v>
      </c>
      <c r="QK10" s="140" t="str">
        <f t="shared" ref="QK10" ca="1" si="477">SUBSTITUTE(SUBSTITUTE(_xlfn.FORMULATEXT(QK11),QK9&amp;"!",""),"=","")</f>
        <v>Y677</v>
      </c>
      <c r="QL10" s="140" t="str">
        <f t="shared" ref="QL10" ca="1" si="478">SUBSTITUTE(SUBSTITUTE(_xlfn.FORMULATEXT(QL11),QL9&amp;"!",""),"=","")</f>
        <v>P678</v>
      </c>
      <c r="QM10" s="140" t="str">
        <f t="shared" ref="QM10" ca="1" si="479">SUBSTITUTE(SUBSTITUTE(_xlfn.FORMULATEXT(QM11),QM9&amp;"!",""),"=","")</f>
        <v>Y678</v>
      </c>
      <c r="QN10" s="140" t="str">
        <f t="shared" ref="QN10" ca="1" si="480">SUBSTITUTE(SUBSTITUTE(_xlfn.FORMULATEXT(QN11),QN9&amp;"!",""),"=","")</f>
        <v>P679</v>
      </c>
      <c r="QO10" s="140" t="str">
        <f t="shared" ref="QO10" ca="1" si="481">SUBSTITUTE(SUBSTITUTE(_xlfn.FORMULATEXT(QO11),QO9&amp;"!",""),"=","")</f>
        <v>Y679</v>
      </c>
      <c r="QP10" s="140" t="str">
        <f t="shared" ref="QP10" ca="1" si="482">SUBSTITUTE(SUBSTITUTE(_xlfn.FORMULATEXT(QP11),QP9&amp;"!",""),"=","")</f>
        <v>P680</v>
      </c>
      <c r="QQ10" s="140" t="str">
        <f t="shared" ref="QQ10" ca="1" si="483">SUBSTITUTE(SUBSTITUTE(_xlfn.FORMULATEXT(QQ11),QQ9&amp;"!",""),"=","")</f>
        <v>W685</v>
      </c>
      <c r="QR10" s="140" t="str">
        <f t="shared" ref="QR10" ca="1" si="484">SUBSTITUTE(SUBSTITUTE(_xlfn.FORMULATEXT(QR11),QR9&amp;"!",""),"=","")</f>
        <v>P690</v>
      </c>
      <c r="QS10" s="140" t="str">
        <f t="shared" ref="QS10" ca="1" si="485">SUBSTITUTE(SUBSTITUTE(_xlfn.FORMULATEXT(QS11),QS9&amp;"!",""),"=","")</f>
        <v>Y690</v>
      </c>
      <c r="QT10" s="140" t="str">
        <f t="shared" ref="QT10" ca="1" si="486">SUBSTITUTE(SUBSTITUTE(_xlfn.FORMULATEXT(QT11),QT9&amp;"!",""),"=","")</f>
        <v>P691</v>
      </c>
      <c r="QU10" s="140" t="str">
        <f t="shared" ref="QU10" ca="1" si="487">SUBSTITUTE(SUBSTITUTE(_xlfn.FORMULATEXT(QU11),QU9&amp;"!",""),"=","")</f>
        <v>Y691</v>
      </c>
      <c r="QV10" s="140" t="str">
        <f t="shared" ref="QV10" ca="1" si="488">SUBSTITUTE(SUBSTITUTE(_xlfn.FORMULATEXT(QV11),QV9&amp;"!",""),"=","")</f>
        <v>P692</v>
      </c>
      <c r="QW10" s="140" t="str">
        <f t="shared" ref="QW10" ca="1" si="489">SUBSTITUTE(SUBSTITUTE(_xlfn.FORMULATEXT(QW11),QW9&amp;"!",""),"=","")</f>
        <v>Y692</v>
      </c>
      <c r="QX10" s="140" t="str">
        <f t="shared" ref="QX10" ca="1" si="490">SUBSTITUTE(SUBSTITUTE(_xlfn.FORMULATEXT(QX11),QX9&amp;"!",""),"=","")</f>
        <v>P693</v>
      </c>
      <c r="QY10" s="140" t="str">
        <f t="shared" ref="QY10" ca="1" si="491">SUBSTITUTE(SUBSTITUTE(_xlfn.FORMULATEXT(QY11),QY9&amp;"!",""),"=","")</f>
        <v>Y693</v>
      </c>
      <c r="QZ10" s="140" t="str">
        <f t="shared" ref="QZ10" ca="1" si="492">SUBSTITUTE(SUBSTITUTE(_xlfn.FORMULATEXT(QZ11),QZ9&amp;"!",""),"=","")</f>
        <v>P694</v>
      </c>
      <c r="RA10" s="140" t="str">
        <f t="shared" ref="RA10" ca="1" si="493">SUBSTITUTE(SUBSTITUTE(_xlfn.FORMULATEXT(RA11),RA9&amp;"!",""),"=","")</f>
        <v>Y694</v>
      </c>
      <c r="RB10" s="140" t="str">
        <f t="shared" ref="RB10" ca="1" si="494">SUBSTITUTE(SUBSTITUTE(_xlfn.FORMULATEXT(RB11),RB9&amp;"!",""),"=","")</f>
        <v>P695</v>
      </c>
      <c r="RC10" s="140" t="str">
        <f t="shared" ref="RC10" ca="1" si="495">SUBSTITUTE(SUBSTITUTE(_xlfn.FORMULATEXT(RC11),RC9&amp;"!",""),"=","")</f>
        <v>Y695</v>
      </c>
      <c r="RD10" s="140" t="str">
        <f t="shared" ref="RD10" ca="1" si="496">SUBSTITUTE(SUBSTITUTE(_xlfn.FORMULATEXT(RD11),RD9&amp;"!",""),"=","")</f>
        <v>P697</v>
      </c>
      <c r="RE10" s="140" t="str">
        <f t="shared" ref="RE10" ca="1" si="497">SUBSTITUTE(SUBSTITUTE(_xlfn.FORMULATEXT(RE11),RE9&amp;"!",""),"=","")</f>
        <v>Y697</v>
      </c>
      <c r="RF10" s="140" t="str">
        <f t="shared" ref="RF10" ca="1" si="498">SUBSTITUTE(SUBSTITUTE(_xlfn.FORMULATEXT(RF11),RF9&amp;"!",""),"=","")</f>
        <v>P698</v>
      </c>
      <c r="RG10" s="140" t="str">
        <f t="shared" ref="RG10" ca="1" si="499">SUBSTITUTE(SUBSTITUTE(_xlfn.FORMULATEXT(RG11),RG9&amp;"!",""),"=","")</f>
        <v>Y698</v>
      </c>
      <c r="RH10" s="140" t="str">
        <f t="shared" ref="RH10" ca="1" si="500">SUBSTITUTE(SUBSTITUTE(_xlfn.FORMULATEXT(RH11),RH9&amp;"!",""),"=","")</f>
        <v>P699</v>
      </c>
      <c r="RI10" s="140" t="str">
        <f t="shared" ref="RI10" ca="1" si="501">SUBSTITUTE(SUBSTITUTE(_xlfn.FORMULATEXT(RI11),RI9&amp;"!",""),"=","")</f>
        <v>Y699</v>
      </c>
      <c r="RJ10" s="140" t="str">
        <f t="shared" ref="RJ10" ca="1" si="502">SUBSTITUTE(SUBSTITUTE(_xlfn.FORMULATEXT(RJ11),RJ9&amp;"!",""),"=","")</f>
        <v>P700</v>
      </c>
      <c r="RK10" s="140" t="str">
        <f t="shared" ref="RK10" ca="1" si="503">SUBSTITUTE(SUBSTITUTE(_xlfn.FORMULATEXT(RK11),RK9&amp;"!",""),"=","")</f>
        <v>Y700</v>
      </c>
      <c r="RL10" s="140" t="str">
        <f t="shared" ref="RL10" ca="1" si="504">SUBSTITUTE(SUBSTITUTE(_xlfn.FORMULATEXT(RL11),RL9&amp;"!",""),"=","")</f>
        <v>P701</v>
      </c>
      <c r="RM10" s="140" t="str">
        <f t="shared" ref="RM10" ca="1" si="505">SUBSTITUTE(SUBSTITUTE(_xlfn.FORMULATEXT(RM11),RM9&amp;"!",""),"=","")</f>
        <v>Y701</v>
      </c>
      <c r="RN10" s="140" t="str">
        <f t="shared" ref="RN10" ca="1" si="506">SUBSTITUTE(SUBSTITUTE(_xlfn.FORMULATEXT(RN11),RN9&amp;"!",""),"=","")</f>
        <v>P702</v>
      </c>
      <c r="RO10" s="140" t="str">
        <f t="shared" ref="RO10" ca="1" si="507">SUBSTITUTE(SUBSTITUTE(_xlfn.FORMULATEXT(RO11),RO9&amp;"!",""),"=","")</f>
        <v>Y702</v>
      </c>
      <c r="RP10" s="140" t="str">
        <f t="shared" ref="RP10" ca="1" si="508">SUBSTITUTE(SUBSTITUTE(_xlfn.FORMULATEXT(RP11),RP9&amp;"!",""),"=","")</f>
        <v>P703</v>
      </c>
      <c r="RQ10" s="140" t="str">
        <f t="shared" ref="RQ10" ca="1" si="509">SUBSTITUTE(SUBSTITUTE(_xlfn.FORMULATEXT(RQ11),RQ9&amp;"!",""),"=","")</f>
        <v>Y703</v>
      </c>
      <c r="RR10" s="140" t="str">
        <f t="shared" ref="RR10" ca="1" si="510">SUBSTITUTE(SUBSTITUTE(_xlfn.FORMULATEXT(RR11),RR9&amp;"!",""),"=","")</f>
        <v>P704</v>
      </c>
      <c r="RS10" s="140" t="str">
        <f t="shared" ref="RS10" ca="1" si="511">SUBSTITUTE(SUBSTITUTE(_xlfn.FORMULATEXT(RS11),RS9&amp;"!",""),"=","")</f>
        <v>Y704</v>
      </c>
      <c r="RT10" s="140" t="str">
        <f t="shared" ref="RT10" ca="1" si="512">SUBSTITUTE(SUBSTITUTE(_xlfn.FORMULATEXT(RT11),RT9&amp;"!",""),"=","")</f>
        <v>P705</v>
      </c>
      <c r="RU10" s="140" t="str">
        <f t="shared" ref="RU10" ca="1" si="513">SUBSTITUTE(SUBSTITUTE(_xlfn.FORMULATEXT(RU11),RU9&amp;"!",""),"=","")</f>
        <v>Y705</v>
      </c>
      <c r="RV10" s="140" t="str">
        <f t="shared" ref="RV10" ca="1" si="514">SUBSTITUTE(SUBSTITUTE(_xlfn.FORMULATEXT(RV11),RV9&amp;"!",""),"=","")</f>
        <v>P706</v>
      </c>
      <c r="RW10" s="140" t="str">
        <f t="shared" ref="RW10" ca="1" si="515">SUBSTITUTE(SUBSTITUTE(_xlfn.FORMULATEXT(RW11),RW9&amp;"!",""),"=","")</f>
        <v>Y706</v>
      </c>
      <c r="RX10" s="140" t="str">
        <f t="shared" ref="RX10" ca="1" si="516">SUBSTITUTE(SUBSTITUTE(_xlfn.FORMULATEXT(RX11),RX9&amp;"!",""),"=","")</f>
        <v>P707</v>
      </c>
      <c r="RY10" s="140" t="str">
        <f t="shared" ref="RY10" ca="1" si="517">SUBSTITUTE(SUBSTITUTE(_xlfn.FORMULATEXT(RY11),RY9&amp;"!",""),"=","")</f>
        <v>Y707</v>
      </c>
      <c r="RZ10" s="140" t="str">
        <f t="shared" ref="RZ10" ca="1" si="518">SUBSTITUTE(SUBSTITUTE(_xlfn.FORMULATEXT(RZ11),RZ9&amp;"!",""),"=","")</f>
        <v>P708</v>
      </c>
      <c r="SA10" s="140" t="str">
        <f t="shared" ref="SA10" ca="1" si="519">SUBSTITUTE(SUBSTITUTE(_xlfn.FORMULATEXT(SA11),SA9&amp;"!",""),"=","")</f>
        <v>Y708</v>
      </c>
      <c r="SB10" s="140" t="str">
        <f t="shared" ref="SB10" ca="1" si="520">SUBSTITUTE(SUBSTITUTE(_xlfn.FORMULATEXT(SB11),SB9&amp;"!",""),"=","")</f>
        <v>P709</v>
      </c>
      <c r="SC10" s="140" t="str">
        <f t="shared" ref="SC10" ca="1" si="521">SUBSTITUTE(SUBSTITUTE(_xlfn.FORMULATEXT(SC11),SC9&amp;"!",""),"=","")</f>
        <v>W714</v>
      </c>
      <c r="SD10" s="140" t="str">
        <f t="shared" ref="SD10" ca="1" si="522">SUBSTITUTE(SUBSTITUTE(_xlfn.FORMULATEXT(SD11),SD9&amp;"!",""),"=","")</f>
        <v>P718</v>
      </c>
      <c r="SE10" s="140" t="str">
        <f t="shared" ref="SE10" ca="1" si="523">SUBSTITUTE(SUBSTITUTE(_xlfn.FORMULATEXT(SE11),SE9&amp;"!",""),"=","")</f>
        <v>Y718</v>
      </c>
      <c r="SF10" s="140" t="str">
        <f t="shared" ref="SF10" ca="1" si="524">SUBSTITUTE(SUBSTITUTE(_xlfn.FORMULATEXT(SF11),SF9&amp;"!",""),"=","")</f>
        <v>P719</v>
      </c>
      <c r="SG10" s="140" t="str">
        <f t="shared" ref="SG10" ca="1" si="525">SUBSTITUTE(SUBSTITUTE(_xlfn.FORMULATEXT(SG11),SG9&amp;"!",""),"=","")</f>
        <v>Y719</v>
      </c>
      <c r="SH10" s="140" t="str">
        <f t="shared" ref="SH10" ca="1" si="526">SUBSTITUTE(SUBSTITUTE(_xlfn.FORMULATEXT(SH11),SH9&amp;"!",""),"=","")</f>
        <v>P720</v>
      </c>
      <c r="SI10" s="140" t="str">
        <f t="shared" ref="SI10" ca="1" si="527">SUBSTITUTE(SUBSTITUTE(_xlfn.FORMULATEXT(SI11),SI9&amp;"!",""),"=","")</f>
        <v>Y720</v>
      </c>
      <c r="SJ10" s="140" t="str">
        <f t="shared" ref="SJ10" ca="1" si="528">SUBSTITUTE(SUBSTITUTE(_xlfn.FORMULATEXT(SJ11),SJ9&amp;"!",""),"=","")</f>
        <v>P721</v>
      </c>
      <c r="SK10" s="140" t="str">
        <f t="shared" ref="SK10" ca="1" si="529">SUBSTITUTE(SUBSTITUTE(_xlfn.FORMULATEXT(SK11),SK9&amp;"!",""),"=","")</f>
        <v>Y721</v>
      </c>
      <c r="SL10" s="140" t="str">
        <f t="shared" ref="SL10" ca="1" si="530">SUBSTITUTE(SUBSTITUTE(_xlfn.FORMULATEXT(SL11),SL9&amp;"!",""),"=","")</f>
        <v>P722</v>
      </c>
      <c r="SM10" s="140" t="str">
        <f t="shared" ref="SM10" ca="1" si="531">SUBSTITUTE(SUBSTITUTE(_xlfn.FORMULATEXT(SM11),SM9&amp;"!",""),"=","")</f>
        <v>Y722</v>
      </c>
      <c r="SN10" s="140" t="str">
        <f t="shared" ref="SN10" ca="1" si="532">SUBSTITUTE(SUBSTITUTE(_xlfn.FORMULATEXT(SN11),SN9&amp;"!",""),"=","")</f>
        <v>P723</v>
      </c>
      <c r="SO10" s="140" t="str">
        <f t="shared" ref="SO10" ca="1" si="533">SUBSTITUTE(SUBSTITUTE(_xlfn.FORMULATEXT(SO11),SO9&amp;"!",""),"=","")</f>
        <v>Y723</v>
      </c>
      <c r="SP10" s="140" t="str">
        <f t="shared" ref="SP10" ca="1" si="534">SUBSTITUTE(SUBSTITUTE(_xlfn.FORMULATEXT(SP11),SP9&amp;"!",""),"=","")</f>
        <v>P724</v>
      </c>
      <c r="SQ10" s="140" t="str">
        <f t="shared" ref="SQ10" ca="1" si="535">SUBSTITUTE(SUBSTITUTE(_xlfn.FORMULATEXT(SQ11),SQ9&amp;"!",""),"=","")</f>
        <v>Y724</v>
      </c>
      <c r="SR10" s="140" t="str">
        <f t="shared" ref="SR10" ca="1" si="536">SUBSTITUTE(SUBSTITUTE(_xlfn.FORMULATEXT(SR11),SR9&amp;"!",""),"=","")</f>
        <v>P725</v>
      </c>
      <c r="SS10" s="140" t="str">
        <f t="shared" ref="SS10" ca="1" si="537">SUBSTITUTE(SUBSTITUTE(_xlfn.FORMULATEXT(SS11),SS9&amp;"!",""),"=","")</f>
        <v>Y725</v>
      </c>
      <c r="ST10" s="140" t="str">
        <f t="shared" ref="ST10" ca="1" si="538">SUBSTITUTE(SUBSTITUTE(_xlfn.FORMULATEXT(ST11),ST9&amp;"!",""),"=","")</f>
        <v>P726</v>
      </c>
      <c r="SU10" s="140" t="str">
        <f t="shared" ref="SU10" ca="1" si="539">SUBSTITUTE(SUBSTITUTE(_xlfn.FORMULATEXT(SU11),SU9&amp;"!",""),"=","")</f>
        <v>Y726</v>
      </c>
      <c r="SV10" s="140" t="str">
        <f t="shared" ref="SV10" ca="1" si="540">SUBSTITUTE(SUBSTITUTE(_xlfn.FORMULATEXT(SV11),SV9&amp;"!",""),"=","")</f>
        <v>P727</v>
      </c>
      <c r="SW10" s="140" t="str">
        <f t="shared" ref="SW10" ca="1" si="541">SUBSTITUTE(SUBSTITUTE(_xlfn.FORMULATEXT(SW11),SW9&amp;"!",""),"=","")</f>
        <v>Y727</v>
      </c>
      <c r="SX10" s="140" t="str">
        <f t="shared" ref="SX10" ca="1" si="542">SUBSTITUTE(SUBSTITUTE(_xlfn.FORMULATEXT(SX11),SX9&amp;"!",""),"=","")</f>
        <v>P728</v>
      </c>
      <c r="SY10" s="140" t="str">
        <f t="shared" ref="SY10" ca="1" si="543">SUBSTITUTE(SUBSTITUTE(_xlfn.FORMULATEXT(SY11),SY9&amp;"!",""),"=","")</f>
        <v>Y728</v>
      </c>
      <c r="SZ10" s="140" t="str">
        <f t="shared" ref="SZ10" ca="1" si="544">SUBSTITUTE(SUBSTITUTE(_xlfn.FORMULATEXT(SZ11),SZ9&amp;"!",""),"=","")</f>
        <v>P729</v>
      </c>
      <c r="TA10" s="140" t="str">
        <f t="shared" ref="TA10" ca="1" si="545">SUBSTITUTE(SUBSTITUTE(_xlfn.FORMULATEXT(TA11),TA9&amp;"!",""),"=","")</f>
        <v>Y729</v>
      </c>
      <c r="TB10" s="140" t="str">
        <f t="shared" ref="TB10" ca="1" si="546">SUBSTITUTE(SUBSTITUTE(_xlfn.FORMULATEXT(TB11),TB9&amp;"!",""),"=","")</f>
        <v>P732</v>
      </c>
      <c r="TC10" s="140" t="str">
        <f t="shared" ref="TC10" ca="1" si="547">SUBSTITUTE(SUBSTITUTE(_xlfn.FORMULATEXT(TC11),TC9&amp;"!",""),"=","")</f>
        <v>Y732</v>
      </c>
      <c r="TD10" s="140" t="str">
        <f t="shared" ref="TD10" ca="1" si="548">SUBSTITUTE(SUBSTITUTE(_xlfn.FORMULATEXT(TD11),TD9&amp;"!",""),"=","")</f>
        <v>P733</v>
      </c>
      <c r="TE10" s="140" t="str">
        <f t="shared" ref="TE10" ca="1" si="549">SUBSTITUTE(SUBSTITUTE(_xlfn.FORMULATEXT(TE11),TE9&amp;"!",""),"=","")</f>
        <v>Y733</v>
      </c>
      <c r="TF10" s="140" t="str">
        <f t="shared" ref="TF10" ca="1" si="550">SUBSTITUTE(SUBSTITUTE(_xlfn.FORMULATEXT(TF11),TF9&amp;"!",""),"=","")</f>
        <v>P734</v>
      </c>
      <c r="TG10" s="140" t="str">
        <f t="shared" ref="TG10" ca="1" si="551">SUBSTITUTE(SUBSTITUTE(_xlfn.FORMULATEXT(TG11),TG9&amp;"!",""),"=","")</f>
        <v>Y734</v>
      </c>
      <c r="TH10" s="140" t="str">
        <f t="shared" ref="TH10" ca="1" si="552">SUBSTITUTE(SUBSTITUTE(_xlfn.FORMULATEXT(TH11),TH9&amp;"!",""),"=","")</f>
        <v>P735</v>
      </c>
      <c r="TI10" s="140" t="str">
        <f t="shared" ref="TI10" ca="1" si="553">SUBSTITUTE(SUBSTITUTE(_xlfn.FORMULATEXT(TI11),TI9&amp;"!",""),"=","")</f>
        <v>Y735</v>
      </c>
      <c r="TJ10" s="140" t="str">
        <f t="shared" ref="TJ10" ca="1" si="554">SUBSTITUTE(SUBSTITUTE(_xlfn.FORMULATEXT(TJ11),TJ9&amp;"!",""),"=","")</f>
        <v>P736</v>
      </c>
      <c r="TK10" s="140" t="str">
        <f t="shared" ref="TK10" ca="1" si="555">SUBSTITUTE(SUBSTITUTE(_xlfn.FORMULATEXT(TK11),TK9&amp;"!",""),"=","")</f>
        <v>Y736</v>
      </c>
      <c r="TL10" s="140" t="str">
        <f t="shared" ref="TL10" ca="1" si="556">SUBSTITUTE(SUBSTITUTE(_xlfn.FORMULATEXT(TL11),TL9&amp;"!",""),"=","")</f>
        <v>P737</v>
      </c>
      <c r="TM10" s="140" t="str">
        <f t="shared" ref="TM10" ca="1" si="557">SUBSTITUTE(SUBSTITUTE(_xlfn.FORMULATEXT(TM11),TM9&amp;"!",""),"=","")</f>
        <v>Y737</v>
      </c>
      <c r="TN10" s="140" t="str">
        <f t="shared" ref="TN10" ca="1" si="558">SUBSTITUTE(SUBSTITUTE(_xlfn.FORMULATEXT(TN11),TN9&amp;"!",""),"=","")</f>
        <v>P738</v>
      </c>
      <c r="TO10" s="140" t="str">
        <f t="shared" ref="TO10" ca="1" si="559">SUBSTITUTE(SUBSTITUTE(_xlfn.FORMULATEXT(TO11),TO9&amp;"!",""),"=","")</f>
        <v>AJ741</v>
      </c>
      <c r="TP10" s="140" t="str">
        <f t="shared" ref="TP10" ca="1" si="560">SUBSTITUTE(SUBSTITUTE(_xlfn.FORMULATEXT(TP11),TP9&amp;"!",""),"=","")</f>
        <v>AJ743</v>
      </c>
      <c r="TQ10" s="140" t="str">
        <f t="shared" ref="TQ10" ca="1" si="561">SUBSTITUTE(SUBSTITUTE(_xlfn.FORMULATEXT(TQ11),TQ9&amp;"!",""),"=","")</f>
        <v>AJ750</v>
      </c>
      <c r="TR10" s="140" t="str">
        <f t="shared" ref="TR10" ca="1" si="562">SUBSTITUTE(SUBSTITUTE(_xlfn.FORMULATEXT(TR11),TR9&amp;"!",""),"=","")</f>
        <v>B753</v>
      </c>
      <c r="TS10" s="140" t="str">
        <f t="shared" ref="TS10" ca="1" si="563">SUBSTITUTE(SUBSTITUTE(_xlfn.FORMULATEXT(TS11),TS9&amp;"!",""),"=","")</f>
        <v>L753</v>
      </c>
      <c r="TT10" s="140" t="str">
        <f t="shared" ref="TT10" ca="1" si="564">SUBSTITUTE(SUBSTITUTE(_xlfn.FORMULATEXT(TT11),TT9&amp;"!",""),"=","")</f>
        <v>U753</v>
      </c>
      <c r="TU10" s="140" t="str">
        <f t="shared" ref="TU10" ca="1" si="565">SUBSTITUTE(SUBSTITUTE(_xlfn.FORMULATEXT(TU11),TU9&amp;"!",""),"=","")</f>
        <v>AJ755</v>
      </c>
      <c r="TV10" s="140" t="str">
        <f t="shared" ref="TV10" ca="1" si="566">SUBSTITUTE(SUBSTITUTE(_xlfn.FORMULATEXT(TV11),TV9&amp;"!",""),"=","")</f>
        <v>B758</v>
      </c>
      <c r="TW10" s="140" t="str">
        <f t="shared" ref="TW10" ca="1" si="567">SUBSTITUTE(SUBSTITUTE(_xlfn.FORMULATEXT(TW11),TW9&amp;"!",""),"=","")</f>
        <v>L758</v>
      </c>
      <c r="TX10" s="140" t="str">
        <f t="shared" ref="TX10" ca="1" si="568">SUBSTITUTE(SUBSTITUTE(_xlfn.FORMULATEXT(TX11),TX9&amp;"!",""),"=","")</f>
        <v>U758</v>
      </c>
      <c r="TY10" s="140" t="str">
        <f t="shared" ref="TY10" ca="1" si="569">SUBSTITUTE(SUBSTITUTE(_xlfn.FORMULATEXT(TY11),TY9&amp;"!",""),"=","")</f>
        <v>U761</v>
      </c>
      <c r="TZ10" s="140" t="str">
        <f t="shared" ref="TZ10" ca="1" si="570">SUBSTITUTE(SUBSTITUTE(_xlfn.FORMULATEXT(TZ11),TZ9&amp;"!",""),"=","")</f>
        <v>AG761</v>
      </c>
      <c r="UA10" s="140" t="str">
        <f t="shared" ref="UA10" ca="1" si="571">SUBSTITUTE(SUBSTITUTE(_xlfn.FORMULATEXT(UA11),UA9&amp;"!",""),"=","")</f>
        <v>U762</v>
      </c>
      <c r="UB10" s="140" t="str">
        <f t="shared" ref="UB10" ca="1" si="572">SUBSTITUTE(SUBSTITUTE(_xlfn.FORMULATEXT(UB11),UB9&amp;"!",""),"=","")</f>
        <v>AG762</v>
      </c>
      <c r="UC10" s="140" t="str">
        <f t="shared" ref="UC10" ca="1" si="573">SUBSTITUTE(SUBSTITUTE(_xlfn.FORMULATEXT(UC11),UC9&amp;"!",""),"=","")</f>
        <v>U763</v>
      </c>
      <c r="UD10" s="140" t="str">
        <f t="shared" ref="UD10" ca="1" si="574">SUBSTITUTE(SUBSTITUTE(_xlfn.FORMULATEXT(UD11),UD9&amp;"!",""),"=","")</f>
        <v>AG763</v>
      </c>
      <c r="UE10" s="140" t="str">
        <f t="shared" ref="UE10" ca="1" si="575">SUBSTITUTE(SUBSTITUTE(_xlfn.FORMULATEXT(UE11),UE9&amp;"!",""),"=","")</f>
        <v>U764</v>
      </c>
      <c r="UF10" s="140" t="str">
        <f t="shared" ref="UF10" ca="1" si="576">SUBSTITUTE(SUBSTITUTE(_xlfn.FORMULATEXT(UF11),UF9&amp;"!",""),"=","")</f>
        <v>AG764</v>
      </c>
      <c r="UG10" s="140" t="str">
        <f t="shared" ref="UG10" ca="1" si="577">SUBSTITUTE(SUBSTITUTE(_xlfn.FORMULATEXT(UG11),UG9&amp;"!",""),"=","")</f>
        <v>AJ768</v>
      </c>
      <c r="UH10" s="140" t="str">
        <f t="shared" ref="UH10" ca="1" si="578">SUBSTITUTE(SUBSTITUTE(_xlfn.FORMULATEXT(UH11),UH9&amp;"!",""),"=","")</f>
        <v>B771</v>
      </c>
      <c r="UI10" s="140" t="str">
        <f t="shared" ref="UI10" ca="1" si="579">SUBSTITUTE(SUBSTITUTE(_xlfn.FORMULATEXT(UI11),UI9&amp;"!",""),"=","")</f>
        <v>L771</v>
      </c>
      <c r="UJ10" s="140" t="str">
        <f t="shared" ref="UJ10" ca="1" si="580">SUBSTITUTE(SUBSTITUTE(_xlfn.FORMULATEXT(UJ11),UJ9&amp;"!",""),"=","")</f>
        <v>U771</v>
      </c>
      <c r="UK10" s="140" t="str">
        <f t="shared" ref="UK10" ca="1" si="581">SUBSTITUTE(SUBSTITUTE(_xlfn.FORMULATEXT(UK11),UK9&amp;"!",""),"=","")</f>
        <v>AJ774</v>
      </c>
      <c r="UL10" s="140" t="str">
        <f t="shared" ref="UL10" ca="1" si="582">SUBSTITUTE(SUBSTITUTE(_xlfn.FORMULATEXT(UL11),UL9&amp;"!",""),"=","")</f>
        <v>B777</v>
      </c>
      <c r="UM10" s="140" t="str">
        <f t="shared" ref="UM10" ca="1" si="583">SUBSTITUTE(SUBSTITUTE(_xlfn.FORMULATEXT(UM11),UM9&amp;"!",""),"=","")</f>
        <v>L777</v>
      </c>
      <c r="UN10" s="140" t="str">
        <f t="shared" ref="UN10" ca="1" si="584">SUBSTITUTE(SUBSTITUTE(_xlfn.FORMULATEXT(UN11),UN9&amp;"!",""),"=","")</f>
        <v>U777</v>
      </c>
      <c r="UO10" s="140" t="str">
        <f t="shared" ref="UO10" ca="1" si="585">SUBSTITUTE(SUBSTITUTE(_xlfn.FORMULATEXT(UO11),UO9&amp;"!",""),"=","")</f>
        <v>AJ779</v>
      </c>
      <c r="UP10" s="140" t="str">
        <f t="shared" ref="UP10" ca="1" si="586">SUBSTITUTE(SUBSTITUTE(_xlfn.FORMULATEXT(UP11),UP9&amp;"!",""),"=","")</f>
        <v>AJ783</v>
      </c>
      <c r="UQ10" s="140" t="str">
        <f t="shared" ref="UQ10" ca="1" si="587">SUBSTITUTE(SUBSTITUTE(_xlfn.FORMULATEXT(UQ11),UQ9&amp;"!",""),"=","")</f>
        <v>B786</v>
      </c>
      <c r="UR10" s="140" t="str">
        <f t="shared" ref="UR10" ca="1" si="588">SUBSTITUTE(SUBSTITUTE(_xlfn.FORMULATEXT(UR11),UR9&amp;"!",""),"=","")</f>
        <v>L786</v>
      </c>
      <c r="US10" s="140" t="str">
        <f t="shared" ref="US10" ca="1" si="589">SUBSTITUTE(SUBSTITUTE(_xlfn.FORMULATEXT(US11),US9&amp;"!",""),"=","")</f>
        <v>U786</v>
      </c>
      <c r="UT10" s="140" t="str">
        <f t="shared" ref="UT10" ca="1" si="590">SUBSTITUTE(SUBSTITUTE(_xlfn.FORMULATEXT(UT11),UT9&amp;"!",""),"=","")</f>
        <v>H789</v>
      </c>
      <c r="UU10" s="140" t="str">
        <f t="shared" ref="UU10" ca="1" si="591">SUBSTITUTE(SUBSTITUTE(_xlfn.FORMULATEXT(UU11),UU9&amp;"!",""),"=","")</f>
        <v>I790</v>
      </c>
      <c r="UV10" s="140" t="str">
        <f t="shared" ref="UV10" ca="1" si="592">SUBSTITUTE(SUBSTITUTE(_xlfn.FORMULATEXT(UV11),UV9&amp;"!",""),"=","")</f>
        <v>U790</v>
      </c>
      <c r="UW10" s="140" t="str">
        <f t="shared" ref="UW10" ca="1" si="593">SUBSTITUTE(SUBSTITUTE(_xlfn.FORMULATEXT(UW11),UW9&amp;"!",""),"=","")</f>
        <v>AF790</v>
      </c>
      <c r="UX10" s="140" t="str">
        <f t="shared" ref="UX10" ca="1" si="594">SUBSTITUTE(SUBSTITUTE(_xlfn.FORMULATEXT(UX11),UX9&amp;"!",""),"=","")</f>
        <v>'表１（新基準）'!D6</v>
      </c>
      <c r="UY10" s="140" t="str">
        <f t="shared" ref="UY10" ca="1" si="595">SUBSTITUTE(SUBSTITUTE(_xlfn.FORMULATEXT(UY11),UY9&amp;"!",""),"=","")</f>
        <v>'表１（新基準）'!P9</v>
      </c>
      <c r="UZ10" s="140" t="str">
        <f t="shared" ref="UZ10" ca="1" si="596">SUBSTITUTE(SUBSTITUTE(_xlfn.FORMULATEXT(UZ11),UZ9&amp;"!",""),"=","")</f>
        <v>'表１（新基準）'!G12</v>
      </c>
      <c r="VA10" s="140" t="str">
        <f t="shared" ref="VA10" ca="1" si="597">SUBSTITUTE(SUBSTITUTE(_xlfn.FORMULATEXT(VA11),VA9&amp;"!",""),"=","")</f>
        <v>'表１（新基準）'!H12</v>
      </c>
      <c r="VB10" s="140" t="str">
        <f t="shared" ref="VB10" ca="1" si="598">SUBSTITUTE(SUBSTITUTE(_xlfn.FORMULATEXT(VB11),VB9&amp;"!",""),"=","")</f>
        <v>'表１（新基準）'!I12</v>
      </c>
      <c r="VC10" s="140" t="str">
        <f t="shared" ref="VC10" ca="1" si="599">SUBSTITUTE(SUBSTITUTE(_xlfn.FORMULATEXT(VC11),VC9&amp;"!",""),"=","")</f>
        <v>'表１（新基準）'!K12</v>
      </c>
      <c r="VD10" s="140" t="str">
        <f ca="1">SUBSTITUTE(SUBSTITUTE(_xlfn.FORMULATEXT(VD11),VD9&amp;"!",""),"=","")</f>
        <v>'表１（新基準）'!G13</v>
      </c>
      <c r="VE10" s="140" t="str">
        <f ca="1">SUBSTITUTE(SUBSTITUTE(_xlfn.FORMULATEXT(VE11),VE9&amp;"!",""),"=","")</f>
        <v>'表１（新基準）'!H13</v>
      </c>
      <c r="VF10" s="140" t="str">
        <f ca="1">SUBSTITUTE(SUBSTITUTE(_xlfn.FORMULATEXT(VF11),VF9&amp;"!",""),"=","")</f>
        <v>'表１（新基準）'!I13</v>
      </c>
      <c r="VG10" s="140" t="str">
        <f t="shared" ref="VG10" ca="1" si="600">SUBSTITUTE(SUBSTITUTE(_xlfn.FORMULATEXT(VG11),VG9&amp;"!",""),"=","")</f>
        <v>'表１（新基準）'!G14</v>
      </c>
      <c r="VH10" s="140" t="str">
        <f t="shared" ref="VH10" ca="1" si="601">SUBSTITUTE(SUBSTITUTE(_xlfn.FORMULATEXT(VH11),VH9&amp;"!",""),"=","")</f>
        <v>'表１（新基準）'!H14</v>
      </c>
      <c r="VI10" s="140" t="str">
        <f t="shared" ref="VI10" ca="1" si="602">SUBSTITUTE(SUBSTITUTE(_xlfn.FORMULATEXT(VI11),VI9&amp;"!",""),"=","")</f>
        <v>'表１（新基準）'!I14</v>
      </c>
      <c r="VJ10" s="140" t="str">
        <f t="shared" ref="VJ10" ca="1" si="603">SUBSTITUTE(SUBSTITUTE(_xlfn.FORMULATEXT(VJ11),VJ9&amp;"!",""),"=","")</f>
        <v>'表１（新基準）'!K13</v>
      </c>
      <c r="VK10" s="140" t="str">
        <f t="shared" ref="VK10" ca="1" si="604">SUBSTITUTE(SUBSTITUTE(_xlfn.FORMULATEXT(VK11),VK9&amp;"!",""),"=","")</f>
        <v>'表１（新基準）'!G15</v>
      </c>
      <c r="VL10" s="140" t="str">
        <f t="shared" ref="VL10" ca="1" si="605">SUBSTITUTE(SUBSTITUTE(_xlfn.FORMULATEXT(VL11),VL9&amp;"!",""),"=","")</f>
        <v>'表１（新基準）'!H15</v>
      </c>
      <c r="VM10" s="140" t="str">
        <f t="shared" ref="VM10" ca="1" si="606">SUBSTITUTE(SUBSTITUTE(_xlfn.FORMULATEXT(VM11),VM9&amp;"!",""),"=","")</f>
        <v>'表１（新基準）'!I15</v>
      </c>
      <c r="VN10" s="140" t="str">
        <f t="shared" ref="VN10" ca="1" si="607">SUBSTITUTE(SUBSTITUTE(_xlfn.FORMULATEXT(VN11),VN9&amp;"!",""),"=","")</f>
        <v>'表１（新基準）'!K15</v>
      </c>
      <c r="VO10" s="140" t="str">
        <f t="shared" ref="VO10" ca="1" si="608">SUBSTITUTE(SUBSTITUTE(_xlfn.FORMULATEXT(VO11),VO9&amp;"!",""),"=","")</f>
        <v>'表１（新基準）'!G16</v>
      </c>
      <c r="VP10" s="140" t="str">
        <f t="shared" ref="VP10" ca="1" si="609">SUBSTITUTE(SUBSTITUTE(_xlfn.FORMULATEXT(VP11),VP9&amp;"!",""),"=","")</f>
        <v>'表１（新基準）'!H16</v>
      </c>
      <c r="VQ10" s="140" t="str">
        <f t="shared" ref="VQ10" ca="1" si="610">SUBSTITUTE(SUBSTITUTE(_xlfn.FORMULATEXT(VQ11),VQ9&amp;"!",""),"=","")</f>
        <v>'表１（新基準）'!I16</v>
      </c>
      <c r="VR10" s="140" t="str">
        <f t="shared" ref="VR10" ca="1" si="611">SUBSTITUTE(SUBSTITUTE(_xlfn.FORMULATEXT(VR11),VR9&amp;"!",""),"=","")</f>
        <v>'表１（新基準）'!K16</v>
      </c>
      <c r="VS10" s="140" t="str">
        <f t="shared" ref="VS10" ca="1" si="612">SUBSTITUTE(SUBSTITUTE(_xlfn.FORMULATEXT(VS11),VS9&amp;"!",""),"=","")</f>
        <v>'表１（新基準）'!G17</v>
      </c>
      <c r="VT10" s="140" t="str">
        <f t="shared" ref="VT10" ca="1" si="613">SUBSTITUTE(SUBSTITUTE(_xlfn.FORMULATEXT(VT11),VT9&amp;"!",""),"=","")</f>
        <v>'表１（新基準）'!H17</v>
      </c>
      <c r="VU10" s="140" t="str">
        <f t="shared" ref="VU10" ca="1" si="614">SUBSTITUTE(SUBSTITUTE(_xlfn.FORMULATEXT(VU11),VU9&amp;"!",""),"=","")</f>
        <v>'表１（新基準）'!I17</v>
      </c>
      <c r="VV10" s="140" t="str">
        <f t="shared" ref="VV10" ca="1" si="615">SUBSTITUTE(SUBSTITUTE(_xlfn.FORMULATEXT(VV11),VV9&amp;"!",""),"=","")</f>
        <v>'表１（新基準）'!K17</v>
      </c>
      <c r="VW10" s="140" t="str">
        <f ca="1">SUBSTITUTE(SUBSTITUTE(_xlfn.FORMULATEXT(VW11),VW9&amp;"!",""),"=","")</f>
        <v>'表１（新基準）'!K19</v>
      </c>
      <c r="VX10" s="140" t="str">
        <f t="shared" ref="VX10" ca="1" si="616">SUBSTITUTE(SUBSTITUTE(_xlfn.FORMULATEXT(VX11),VX9&amp;"!",""),"=","")</f>
        <v>'表１（新基準）'!K21</v>
      </c>
      <c r="VY10" s="140" t="str">
        <f t="shared" ref="VY10:VZ10" ca="1" si="617">SUBSTITUTE(SUBSTITUTE(_xlfn.FORMULATEXT(VY11),VY9&amp;"!",""),"=","")</f>
        <v>'表１（新基準）'!K22</v>
      </c>
      <c r="VZ10" s="140" t="str">
        <f t="shared" ca="1" si="617"/>
        <v>'表１（新基準）'!K23</v>
      </c>
      <c r="WA10" s="140" t="str">
        <f t="shared" ref="WA10" ca="1" si="618">SUBSTITUTE(SUBSTITUTE(_xlfn.FORMULATEXT(WA11),WA9&amp;"!",""),"=","")</f>
        <v>'表１（新基準）'!M12</v>
      </c>
      <c r="WB10" s="140" t="str">
        <f t="shared" ref="WB10" ca="1" si="619">SUBSTITUTE(SUBSTITUTE(_xlfn.FORMULATEXT(WB11),WB9&amp;"!",""),"=","")</f>
        <v>'表１（新基準）'!O12</v>
      </c>
      <c r="WC10" s="140" t="str">
        <f t="shared" ref="WC10" ca="1" si="620">SUBSTITUTE(SUBSTITUTE(_xlfn.FORMULATEXT(WC11),WC9&amp;"!",""),"=","")</f>
        <v>'表１（新基準）'!Q12</v>
      </c>
      <c r="WD10" s="140" t="str">
        <f t="shared" ref="WD10" ca="1" si="621">SUBSTITUTE(SUBSTITUTE(_xlfn.FORMULATEXT(WD11),WD9&amp;"!",""),"=","")</f>
        <v>'表１（新基準）'!S12</v>
      </c>
      <c r="WE10" s="140" t="str">
        <f t="shared" ref="WE10" ca="1" si="622">SUBSTITUTE(SUBSTITUTE(_xlfn.FORMULATEXT(WE11),WE9&amp;"!",""),"=","")</f>
        <v>'表１（新基準）'!M13</v>
      </c>
      <c r="WF10" s="140" t="str">
        <f t="shared" ref="WF10" ca="1" si="623">SUBSTITUTE(SUBSTITUTE(_xlfn.FORMULATEXT(WF11),WF9&amp;"!",""),"=","")</f>
        <v>'表１（新基準）'!O13</v>
      </c>
      <c r="WG10" s="140" t="str">
        <f t="shared" ref="WG10" ca="1" si="624">SUBSTITUTE(SUBSTITUTE(_xlfn.FORMULATEXT(WG11),WG9&amp;"!",""),"=","")</f>
        <v>'表１（新基準）'!Q13</v>
      </c>
      <c r="WH10" s="140" t="str">
        <f t="shared" ref="WH10" ca="1" si="625">SUBSTITUTE(SUBSTITUTE(_xlfn.FORMULATEXT(WH11),WH9&amp;"!",""),"=","")</f>
        <v>'表１（新基準）'!M14</v>
      </c>
      <c r="WI10" s="140" t="str">
        <f t="shared" ref="WI10" ca="1" si="626">SUBSTITUTE(SUBSTITUTE(_xlfn.FORMULATEXT(WI11),WI9&amp;"!",""),"=","")</f>
        <v>'表１（新基準）'!O14</v>
      </c>
      <c r="WJ10" s="140" t="str">
        <f t="shared" ref="WJ10" ca="1" si="627">SUBSTITUTE(SUBSTITUTE(_xlfn.FORMULATEXT(WJ11),WJ9&amp;"!",""),"=","")</f>
        <v>'表１（新基準）'!Q14</v>
      </c>
      <c r="WK10" s="140" t="str">
        <f t="shared" ref="WK10" ca="1" si="628">SUBSTITUTE(SUBSTITUTE(_xlfn.FORMULATEXT(WK11),WK9&amp;"!",""),"=","")</f>
        <v>'表１（新基準）'!S13</v>
      </c>
      <c r="WL10" s="140" t="str">
        <f t="shared" ref="WL10" ca="1" si="629">SUBSTITUTE(SUBSTITUTE(_xlfn.FORMULATEXT(WL11),WL9&amp;"!",""),"=","")</f>
        <v>'表１（新基準）'!M15</v>
      </c>
      <c r="WM10" s="140" t="str">
        <f t="shared" ref="WM10" ca="1" si="630">SUBSTITUTE(SUBSTITUTE(_xlfn.FORMULATEXT(WM11),WM9&amp;"!",""),"=","")</f>
        <v>'表１（新基準）'!O15</v>
      </c>
      <c r="WN10" s="140" t="str">
        <f t="shared" ref="WN10" ca="1" si="631">SUBSTITUTE(SUBSTITUTE(_xlfn.FORMULATEXT(WN11),WN9&amp;"!",""),"=","")</f>
        <v>'表１（新基準）'!Q15</v>
      </c>
      <c r="WO10" s="140" t="str">
        <f t="shared" ref="WO10" ca="1" si="632">SUBSTITUTE(SUBSTITUTE(_xlfn.FORMULATEXT(WO11),WO9&amp;"!",""),"=","")</f>
        <v>'表１（新基準）'!S15</v>
      </c>
      <c r="WP10" s="140" t="str">
        <f t="shared" ref="WP10" ca="1" si="633">SUBSTITUTE(SUBSTITUTE(_xlfn.FORMULATEXT(WP11),WP9&amp;"!",""),"=","")</f>
        <v>'表１（新基準）'!M16</v>
      </c>
      <c r="WQ10" s="140" t="str">
        <f t="shared" ref="WQ10" ca="1" si="634">SUBSTITUTE(SUBSTITUTE(_xlfn.FORMULATEXT(WQ11),WQ9&amp;"!",""),"=","")</f>
        <v>'表１（新基準）'!O16</v>
      </c>
      <c r="WR10" s="140" t="str">
        <f t="shared" ref="WR10" ca="1" si="635">SUBSTITUTE(SUBSTITUTE(_xlfn.FORMULATEXT(WR11),WR9&amp;"!",""),"=","")</f>
        <v>'表１（新基準）'!Q16</v>
      </c>
      <c r="WS10" s="140" t="str">
        <f t="shared" ref="WS10" ca="1" si="636">SUBSTITUTE(SUBSTITUTE(_xlfn.FORMULATEXT(WS11),WS9&amp;"!",""),"=","")</f>
        <v>'表１（新基準）'!S16</v>
      </c>
      <c r="WT10" s="140" t="str">
        <f t="shared" ref="WT10" ca="1" si="637">SUBSTITUTE(SUBSTITUTE(_xlfn.FORMULATEXT(WT11),WT9&amp;"!",""),"=","")</f>
        <v>'表１（新基準）'!M17</v>
      </c>
      <c r="WU10" s="140" t="str">
        <f t="shared" ref="WU10" ca="1" si="638">SUBSTITUTE(SUBSTITUTE(_xlfn.FORMULATEXT(WU11),WU9&amp;"!",""),"=","")</f>
        <v>'表１（新基準）'!O17</v>
      </c>
      <c r="WV10" s="140" t="str">
        <f t="shared" ref="WV10" ca="1" si="639">SUBSTITUTE(SUBSTITUTE(_xlfn.FORMULATEXT(WV11),WV9&amp;"!",""),"=","")</f>
        <v>'表１（新基準）'!Q17</v>
      </c>
      <c r="WW10" s="140" t="str">
        <f t="shared" ref="WW10" ca="1" si="640">SUBSTITUTE(SUBSTITUTE(_xlfn.FORMULATEXT(WW11),WW9&amp;"!",""),"=","")</f>
        <v>'表１（新基準）'!S17</v>
      </c>
      <c r="WX10" s="140" t="str">
        <f t="shared" ref="WX10" ca="1" si="641">SUBSTITUTE(SUBSTITUTE(_xlfn.FORMULATEXT(WX11),WX9&amp;"!",""),"=","")</f>
        <v>'表１（新基準）'!S19</v>
      </c>
      <c r="WY10" s="140" t="str">
        <f t="shared" ref="WY10" ca="1" si="642">SUBSTITUTE(SUBSTITUTE(_xlfn.FORMULATEXT(WY11),WY9&amp;"!",""),"=","")</f>
        <v>'表１（新基準）'!S21</v>
      </c>
      <c r="WZ10" s="140" t="str">
        <f t="shared" ref="WZ10:XA10" ca="1" si="643">SUBSTITUTE(SUBSTITUTE(_xlfn.FORMULATEXT(WZ11),WZ9&amp;"!",""),"=","")</f>
        <v>'表１（新基準）'!S22</v>
      </c>
      <c r="XA10" s="140" t="str">
        <f t="shared" ca="1" si="643"/>
        <v>'表１（新基準）'!S23</v>
      </c>
      <c r="XB10" s="140" t="str">
        <f t="shared" ref="XB10" ca="1" si="644">SUBSTITUTE(SUBSTITUTE(_xlfn.FORMULATEXT(XB11),XB9&amp;"!",""),"=","")</f>
        <v>'表１（新基準）'!I31</v>
      </c>
      <c r="XC10" s="140" t="str">
        <f t="shared" ref="XC10" ca="1" si="645">SUBSTITUTE(SUBSTITUTE(_xlfn.FORMULATEXT(XC11),XC9&amp;"!",""),"=","")</f>
        <v>'表１（新基準）'!I32</v>
      </c>
      <c r="XD10" s="140" t="str">
        <f t="shared" ref="XD10" ca="1" si="646">SUBSTITUTE(SUBSTITUTE(_xlfn.FORMULATEXT(XD11),XD9&amp;"!",""),"=","")</f>
        <v>'表１（新基準）'!I33</v>
      </c>
      <c r="XE10" s="140" t="str">
        <f t="shared" ref="XE10" ca="1" si="647">SUBSTITUTE(SUBSTITUTE(_xlfn.FORMULATEXT(XE11),XE9&amp;"!",""),"=","")</f>
        <v>'表１（新基準）'!I34</v>
      </c>
      <c r="XF10" s="140" t="str">
        <f t="shared" ref="XF10:XG10" ca="1" si="648">SUBSTITUTE(SUBSTITUTE(_xlfn.FORMULATEXT(XF11),XF9&amp;"!",""),"=","")</f>
        <v>'表１（新基準）'!I35</v>
      </c>
      <c r="XG10" s="140" t="str">
        <f t="shared" ca="1" si="648"/>
        <v>'表１（新基準）'!I36</v>
      </c>
      <c r="XH10" s="140" t="str">
        <f t="shared" ref="XH10" ca="1" si="649">SUBSTITUTE(SUBSTITUTE(_xlfn.FORMULATEXT(XH11),XH9&amp;"!",""),"=","")</f>
        <v>'表１（新基準）'!L31</v>
      </c>
      <c r="XI10" s="140" t="str">
        <f t="shared" ref="XI10" ca="1" si="650">SUBSTITUTE(SUBSTITUTE(_xlfn.FORMULATEXT(XI11),XI9&amp;"!",""),"=","")</f>
        <v>'表１（新基準）'!L32</v>
      </c>
      <c r="XJ10" s="140" t="str">
        <f t="shared" ref="XJ10" ca="1" si="651">SUBSTITUTE(SUBSTITUTE(_xlfn.FORMULATEXT(XJ11),XJ9&amp;"!",""),"=","")</f>
        <v>'表１（新基準）'!L33</v>
      </c>
      <c r="XK10" s="140" t="str">
        <f t="shared" ref="XK10" ca="1" si="652">SUBSTITUTE(SUBSTITUTE(_xlfn.FORMULATEXT(XK11),XK9&amp;"!",""),"=","")</f>
        <v>'表１（新基準）'!L34</v>
      </c>
      <c r="XL10" s="140" t="str">
        <f t="shared" ref="XL10:XM10" ca="1" si="653">SUBSTITUTE(SUBSTITUTE(_xlfn.FORMULATEXT(XL11),XL9&amp;"!",""),"=","")</f>
        <v>'表１（新基準）'!L35</v>
      </c>
      <c r="XM10" s="140" t="str">
        <f t="shared" ca="1" si="653"/>
        <v>'表１（新基準）'!L36</v>
      </c>
      <c r="XN10" s="140" t="str">
        <f t="shared" ref="XN10" ca="1" si="654">SUBSTITUTE(SUBSTITUTE(_xlfn.FORMULATEXT(XN11),XN9&amp;"!",""),"=","")</f>
        <v>'表１（新基準）'!O31</v>
      </c>
      <c r="XO10" s="140" t="str">
        <f t="shared" ref="XO10" ca="1" si="655">SUBSTITUTE(SUBSTITUTE(_xlfn.FORMULATEXT(XO11),XO9&amp;"!",""),"=","")</f>
        <v>'表１（新基準）'!O32</v>
      </c>
      <c r="XP10" s="140" t="str">
        <f t="shared" ref="XP10" ca="1" si="656">SUBSTITUTE(SUBSTITUTE(_xlfn.FORMULATEXT(XP11),XP9&amp;"!",""),"=","")</f>
        <v>'表１（新基準）'!I33</v>
      </c>
      <c r="XQ10" s="140" t="str">
        <f t="shared" ref="XQ10" ca="1" si="657">SUBSTITUTE(SUBSTITUTE(_xlfn.FORMULATEXT(XQ11),XQ9&amp;"!",""),"=","")</f>
        <v>'表１（新基準）'!I34</v>
      </c>
      <c r="XR10" s="140" t="str">
        <f t="shared" ref="XR10" ca="1" si="658">SUBSTITUTE(SUBSTITUTE(_xlfn.FORMULATEXT(XR11),XR9&amp;"!",""),"=","")</f>
        <v>'表１（新基準）'!I35</v>
      </c>
      <c r="XS10" s="140" t="str">
        <f t="shared" ref="XS10" ca="1" si="659">SUBSTITUTE(SUBSTITUTE(_xlfn.FORMULATEXT(XS11),XS9&amp;"!",""),"=","")</f>
        <v>'表１（新基準）'!O36</v>
      </c>
      <c r="XT10" s="140" t="str">
        <f t="shared" ref="XT10" ca="1" si="660">SUBSTITUTE(SUBSTITUTE(_xlfn.FORMULATEXT(XT11),XT9&amp;"!",""),"=","")</f>
        <v>'表１（新基準）'!R31</v>
      </c>
      <c r="XU10" s="140" t="str">
        <f t="shared" ref="XU10" ca="1" si="661">SUBSTITUTE(SUBSTITUTE(_xlfn.FORMULATEXT(XU11),XU9&amp;"!",""),"=","")</f>
        <v>'表１（新基準）'!R32</v>
      </c>
      <c r="XV10" s="140" t="str">
        <f t="shared" ref="XV10" ca="1" si="662">SUBSTITUTE(SUBSTITUTE(_xlfn.FORMULATEXT(XV11),XV9&amp;"!",""),"=","")</f>
        <v>'表１（新基準）'!R33</v>
      </c>
      <c r="XW10" s="140" t="str">
        <f t="shared" ref="XW10" ca="1" si="663">SUBSTITUTE(SUBSTITUTE(_xlfn.FORMULATEXT(XW11),XW9&amp;"!",""),"=","")</f>
        <v>'表１（新基準）'!R34</v>
      </c>
      <c r="XX10" s="140" t="str">
        <f t="shared" ref="XX10" ca="1" si="664">SUBSTITUTE(SUBSTITUTE(_xlfn.FORMULATEXT(XX11),XX9&amp;"!",""),"=","")</f>
        <v>'表１（新基準）'!R35</v>
      </c>
      <c r="XY10" s="140" t="str">
        <f t="shared" ref="XY10" ca="1" si="665">SUBSTITUTE(SUBSTITUTE(_xlfn.FORMULATEXT(XY11),XY9&amp;"!",""),"=","")</f>
        <v>'表１（新基準）'!R36</v>
      </c>
      <c r="XZ10" s="461"/>
      <c r="YA10" s="140" t="str">
        <f t="shared" ref="YA10" ca="1" si="666">SUBSTITUTE(SUBSTITUTE(_xlfn.FORMULATEXT(YA11),YA9&amp;"!",""),"=","")</f>
        <v>E10</v>
      </c>
      <c r="YB10" s="140" t="str">
        <f t="shared" ref="YB10" ca="1" si="667">SUBSTITUTE(SUBSTITUTE(_xlfn.FORMULATEXT(YB11),YB9&amp;"!",""),"=","")</f>
        <v>F10</v>
      </c>
      <c r="YC10" s="140" t="str">
        <f t="shared" ref="YC10" ca="1" si="668">SUBSTITUTE(SUBSTITUTE(_xlfn.FORMULATEXT(YC11),YC9&amp;"!",""),"=","")</f>
        <v>G10</v>
      </c>
      <c r="YD10" s="140" t="str">
        <f t="shared" ref="YD10" ca="1" si="669">SUBSTITUTE(SUBSTITUTE(_xlfn.FORMULATEXT(YD11),YD9&amp;"!",""),"=","")</f>
        <v>H10</v>
      </c>
      <c r="YE10" s="140" t="str">
        <f t="shared" ref="YE10" ca="1" si="670">SUBSTITUTE(SUBSTITUTE(_xlfn.FORMULATEXT(YE11),YE9&amp;"!",""),"=","")</f>
        <v>I10</v>
      </c>
      <c r="YF10" s="140" t="str">
        <f t="shared" ref="YF10" ca="1" si="671">SUBSTITUTE(SUBSTITUTE(_xlfn.FORMULATEXT(YF11),YF9&amp;"!",""),"=","")</f>
        <v>J10</v>
      </c>
      <c r="YG10" s="140" t="str">
        <f t="shared" ref="YG10" ca="1" si="672">SUBSTITUTE(SUBSTITUTE(_xlfn.FORMULATEXT(YG11),YG9&amp;"!",""),"=","")</f>
        <v>E11</v>
      </c>
      <c r="YH10" s="140" t="str">
        <f t="shared" ref="YH10" ca="1" si="673">SUBSTITUTE(SUBSTITUTE(_xlfn.FORMULATEXT(YH11),YH9&amp;"!",""),"=","")</f>
        <v>F11</v>
      </c>
      <c r="YI10" s="140" t="str">
        <f t="shared" ref="YI10" ca="1" si="674">SUBSTITUTE(SUBSTITUTE(_xlfn.FORMULATEXT(YI11),YI9&amp;"!",""),"=","")</f>
        <v>G11</v>
      </c>
      <c r="YJ10" s="140" t="str">
        <f t="shared" ref="YJ10" ca="1" si="675">SUBSTITUTE(SUBSTITUTE(_xlfn.FORMULATEXT(YJ11),YJ9&amp;"!",""),"=","")</f>
        <v>H11</v>
      </c>
      <c r="YK10" s="140" t="str">
        <f t="shared" ref="YK10" ca="1" si="676">SUBSTITUTE(SUBSTITUTE(_xlfn.FORMULATEXT(YK11),YK9&amp;"!",""),"=","")</f>
        <v>I11</v>
      </c>
      <c r="YL10" s="140" t="str">
        <f t="shared" ref="YL10" ca="1" si="677">SUBSTITUTE(SUBSTITUTE(_xlfn.FORMULATEXT(YL11),YL9&amp;"!",""),"=","")</f>
        <v>J11</v>
      </c>
      <c r="YM10" s="140" t="str">
        <f t="shared" ref="YM10" ca="1" si="678">SUBSTITUTE(SUBSTITUTE(_xlfn.FORMULATEXT(YM11),YM9&amp;"!",""),"=","")</f>
        <v>E12</v>
      </c>
      <c r="YN10" s="140" t="str">
        <f t="shared" ref="YN10" ca="1" si="679">SUBSTITUTE(SUBSTITUTE(_xlfn.FORMULATEXT(YN11),YN9&amp;"!",""),"=","")</f>
        <v>F12</v>
      </c>
      <c r="YO10" s="140" t="str">
        <f t="shared" ref="YO10" ca="1" si="680">SUBSTITUTE(SUBSTITUTE(_xlfn.FORMULATEXT(YO11),YO9&amp;"!",""),"=","")</f>
        <v>G12</v>
      </c>
      <c r="YP10" s="140" t="str">
        <f t="shared" ref="YP10" ca="1" si="681">SUBSTITUTE(SUBSTITUTE(_xlfn.FORMULATEXT(YP11),YP9&amp;"!",""),"=","")</f>
        <v>H12</v>
      </c>
      <c r="YQ10" s="140" t="str">
        <f t="shared" ref="YQ10" ca="1" si="682">SUBSTITUTE(SUBSTITUTE(_xlfn.FORMULATEXT(YQ11),YQ9&amp;"!",""),"=","")</f>
        <v>I12</v>
      </c>
      <c r="YR10" s="140" t="str">
        <f t="shared" ref="YR10" ca="1" si="683">SUBSTITUTE(SUBSTITUTE(_xlfn.FORMULATEXT(YR11),YR9&amp;"!",""),"=","")</f>
        <v>J12</v>
      </c>
      <c r="YS10" s="140" t="str">
        <f t="shared" ref="YS10" ca="1" si="684">SUBSTITUTE(SUBSTITUTE(_xlfn.FORMULATEXT(YS11),YS9&amp;"!",""),"=","")</f>
        <v>E13</v>
      </c>
      <c r="YT10" s="140" t="str">
        <f t="shared" ref="YT10" ca="1" si="685">SUBSTITUTE(SUBSTITUTE(_xlfn.FORMULATEXT(YT11),YT9&amp;"!",""),"=","")</f>
        <v>F13</v>
      </c>
      <c r="YU10" s="140" t="str">
        <f t="shared" ref="YU10" ca="1" si="686">SUBSTITUTE(SUBSTITUTE(_xlfn.FORMULATEXT(YU11),YU9&amp;"!",""),"=","")</f>
        <v>G13</v>
      </c>
      <c r="YV10" s="140" t="str">
        <f t="shared" ref="YV10" ca="1" si="687">SUBSTITUTE(SUBSTITUTE(_xlfn.FORMULATEXT(YV11),YV9&amp;"!",""),"=","")</f>
        <v>H13</v>
      </c>
      <c r="YW10" s="140" t="str">
        <f t="shared" ref="YW10" ca="1" si="688">SUBSTITUTE(SUBSTITUTE(_xlfn.FORMULATEXT(YW11),YW9&amp;"!",""),"=","")</f>
        <v>I13</v>
      </c>
      <c r="YX10" s="140" t="str">
        <f t="shared" ref="YX10" ca="1" si="689">SUBSTITUTE(SUBSTITUTE(_xlfn.FORMULATEXT(YX11),YX9&amp;"!",""),"=","")</f>
        <v>J13</v>
      </c>
      <c r="YY10" s="140" t="str">
        <f t="shared" ref="YY10" ca="1" si="690">SUBSTITUTE(SUBSTITUTE(_xlfn.FORMULATEXT(YY11),YY9&amp;"!",""),"=","")</f>
        <v>E14</v>
      </c>
      <c r="YZ10" s="140" t="str">
        <f t="shared" ref="YZ10" ca="1" si="691">SUBSTITUTE(SUBSTITUTE(_xlfn.FORMULATEXT(YZ11),YZ9&amp;"!",""),"=","")</f>
        <v>F14</v>
      </c>
      <c r="ZA10" s="140" t="str">
        <f t="shared" ref="ZA10" ca="1" si="692">SUBSTITUTE(SUBSTITUTE(_xlfn.FORMULATEXT(ZA11),ZA9&amp;"!",""),"=","")</f>
        <v>G14</v>
      </c>
      <c r="ZB10" s="140" t="str">
        <f t="shared" ref="ZB10" ca="1" si="693">SUBSTITUTE(SUBSTITUTE(_xlfn.FORMULATEXT(ZB11),ZB9&amp;"!",""),"=","")</f>
        <v>H14</v>
      </c>
      <c r="ZC10" s="140" t="str">
        <f t="shared" ref="ZC10" ca="1" si="694">SUBSTITUTE(SUBSTITUTE(_xlfn.FORMULATEXT(ZC11),ZC9&amp;"!",""),"=","")</f>
        <v>I14</v>
      </c>
      <c r="ZD10" s="140" t="str">
        <f t="shared" ref="ZD10" ca="1" si="695">SUBSTITUTE(SUBSTITUTE(_xlfn.FORMULATEXT(ZD11),ZD9&amp;"!",""),"=","")</f>
        <v>J14</v>
      </c>
      <c r="ZE10" s="140" t="str">
        <f t="shared" ref="ZE10" ca="1" si="696">SUBSTITUTE(SUBSTITUTE(_xlfn.FORMULATEXT(ZE11),ZE9&amp;"!",""),"=","")</f>
        <v>E15</v>
      </c>
      <c r="ZF10" s="140" t="str">
        <f t="shared" ref="ZF10" ca="1" si="697">SUBSTITUTE(SUBSTITUTE(_xlfn.FORMULATEXT(ZF11),ZF9&amp;"!",""),"=","")</f>
        <v>F15</v>
      </c>
      <c r="ZG10" s="140" t="str">
        <f t="shared" ref="ZG10" ca="1" si="698">SUBSTITUTE(SUBSTITUTE(_xlfn.FORMULATEXT(ZG11),ZG9&amp;"!",""),"=","")</f>
        <v>G15</v>
      </c>
      <c r="ZH10" s="140" t="str">
        <f t="shared" ref="ZH10" ca="1" si="699">SUBSTITUTE(SUBSTITUTE(_xlfn.FORMULATEXT(ZH11),ZH9&amp;"!",""),"=","")</f>
        <v>H15</v>
      </c>
      <c r="ZI10" s="140" t="str">
        <f t="shared" ref="ZI10" ca="1" si="700">SUBSTITUTE(SUBSTITUTE(_xlfn.FORMULATEXT(ZI11),ZI9&amp;"!",""),"=","")</f>
        <v>I15</v>
      </c>
      <c r="ZJ10" s="140" t="str">
        <f t="shared" ref="ZJ10" ca="1" si="701">SUBSTITUTE(SUBSTITUTE(_xlfn.FORMULATEXT(ZJ11),ZJ9&amp;"!",""),"=","")</f>
        <v>J15</v>
      </c>
      <c r="ZK10" s="140" t="str">
        <f t="shared" ref="ZK10" ca="1" si="702">SUBSTITUTE(SUBSTITUTE(_xlfn.FORMULATEXT(ZK11),ZK9&amp;"!",""),"=","")</f>
        <v>E16</v>
      </c>
      <c r="ZL10" s="140" t="str">
        <f t="shared" ref="ZL10" ca="1" si="703">SUBSTITUTE(SUBSTITUTE(_xlfn.FORMULATEXT(ZL11),ZL9&amp;"!",""),"=","")</f>
        <v>F16</v>
      </c>
      <c r="ZM10" s="140" t="str">
        <f t="shared" ref="ZM10" ca="1" si="704">SUBSTITUTE(SUBSTITUTE(_xlfn.FORMULATEXT(ZM11),ZM9&amp;"!",""),"=","")</f>
        <v>G16</v>
      </c>
      <c r="ZN10" s="140" t="str">
        <f t="shared" ref="ZN10" ca="1" si="705">SUBSTITUTE(SUBSTITUTE(_xlfn.FORMULATEXT(ZN11),ZN9&amp;"!",""),"=","")</f>
        <v>H16</v>
      </c>
      <c r="ZO10" s="140" t="str">
        <f t="shared" ref="ZO10" ca="1" si="706">SUBSTITUTE(SUBSTITUTE(_xlfn.FORMULATEXT(ZO11),ZO9&amp;"!",""),"=","")</f>
        <v>I16</v>
      </c>
      <c r="ZP10" s="140" t="str">
        <f t="shared" ref="ZP10" ca="1" si="707">SUBSTITUTE(SUBSTITUTE(_xlfn.FORMULATEXT(ZP11),ZP9&amp;"!",""),"=","")</f>
        <v>J16</v>
      </c>
      <c r="ZQ10" s="140" t="str">
        <f t="shared" ref="ZQ10" ca="1" si="708">SUBSTITUTE(SUBSTITUTE(_xlfn.FORMULATEXT(ZQ11),ZQ9&amp;"!",""),"=","")</f>
        <v>E17</v>
      </c>
      <c r="ZR10" s="140" t="str">
        <f t="shared" ref="ZR10" ca="1" si="709">SUBSTITUTE(SUBSTITUTE(_xlfn.FORMULATEXT(ZR11),ZR9&amp;"!",""),"=","")</f>
        <v>F17</v>
      </c>
      <c r="ZS10" s="140" t="str">
        <f t="shared" ref="ZS10" ca="1" si="710">SUBSTITUTE(SUBSTITUTE(_xlfn.FORMULATEXT(ZS11),ZS9&amp;"!",""),"=","")</f>
        <v>G17</v>
      </c>
      <c r="ZT10" s="140" t="str">
        <f t="shared" ref="ZT10" ca="1" si="711">SUBSTITUTE(SUBSTITUTE(_xlfn.FORMULATEXT(ZT11),ZT9&amp;"!",""),"=","")</f>
        <v>H17</v>
      </c>
      <c r="ZU10" s="140" t="str">
        <f t="shared" ref="ZU10" ca="1" si="712">SUBSTITUTE(SUBSTITUTE(_xlfn.FORMULATEXT(ZU11),ZU9&amp;"!",""),"=","")</f>
        <v>I17</v>
      </c>
      <c r="ZV10" s="140" t="str">
        <f t="shared" ref="ZV10" ca="1" si="713">SUBSTITUTE(SUBSTITUTE(_xlfn.FORMULATEXT(ZV11),ZV9&amp;"!",""),"=","")</f>
        <v>J17</v>
      </c>
      <c r="ZW10" s="140" t="str">
        <f t="shared" ref="ZW10" ca="1" si="714">SUBSTITUTE(SUBSTITUTE(_xlfn.FORMULATEXT(ZW11),ZW9&amp;"!",""),"=","")</f>
        <v>E18</v>
      </c>
      <c r="ZX10" s="140" t="str">
        <f t="shared" ref="ZX10" ca="1" si="715">SUBSTITUTE(SUBSTITUTE(_xlfn.FORMULATEXT(ZX11),ZX9&amp;"!",""),"=","")</f>
        <v>F18</v>
      </c>
      <c r="ZY10" s="140" t="str">
        <f t="shared" ref="ZY10" ca="1" si="716">SUBSTITUTE(SUBSTITUTE(_xlfn.FORMULATEXT(ZY11),ZY9&amp;"!",""),"=","")</f>
        <v>G18</v>
      </c>
      <c r="ZZ10" s="140" t="str">
        <f t="shared" ref="ZZ10" ca="1" si="717">SUBSTITUTE(SUBSTITUTE(_xlfn.FORMULATEXT(ZZ11),ZZ9&amp;"!",""),"=","")</f>
        <v>H18</v>
      </c>
      <c r="AAA10" s="140" t="str">
        <f t="shared" ref="AAA10" ca="1" si="718">SUBSTITUTE(SUBSTITUTE(_xlfn.FORMULATEXT(AAA11),AAA9&amp;"!",""),"=","")</f>
        <v>I18</v>
      </c>
      <c r="AAB10" s="140" t="str">
        <f t="shared" ref="AAB10" ca="1" si="719">SUBSTITUTE(SUBSTITUTE(_xlfn.FORMULATEXT(AAB11),AAB9&amp;"!",""),"=","")</f>
        <v>J18</v>
      </c>
      <c r="AAC10" s="140" t="str">
        <f t="shared" ref="AAC10" ca="1" si="720">SUBSTITUTE(SUBSTITUTE(_xlfn.FORMULATEXT(AAC11),AAC9&amp;"!",""),"=","")</f>
        <v>E19</v>
      </c>
      <c r="AAD10" s="140" t="str">
        <f t="shared" ref="AAD10" ca="1" si="721">SUBSTITUTE(SUBSTITUTE(_xlfn.FORMULATEXT(AAD11),AAD9&amp;"!",""),"=","")</f>
        <v>F19</v>
      </c>
      <c r="AAE10" s="140" t="str">
        <f t="shared" ref="AAE10" ca="1" si="722">SUBSTITUTE(SUBSTITUTE(_xlfn.FORMULATEXT(AAE11),AAE9&amp;"!",""),"=","")</f>
        <v>G19</v>
      </c>
      <c r="AAF10" s="140" t="str">
        <f t="shared" ref="AAF10" ca="1" si="723">SUBSTITUTE(SUBSTITUTE(_xlfn.FORMULATEXT(AAF11),AAF9&amp;"!",""),"=","")</f>
        <v>H19</v>
      </c>
      <c r="AAG10" s="140" t="str">
        <f t="shared" ref="AAG10" ca="1" si="724">SUBSTITUTE(SUBSTITUTE(_xlfn.FORMULATEXT(AAG11),AAG9&amp;"!",""),"=","")</f>
        <v>I19</v>
      </c>
      <c r="AAH10" s="140" t="str">
        <f t="shared" ref="AAH10" ca="1" si="725">SUBSTITUTE(SUBSTITUTE(_xlfn.FORMULATEXT(AAH11),AAH9&amp;"!",""),"=","")</f>
        <v>J19</v>
      </c>
      <c r="AAI10" s="140" t="str">
        <f t="shared" ref="AAI10" ca="1" si="726">SUBSTITUTE(SUBSTITUTE(_xlfn.FORMULATEXT(AAI11),AAI9&amp;"!",""),"=","")</f>
        <v>E20</v>
      </c>
      <c r="AAJ10" s="140" t="str">
        <f t="shared" ref="AAJ10" ca="1" si="727">SUBSTITUTE(SUBSTITUTE(_xlfn.FORMULATEXT(AAJ11),AAJ9&amp;"!",""),"=","")</f>
        <v>F20</v>
      </c>
      <c r="AAK10" s="140" t="str">
        <f t="shared" ref="AAK10" ca="1" si="728">SUBSTITUTE(SUBSTITUTE(_xlfn.FORMULATEXT(AAK11),AAK9&amp;"!",""),"=","")</f>
        <v>G20</v>
      </c>
      <c r="AAL10" s="140" t="str">
        <f t="shared" ref="AAL10" ca="1" si="729">SUBSTITUTE(SUBSTITUTE(_xlfn.FORMULATEXT(AAL11),AAL9&amp;"!",""),"=","")</f>
        <v>H20</v>
      </c>
      <c r="AAM10" s="140" t="str">
        <f t="shared" ref="AAM10" ca="1" si="730">SUBSTITUTE(SUBSTITUTE(_xlfn.FORMULATEXT(AAM11),AAM9&amp;"!",""),"=","")</f>
        <v>E22</v>
      </c>
      <c r="AAN10" s="140" t="str">
        <f t="shared" ref="AAN10:AAR10" ca="1" si="731">SUBSTITUTE(SUBSTITUTE(_xlfn.FORMULATEXT(AAN11),AAN9&amp;"!",""),"=","")</f>
        <v>E24</v>
      </c>
      <c r="AAO10" s="140" t="str">
        <f t="shared" ca="1" si="731"/>
        <v>E25</v>
      </c>
      <c r="AAP10" s="140" t="str">
        <f t="shared" ca="1" si="731"/>
        <v>E26</v>
      </c>
      <c r="AAQ10" s="140" t="str">
        <f t="shared" ca="1" si="731"/>
        <v>K24</v>
      </c>
      <c r="AAR10" s="140" t="str">
        <f t="shared" ca="1" si="731"/>
        <v>K28</v>
      </c>
      <c r="AAS10" s="140" t="str">
        <f t="shared" ref="AAS10" ca="1" si="732">SUBSTITUTE(SUBSTITUTE(_xlfn.FORMULATEXT(AAS11),AAS9&amp;"!",""),"=","")</f>
        <v>E33</v>
      </c>
      <c r="AAT10" s="140" t="str">
        <f t="shared" ref="AAT10:AAU10" ca="1" si="733">SUBSTITUTE(SUBSTITUTE(_xlfn.FORMULATEXT(AAT11),AAT9&amp;"!",""),"=","")</f>
        <v>J33</v>
      </c>
      <c r="AAU10" s="140" t="str">
        <f t="shared" ca="1" si="733"/>
        <v>J39</v>
      </c>
      <c r="AAV10" s="140" t="str">
        <f t="shared" ref="AAV10" ca="1" si="734">SUBSTITUTE(SUBSTITUTE(_xlfn.FORMULATEXT(AAV11),AAV9&amp;"!",""),"=","")</f>
        <v>D10</v>
      </c>
      <c r="AAW10" s="140" t="str">
        <f t="shared" ref="AAW10" ca="1" si="735">SUBSTITUTE(SUBSTITUTE(_xlfn.FORMULATEXT(AAW11),AAW9&amp;"!",""),"=","")</f>
        <v>E10</v>
      </c>
      <c r="AAX10" s="140" t="str">
        <f t="shared" ref="AAX10" ca="1" si="736">SUBSTITUTE(SUBSTITUTE(_xlfn.FORMULATEXT(AAX11),AAX9&amp;"!",""),"=","")</f>
        <v>G10</v>
      </c>
      <c r="AAY10" s="140" t="str">
        <f t="shared" ref="AAY10" ca="1" si="737">SUBSTITUTE(SUBSTITUTE(_xlfn.FORMULATEXT(AAY11),AAY9&amp;"!",""),"=","")</f>
        <v>I10</v>
      </c>
      <c r="AAZ10" s="140" t="str">
        <f t="shared" ref="AAZ10" ca="1" si="738">SUBSTITUTE(SUBSTITUTE(_xlfn.FORMULATEXT(AAZ11),AAZ9&amp;"!",""),"=","")</f>
        <v>K10</v>
      </c>
      <c r="ABA10" s="140" t="str">
        <f t="shared" ref="ABA10" ca="1" si="739">SUBSTITUTE(SUBSTITUTE(_xlfn.FORMULATEXT(ABA11),ABA9&amp;"!",""),"=","")</f>
        <v>M10</v>
      </c>
      <c r="ABB10" s="140" t="str">
        <f t="shared" ref="ABB10" ca="1" si="740">SUBSTITUTE(SUBSTITUTE(_xlfn.FORMULATEXT(ABB11),ABB9&amp;"!",""),"=","")</f>
        <v>O10</v>
      </c>
      <c r="ABC10" s="140" t="str">
        <f t="shared" ref="ABC10" ca="1" si="741">SUBSTITUTE(SUBSTITUTE(_xlfn.FORMULATEXT(ABC11),ABC9&amp;"!",""),"=","")</f>
        <v>Q10</v>
      </c>
      <c r="ABD10" s="140" t="str">
        <f t="shared" ref="ABD10" ca="1" si="742">SUBSTITUTE(SUBSTITUTE(_xlfn.FORMULATEXT(ABD11),ABD9&amp;"!",""),"=","")</f>
        <v>H18</v>
      </c>
      <c r="ABE10" s="140" t="str">
        <f t="shared" ref="ABE10" ca="1" si="743">SUBSTITUTE(SUBSTITUTE(_xlfn.FORMULATEXT(ABE11),ABE9&amp;"!",""),"=","")</f>
        <v>K18</v>
      </c>
      <c r="ABF10" s="140" t="str">
        <f t="shared" ref="ABF10" ca="1" si="744">SUBSTITUTE(SUBSTITUTE(_xlfn.FORMULATEXT(ABF11),ABF9&amp;"!",""),"=","")</f>
        <v>H19</v>
      </c>
      <c r="ABG10" s="140" t="str">
        <f t="shared" ref="ABG10" ca="1" si="745">SUBSTITUTE(SUBSTITUTE(_xlfn.FORMULATEXT(ABG11),ABG9&amp;"!",""),"=","")</f>
        <v>K19</v>
      </c>
      <c r="ABH10" s="140" t="str">
        <f t="shared" ref="ABH10" ca="1" si="746">SUBSTITUTE(SUBSTITUTE(_xlfn.FORMULATEXT(ABH11),ABH9&amp;"!",""),"=","")</f>
        <v>K20</v>
      </c>
      <c r="ABI10" s="140" t="str">
        <f t="shared" ref="ABI10" ca="1" si="747">SUBSTITUTE(SUBSTITUTE(_xlfn.FORMULATEXT(ABI11),ABI9&amp;"!",""),"=","")</f>
        <v>P18</v>
      </c>
      <c r="ABJ10" s="140" t="str">
        <f t="shared" ref="ABJ10" ca="1" si="748">SUBSTITUTE(SUBSTITUTE(_xlfn.FORMULATEXT(ABJ11),ABJ9&amp;"!",""),"=","")</f>
        <v>P19</v>
      </c>
      <c r="ABK10" s="140" t="str">
        <f t="shared" ref="ABK10" ca="1" si="749">SUBSTITUTE(SUBSTITUTE(_xlfn.FORMULATEXT(ABK11),ABK9&amp;"!",""),"=","")</f>
        <v>P20</v>
      </c>
      <c r="ABL10" s="140" t="str">
        <f t="shared" ref="ABL10" ca="1" si="750">SUBSTITUTE(SUBSTITUTE(_xlfn.FORMULATEXT(ABL11),ABL9&amp;"!",""),"=","")</f>
        <v>H21</v>
      </c>
      <c r="ABM10" s="140" t="str">
        <f t="shared" ref="ABM10" ca="1" si="751">SUBSTITUTE(SUBSTITUTE(_xlfn.FORMULATEXT(ABM11),ABM9&amp;"!",""),"=","")</f>
        <v>K21</v>
      </c>
      <c r="ABN10" s="140" t="str">
        <f t="shared" ref="ABN10" ca="1" si="752">SUBSTITUTE(SUBSTITUTE(_xlfn.FORMULATEXT(ABN11),ABN9&amp;"!",""),"=","")</f>
        <v>H22</v>
      </c>
      <c r="ABO10" s="140" t="str">
        <f t="shared" ref="ABO10" ca="1" si="753">SUBSTITUTE(SUBSTITUTE(_xlfn.FORMULATEXT(ABO11),ABO9&amp;"!",""),"=","")</f>
        <v>K22</v>
      </c>
      <c r="ABP10" s="140" t="str">
        <f t="shared" ref="ABP10" ca="1" si="754">SUBSTITUTE(SUBSTITUTE(_xlfn.FORMULATEXT(ABP11),ABP9&amp;"!",""),"=","")</f>
        <v>P21</v>
      </c>
      <c r="ABQ10" s="140" t="str">
        <f t="shared" ref="ABQ10:ACB10" ca="1" si="755">SUBSTITUTE(SUBSTITUTE(_xlfn.FORMULATEXT(ABQ11),ABQ9&amp;"!",""),"=","")</f>
        <v>P22</v>
      </c>
      <c r="ABR10" s="140" t="str">
        <f t="shared" ca="1" si="755"/>
        <v>C10</v>
      </c>
      <c r="ABS10" s="140" t="str">
        <f t="shared" ca="1" si="755"/>
        <v>D10</v>
      </c>
      <c r="ABT10" s="140" t="str">
        <f t="shared" ca="1" si="755"/>
        <v>E10</v>
      </c>
      <c r="ABU10" s="140" t="str">
        <f t="shared" ca="1" si="755"/>
        <v>F10</v>
      </c>
      <c r="ABV10" s="140" t="str">
        <f t="shared" ca="1" si="755"/>
        <v>G10</v>
      </c>
      <c r="ABW10" s="140" t="str">
        <f t="shared" ca="1" si="755"/>
        <v>H10</v>
      </c>
      <c r="ABX10" s="140" t="str">
        <f t="shared" ca="1" si="755"/>
        <v>I10</v>
      </c>
      <c r="ABY10" s="140" t="str">
        <f t="shared" ca="1" si="755"/>
        <v>J10</v>
      </c>
      <c r="ABZ10" s="140" t="str">
        <f t="shared" ca="1" si="755"/>
        <v>K10</v>
      </c>
      <c r="ACA10" s="140" t="str">
        <f t="shared" ca="1" si="755"/>
        <v>L10</v>
      </c>
      <c r="ACB10" s="140" t="str">
        <f t="shared" ca="1" si="755"/>
        <v>M10</v>
      </c>
      <c r="ACC10" s="140" t="str">
        <f t="shared" ref="ACC10:ACM10" ca="1" si="756">SUBSTITUTE(SUBSTITUTE(_xlfn.FORMULATEXT(ACC11),ACC9&amp;"!",""),"=","")</f>
        <v>C11</v>
      </c>
      <c r="ACD10" s="140" t="str">
        <f t="shared" ca="1" si="756"/>
        <v>D11</v>
      </c>
      <c r="ACE10" s="140" t="str">
        <f t="shared" ca="1" si="756"/>
        <v>E11</v>
      </c>
      <c r="ACF10" s="140" t="str">
        <f t="shared" ca="1" si="756"/>
        <v>F11</v>
      </c>
      <c r="ACG10" s="140" t="str">
        <f t="shared" ca="1" si="756"/>
        <v>G11</v>
      </c>
      <c r="ACH10" s="140" t="str">
        <f t="shared" ca="1" si="756"/>
        <v>H11</v>
      </c>
      <c r="ACI10" s="140" t="str">
        <f t="shared" ca="1" si="756"/>
        <v>I11</v>
      </c>
      <c r="ACJ10" s="140" t="str">
        <f t="shared" ca="1" si="756"/>
        <v>J11</v>
      </c>
      <c r="ACK10" s="140" t="str">
        <f t="shared" ca="1" si="756"/>
        <v>K11</v>
      </c>
      <c r="ACL10" s="140" t="str">
        <f t="shared" ca="1" si="756"/>
        <v>L11</v>
      </c>
      <c r="ACM10" s="140" t="str">
        <f t="shared" ca="1" si="756"/>
        <v>M11</v>
      </c>
      <c r="ACN10" s="140" t="str">
        <f t="shared" ref="ACN10:AEY10" ca="1" si="757">SUBSTITUTE(SUBSTITUTE(_xlfn.FORMULATEXT(ACN11),ACN9&amp;"!",""),"=","")</f>
        <v>C12</v>
      </c>
      <c r="ACO10" s="140" t="str">
        <f t="shared" ca="1" si="757"/>
        <v>D12</v>
      </c>
      <c r="ACP10" s="140" t="str">
        <f t="shared" ca="1" si="757"/>
        <v>E12</v>
      </c>
      <c r="ACQ10" s="140" t="str">
        <f t="shared" ca="1" si="757"/>
        <v>F12</v>
      </c>
      <c r="ACR10" s="140" t="str">
        <f t="shared" ca="1" si="757"/>
        <v>G12</v>
      </c>
      <c r="ACS10" s="140" t="str">
        <f t="shared" ca="1" si="757"/>
        <v>H12</v>
      </c>
      <c r="ACT10" s="140" t="str">
        <f t="shared" ca="1" si="757"/>
        <v>I12</v>
      </c>
      <c r="ACU10" s="140" t="str">
        <f t="shared" ca="1" si="757"/>
        <v>J12</v>
      </c>
      <c r="ACV10" s="140" t="str">
        <f t="shared" ca="1" si="757"/>
        <v>K12</v>
      </c>
      <c r="ACW10" s="140" t="str">
        <f t="shared" ca="1" si="757"/>
        <v>L12</v>
      </c>
      <c r="ACX10" s="140" t="str">
        <f t="shared" ca="1" si="757"/>
        <v>M12</v>
      </c>
      <c r="ACY10" s="140" t="str">
        <f t="shared" ca="1" si="757"/>
        <v>C13</v>
      </c>
      <c r="ACZ10" s="140" t="str">
        <f t="shared" ca="1" si="757"/>
        <v>D13</v>
      </c>
      <c r="ADA10" s="140" t="str">
        <f t="shared" ca="1" si="757"/>
        <v>E13</v>
      </c>
      <c r="ADB10" s="140" t="str">
        <f t="shared" ca="1" si="757"/>
        <v>F13</v>
      </c>
      <c r="ADC10" s="140" t="str">
        <f t="shared" ca="1" si="757"/>
        <v>G13</v>
      </c>
      <c r="ADD10" s="140" t="str">
        <f t="shared" ca="1" si="757"/>
        <v>H13</v>
      </c>
      <c r="ADE10" s="140" t="str">
        <f t="shared" ca="1" si="757"/>
        <v>I13</v>
      </c>
      <c r="ADF10" s="140" t="str">
        <f t="shared" ca="1" si="757"/>
        <v>J13</v>
      </c>
      <c r="ADG10" s="140" t="str">
        <f t="shared" ca="1" si="757"/>
        <v>K13</v>
      </c>
      <c r="ADH10" s="140" t="str">
        <f t="shared" ca="1" si="757"/>
        <v>L13</v>
      </c>
      <c r="ADI10" s="140" t="str">
        <f t="shared" ca="1" si="757"/>
        <v>M13</v>
      </c>
      <c r="ADJ10" s="140" t="str">
        <f t="shared" ca="1" si="757"/>
        <v>C14</v>
      </c>
      <c r="ADK10" s="140" t="str">
        <f t="shared" ca="1" si="757"/>
        <v>D14</v>
      </c>
      <c r="ADL10" s="140" t="str">
        <f t="shared" ca="1" si="757"/>
        <v>E14</v>
      </c>
      <c r="ADM10" s="140" t="str">
        <f t="shared" ca="1" si="757"/>
        <v>F14</v>
      </c>
      <c r="ADN10" s="140" t="str">
        <f t="shared" ca="1" si="757"/>
        <v>G14</v>
      </c>
      <c r="ADO10" s="140" t="str">
        <f t="shared" ca="1" si="757"/>
        <v>H14</v>
      </c>
      <c r="ADP10" s="140" t="str">
        <f t="shared" ca="1" si="757"/>
        <v>I14</v>
      </c>
      <c r="ADQ10" s="140" t="str">
        <f t="shared" ca="1" si="757"/>
        <v>J14</v>
      </c>
      <c r="ADR10" s="140" t="str">
        <f t="shared" ca="1" si="757"/>
        <v>K14</v>
      </c>
      <c r="ADS10" s="140" t="str">
        <f t="shared" ca="1" si="757"/>
        <v>L14</v>
      </c>
      <c r="ADT10" s="140" t="str">
        <f t="shared" ca="1" si="757"/>
        <v>M14</v>
      </c>
      <c r="ADU10" s="140" t="str">
        <f t="shared" ca="1" si="757"/>
        <v>C15</v>
      </c>
      <c r="ADV10" s="140" t="str">
        <f t="shared" ca="1" si="757"/>
        <v>D15</v>
      </c>
      <c r="ADW10" s="140" t="str">
        <f t="shared" ca="1" si="757"/>
        <v>E15</v>
      </c>
      <c r="ADX10" s="140" t="str">
        <f t="shared" ca="1" si="757"/>
        <v>F15</v>
      </c>
      <c r="ADY10" s="140" t="str">
        <f t="shared" ca="1" si="757"/>
        <v>G15</v>
      </c>
      <c r="ADZ10" s="140" t="str">
        <f t="shared" ca="1" si="757"/>
        <v>H15</v>
      </c>
      <c r="AEA10" s="140" t="str">
        <f t="shared" ca="1" si="757"/>
        <v>I15</v>
      </c>
      <c r="AEB10" s="140" t="str">
        <f t="shared" ca="1" si="757"/>
        <v>J15</v>
      </c>
      <c r="AEC10" s="140" t="str">
        <f t="shared" ca="1" si="757"/>
        <v>K15</v>
      </c>
      <c r="AED10" s="140" t="str">
        <f t="shared" ca="1" si="757"/>
        <v>L15</v>
      </c>
      <c r="AEE10" s="140" t="str">
        <f t="shared" ca="1" si="757"/>
        <v>M15</v>
      </c>
      <c r="AEF10" s="140" t="str">
        <f t="shared" ca="1" si="757"/>
        <v>C16</v>
      </c>
      <c r="AEG10" s="140" t="str">
        <f t="shared" ca="1" si="757"/>
        <v>D16</v>
      </c>
      <c r="AEH10" s="140" t="str">
        <f t="shared" ca="1" si="757"/>
        <v>E16</v>
      </c>
      <c r="AEI10" s="140" t="str">
        <f t="shared" ca="1" si="757"/>
        <v>F16</v>
      </c>
      <c r="AEJ10" s="140" t="str">
        <f t="shared" ca="1" si="757"/>
        <v>G16</v>
      </c>
      <c r="AEK10" s="140" t="str">
        <f t="shared" ca="1" si="757"/>
        <v>H16</v>
      </c>
      <c r="AEL10" s="140" t="str">
        <f t="shared" ca="1" si="757"/>
        <v>I16</v>
      </c>
      <c r="AEM10" s="140" t="str">
        <f t="shared" ca="1" si="757"/>
        <v>J16</v>
      </c>
      <c r="AEN10" s="140" t="str">
        <f t="shared" ca="1" si="757"/>
        <v>K16</v>
      </c>
      <c r="AEO10" s="140" t="str">
        <f t="shared" ca="1" si="757"/>
        <v>L16</v>
      </c>
      <c r="AEP10" s="140" t="str">
        <f t="shared" ca="1" si="757"/>
        <v>M16</v>
      </c>
      <c r="AEQ10" s="140" t="str">
        <f t="shared" ca="1" si="757"/>
        <v>C17</v>
      </c>
      <c r="AER10" s="140" t="str">
        <f t="shared" ca="1" si="757"/>
        <v>D17</v>
      </c>
      <c r="AES10" s="140" t="str">
        <f t="shared" ca="1" si="757"/>
        <v>E17</v>
      </c>
      <c r="AET10" s="140" t="str">
        <f t="shared" ca="1" si="757"/>
        <v>F17</v>
      </c>
      <c r="AEU10" s="140" t="str">
        <f t="shared" ca="1" si="757"/>
        <v>G17</v>
      </c>
      <c r="AEV10" s="140" t="str">
        <f t="shared" ca="1" si="757"/>
        <v>H17</v>
      </c>
      <c r="AEW10" s="140" t="str">
        <f t="shared" ca="1" si="757"/>
        <v>I17</v>
      </c>
      <c r="AEX10" s="140" t="str">
        <f t="shared" ca="1" si="757"/>
        <v>J17</v>
      </c>
      <c r="AEY10" s="140" t="str">
        <f t="shared" ca="1" si="757"/>
        <v>K17</v>
      </c>
      <c r="AEZ10" s="140" t="str">
        <f t="shared" ref="AEZ10:AHK10" ca="1" si="758">SUBSTITUTE(SUBSTITUTE(_xlfn.FORMULATEXT(AEZ11),AEZ9&amp;"!",""),"=","")</f>
        <v>L17</v>
      </c>
      <c r="AFA10" s="140" t="str">
        <f t="shared" ca="1" si="758"/>
        <v>M17</v>
      </c>
      <c r="AFB10" s="140" t="str">
        <f t="shared" ca="1" si="758"/>
        <v>C18</v>
      </c>
      <c r="AFC10" s="140" t="str">
        <f t="shared" ca="1" si="758"/>
        <v>D18</v>
      </c>
      <c r="AFD10" s="140" t="str">
        <f t="shared" ca="1" si="758"/>
        <v>E18</v>
      </c>
      <c r="AFE10" s="140" t="str">
        <f t="shared" ca="1" si="758"/>
        <v>F18</v>
      </c>
      <c r="AFF10" s="140" t="str">
        <f t="shared" ca="1" si="758"/>
        <v>G18</v>
      </c>
      <c r="AFG10" s="140" t="str">
        <f t="shared" ca="1" si="758"/>
        <v>H18</v>
      </c>
      <c r="AFH10" s="140" t="str">
        <f t="shared" ca="1" si="758"/>
        <v>I18</v>
      </c>
      <c r="AFI10" s="140" t="str">
        <f t="shared" ca="1" si="758"/>
        <v>J18</v>
      </c>
      <c r="AFJ10" s="140" t="str">
        <f t="shared" ca="1" si="758"/>
        <v>K18</v>
      </c>
      <c r="AFK10" s="140" t="str">
        <f t="shared" ca="1" si="758"/>
        <v>L18</v>
      </c>
      <c r="AFL10" s="140" t="str">
        <f t="shared" ca="1" si="758"/>
        <v>M18</v>
      </c>
      <c r="AFM10" s="140" t="str">
        <f t="shared" ca="1" si="758"/>
        <v>C19</v>
      </c>
      <c r="AFN10" s="140" t="str">
        <f t="shared" ca="1" si="758"/>
        <v>D19</v>
      </c>
      <c r="AFO10" s="140" t="str">
        <f t="shared" ca="1" si="758"/>
        <v>E19</v>
      </c>
      <c r="AFP10" s="140" t="str">
        <f t="shared" ca="1" si="758"/>
        <v>F19</v>
      </c>
      <c r="AFQ10" s="140" t="str">
        <f t="shared" ca="1" si="758"/>
        <v>G19</v>
      </c>
      <c r="AFR10" s="140" t="str">
        <f t="shared" ca="1" si="758"/>
        <v>H19</v>
      </c>
      <c r="AFS10" s="140" t="str">
        <f t="shared" ca="1" si="758"/>
        <v>I19</v>
      </c>
      <c r="AFT10" s="140" t="str">
        <f t="shared" ca="1" si="758"/>
        <v>J19</v>
      </c>
      <c r="AFU10" s="140" t="str">
        <f t="shared" ca="1" si="758"/>
        <v>K19</v>
      </c>
      <c r="AFV10" s="140" t="str">
        <f t="shared" ca="1" si="758"/>
        <v>L19</v>
      </c>
      <c r="AFW10" s="140" t="str">
        <f t="shared" ca="1" si="758"/>
        <v>M19</v>
      </c>
      <c r="AFX10" s="140" t="str">
        <f t="shared" ca="1" si="758"/>
        <v>C20</v>
      </c>
      <c r="AFY10" s="140" t="str">
        <f t="shared" ca="1" si="758"/>
        <v>D20</v>
      </c>
      <c r="AFZ10" s="140" t="str">
        <f t="shared" ca="1" si="758"/>
        <v>E20</v>
      </c>
      <c r="AGA10" s="140" t="str">
        <f t="shared" ca="1" si="758"/>
        <v>F20</v>
      </c>
      <c r="AGB10" s="140" t="str">
        <f t="shared" ca="1" si="758"/>
        <v>G20</v>
      </c>
      <c r="AGC10" s="140" t="str">
        <f t="shared" ca="1" si="758"/>
        <v>H20</v>
      </c>
      <c r="AGD10" s="140" t="str">
        <f t="shared" ca="1" si="758"/>
        <v>I20</v>
      </c>
      <c r="AGE10" s="140" t="str">
        <f t="shared" ca="1" si="758"/>
        <v>J20</v>
      </c>
      <c r="AGF10" s="140" t="str">
        <f t="shared" ca="1" si="758"/>
        <v>K20</v>
      </c>
      <c r="AGG10" s="140" t="str">
        <f t="shared" ca="1" si="758"/>
        <v>L20</v>
      </c>
      <c r="AGH10" s="140" t="str">
        <f t="shared" ca="1" si="758"/>
        <v>M20</v>
      </c>
      <c r="AGI10" s="140" t="str">
        <f t="shared" ca="1" si="758"/>
        <v>C21</v>
      </c>
      <c r="AGJ10" s="140" t="str">
        <f t="shared" ca="1" si="758"/>
        <v>D21</v>
      </c>
      <c r="AGK10" s="140" t="str">
        <f t="shared" ca="1" si="758"/>
        <v>E21</v>
      </c>
      <c r="AGL10" s="140" t="str">
        <f t="shared" ca="1" si="758"/>
        <v>F21</v>
      </c>
      <c r="AGM10" s="140" t="str">
        <f t="shared" ca="1" si="758"/>
        <v>G21</v>
      </c>
      <c r="AGN10" s="140" t="str">
        <f t="shared" ca="1" si="758"/>
        <v>H21</v>
      </c>
      <c r="AGO10" s="140" t="str">
        <f t="shared" ca="1" si="758"/>
        <v>I21</v>
      </c>
      <c r="AGP10" s="140" t="str">
        <f t="shared" ca="1" si="758"/>
        <v>J21</v>
      </c>
      <c r="AGQ10" s="140" t="str">
        <f t="shared" ca="1" si="758"/>
        <v>K21</v>
      </c>
      <c r="AGR10" s="140" t="str">
        <f t="shared" ca="1" si="758"/>
        <v>L21</v>
      </c>
      <c r="AGS10" s="140" t="str">
        <f t="shared" ca="1" si="758"/>
        <v>M21</v>
      </c>
      <c r="AGT10" s="140" t="str">
        <f t="shared" ca="1" si="758"/>
        <v>C22</v>
      </c>
      <c r="AGU10" s="140" t="str">
        <f t="shared" ca="1" si="758"/>
        <v>D22</v>
      </c>
      <c r="AGV10" s="140" t="str">
        <f t="shared" ca="1" si="758"/>
        <v>E22</v>
      </c>
      <c r="AGW10" s="140" t="str">
        <f t="shared" ca="1" si="758"/>
        <v>F22</v>
      </c>
      <c r="AGX10" s="140" t="str">
        <f t="shared" ca="1" si="758"/>
        <v>G22</v>
      </c>
      <c r="AGY10" s="140" t="str">
        <f t="shared" ca="1" si="758"/>
        <v>H22</v>
      </c>
      <c r="AGZ10" s="140" t="str">
        <f t="shared" ca="1" si="758"/>
        <v>I22</v>
      </c>
      <c r="AHA10" s="140" t="str">
        <f t="shared" ca="1" si="758"/>
        <v>J22</v>
      </c>
      <c r="AHB10" s="140" t="str">
        <f t="shared" ca="1" si="758"/>
        <v>K22</v>
      </c>
      <c r="AHC10" s="140" t="str">
        <f t="shared" ca="1" si="758"/>
        <v>L22</v>
      </c>
      <c r="AHD10" s="140" t="str">
        <f t="shared" ca="1" si="758"/>
        <v>M22</v>
      </c>
      <c r="AHE10" s="140" t="str">
        <f t="shared" ca="1" si="758"/>
        <v>C23</v>
      </c>
      <c r="AHF10" s="140" t="str">
        <f t="shared" ca="1" si="758"/>
        <v>D23</v>
      </c>
      <c r="AHG10" s="140" t="str">
        <f t="shared" ca="1" si="758"/>
        <v>E23</v>
      </c>
      <c r="AHH10" s="140" t="str">
        <f t="shared" ca="1" si="758"/>
        <v>F23</v>
      </c>
      <c r="AHI10" s="140" t="str">
        <f t="shared" ca="1" si="758"/>
        <v>G23</v>
      </c>
      <c r="AHJ10" s="140" t="str">
        <f t="shared" ca="1" si="758"/>
        <v>H23</v>
      </c>
      <c r="AHK10" s="140" t="str">
        <f t="shared" ca="1" si="758"/>
        <v>I23</v>
      </c>
      <c r="AHL10" s="140" t="str">
        <f t="shared" ref="AHL10:AJW10" ca="1" si="759">SUBSTITUTE(SUBSTITUTE(_xlfn.FORMULATEXT(AHL11),AHL9&amp;"!",""),"=","")</f>
        <v>J23</v>
      </c>
      <c r="AHM10" s="140" t="str">
        <f t="shared" ca="1" si="759"/>
        <v>K23</v>
      </c>
      <c r="AHN10" s="140" t="str">
        <f t="shared" ca="1" si="759"/>
        <v>L23</v>
      </c>
      <c r="AHO10" s="140" t="str">
        <f t="shared" ca="1" si="759"/>
        <v>M23</v>
      </c>
      <c r="AHP10" s="140" t="str">
        <f t="shared" ca="1" si="759"/>
        <v>C24</v>
      </c>
      <c r="AHQ10" s="140" t="str">
        <f t="shared" ca="1" si="759"/>
        <v>D24</v>
      </c>
      <c r="AHR10" s="140" t="str">
        <f t="shared" ca="1" si="759"/>
        <v>E24</v>
      </c>
      <c r="AHS10" s="140" t="str">
        <f t="shared" ca="1" si="759"/>
        <v>F24</v>
      </c>
      <c r="AHT10" s="140" t="str">
        <f t="shared" ca="1" si="759"/>
        <v>G24</v>
      </c>
      <c r="AHU10" s="140" t="str">
        <f t="shared" ca="1" si="759"/>
        <v>H24</v>
      </c>
      <c r="AHV10" s="140" t="str">
        <f t="shared" ca="1" si="759"/>
        <v>I24</v>
      </c>
      <c r="AHW10" s="140" t="str">
        <f t="shared" ca="1" si="759"/>
        <v>J24</v>
      </c>
      <c r="AHX10" s="140" t="str">
        <f t="shared" ca="1" si="759"/>
        <v>K24</v>
      </c>
      <c r="AHY10" s="140" t="str">
        <f t="shared" ca="1" si="759"/>
        <v>L24</v>
      </c>
      <c r="AHZ10" s="140" t="str">
        <f t="shared" ca="1" si="759"/>
        <v>M24</v>
      </c>
      <c r="AIA10" s="140" t="str">
        <f t="shared" ca="1" si="759"/>
        <v>C25</v>
      </c>
      <c r="AIB10" s="140" t="str">
        <f t="shared" ca="1" si="759"/>
        <v>D25</v>
      </c>
      <c r="AIC10" s="140" t="str">
        <f t="shared" ca="1" si="759"/>
        <v>E25</v>
      </c>
      <c r="AID10" s="140" t="str">
        <f t="shared" ca="1" si="759"/>
        <v>F25</v>
      </c>
      <c r="AIE10" s="140" t="str">
        <f t="shared" ca="1" si="759"/>
        <v>G25</v>
      </c>
      <c r="AIF10" s="140" t="str">
        <f t="shared" ca="1" si="759"/>
        <v>H25</v>
      </c>
      <c r="AIG10" s="140" t="str">
        <f t="shared" ca="1" si="759"/>
        <v>I25</v>
      </c>
      <c r="AIH10" s="140" t="str">
        <f t="shared" ca="1" si="759"/>
        <v>J25</v>
      </c>
      <c r="AII10" s="140" t="str">
        <f t="shared" ca="1" si="759"/>
        <v>K25</v>
      </c>
      <c r="AIJ10" s="140" t="str">
        <f t="shared" ca="1" si="759"/>
        <v>L25</v>
      </c>
      <c r="AIK10" s="140" t="str">
        <f t="shared" ca="1" si="759"/>
        <v>M25</v>
      </c>
      <c r="AIL10" s="140" t="str">
        <f t="shared" ca="1" si="759"/>
        <v>C26</v>
      </c>
      <c r="AIM10" s="140" t="str">
        <f t="shared" ca="1" si="759"/>
        <v>D26</v>
      </c>
      <c r="AIN10" s="140" t="str">
        <f t="shared" ca="1" si="759"/>
        <v>E26</v>
      </c>
      <c r="AIO10" s="140" t="str">
        <f t="shared" ca="1" si="759"/>
        <v>F26</v>
      </c>
      <c r="AIP10" s="140" t="str">
        <f t="shared" ca="1" si="759"/>
        <v>G26</v>
      </c>
      <c r="AIQ10" s="140" t="str">
        <f t="shared" ca="1" si="759"/>
        <v>H26</v>
      </c>
      <c r="AIR10" s="140" t="str">
        <f t="shared" ca="1" si="759"/>
        <v>I26</v>
      </c>
      <c r="AIS10" s="140" t="str">
        <f t="shared" ca="1" si="759"/>
        <v>J26</v>
      </c>
      <c r="AIT10" s="140" t="str">
        <f t="shared" ca="1" si="759"/>
        <v>K26</v>
      </c>
      <c r="AIU10" s="140" t="str">
        <f t="shared" ca="1" si="759"/>
        <v>L26</v>
      </c>
      <c r="AIV10" s="140" t="str">
        <f t="shared" ca="1" si="759"/>
        <v>M26</v>
      </c>
      <c r="AIW10" s="140" t="str">
        <f t="shared" ca="1" si="759"/>
        <v>C27</v>
      </c>
      <c r="AIX10" s="140" t="str">
        <f t="shared" ca="1" si="759"/>
        <v>D27</v>
      </c>
      <c r="AIY10" s="140" t="str">
        <f t="shared" ca="1" si="759"/>
        <v>E27</v>
      </c>
      <c r="AIZ10" s="140" t="str">
        <f t="shared" ca="1" si="759"/>
        <v>F27</v>
      </c>
      <c r="AJA10" s="140" t="str">
        <f t="shared" ca="1" si="759"/>
        <v>G27</v>
      </c>
      <c r="AJB10" s="140" t="str">
        <f t="shared" ca="1" si="759"/>
        <v>H27</v>
      </c>
      <c r="AJC10" s="140" t="str">
        <f t="shared" ca="1" si="759"/>
        <v>I27</v>
      </c>
      <c r="AJD10" s="140" t="str">
        <f t="shared" ca="1" si="759"/>
        <v>J27</v>
      </c>
      <c r="AJE10" s="140" t="str">
        <f t="shared" ca="1" si="759"/>
        <v>K27</v>
      </c>
      <c r="AJF10" s="140" t="str">
        <f t="shared" ca="1" si="759"/>
        <v>L27</v>
      </c>
      <c r="AJG10" s="140" t="str">
        <f t="shared" ca="1" si="759"/>
        <v>M27</v>
      </c>
      <c r="AJH10" s="140" t="str">
        <f t="shared" ca="1" si="759"/>
        <v>C28</v>
      </c>
      <c r="AJI10" s="140" t="str">
        <f t="shared" ca="1" si="759"/>
        <v>D28</v>
      </c>
      <c r="AJJ10" s="140" t="str">
        <f t="shared" ca="1" si="759"/>
        <v>E28</v>
      </c>
      <c r="AJK10" s="140" t="str">
        <f t="shared" ca="1" si="759"/>
        <v>F28</v>
      </c>
      <c r="AJL10" s="140" t="str">
        <f t="shared" ca="1" si="759"/>
        <v>G28</v>
      </c>
      <c r="AJM10" s="140" t="str">
        <f t="shared" ca="1" si="759"/>
        <v>H28</v>
      </c>
      <c r="AJN10" s="140" t="str">
        <f t="shared" ca="1" si="759"/>
        <v>I28</v>
      </c>
      <c r="AJO10" s="140" t="str">
        <f t="shared" ca="1" si="759"/>
        <v>J28</v>
      </c>
      <c r="AJP10" s="140" t="str">
        <f t="shared" ca="1" si="759"/>
        <v>K28</v>
      </c>
      <c r="AJQ10" s="140" t="str">
        <f t="shared" ca="1" si="759"/>
        <v>L28</v>
      </c>
      <c r="AJR10" s="140" t="str">
        <f t="shared" ca="1" si="759"/>
        <v>M28</v>
      </c>
      <c r="AJS10" s="140" t="str">
        <f t="shared" ca="1" si="759"/>
        <v>C29</v>
      </c>
      <c r="AJT10" s="140" t="str">
        <f t="shared" ca="1" si="759"/>
        <v>D29</v>
      </c>
      <c r="AJU10" s="140" t="str">
        <f t="shared" ca="1" si="759"/>
        <v>E29</v>
      </c>
      <c r="AJV10" s="140" t="str">
        <f t="shared" ca="1" si="759"/>
        <v>F29</v>
      </c>
      <c r="AJW10" s="140" t="str">
        <f t="shared" ca="1" si="759"/>
        <v>G29</v>
      </c>
      <c r="AJX10" s="140" t="str">
        <f t="shared" ref="AJX10:AMI10" ca="1" si="760">SUBSTITUTE(SUBSTITUTE(_xlfn.FORMULATEXT(AJX11),AJX9&amp;"!",""),"=","")</f>
        <v>H29</v>
      </c>
      <c r="AJY10" s="140" t="str">
        <f t="shared" ca="1" si="760"/>
        <v>I29</v>
      </c>
      <c r="AJZ10" s="140" t="str">
        <f t="shared" ca="1" si="760"/>
        <v>J29</v>
      </c>
      <c r="AKA10" s="140" t="str">
        <f t="shared" ca="1" si="760"/>
        <v>K29</v>
      </c>
      <c r="AKB10" s="140" t="str">
        <f t="shared" ca="1" si="760"/>
        <v>L29</v>
      </c>
      <c r="AKC10" s="140" t="str">
        <f t="shared" ca="1" si="760"/>
        <v>M29</v>
      </c>
      <c r="AKD10" s="140" t="str">
        <f t="shared" ca="1" si="760"/>
        <v>C30</v>
      </c>
      <c r="AKE10" s="140" t="str">
        <f t="shared" ca="1" si="760"/>
        <v>D30</v>
      </c>
      <c r="AKF10" s="140" t="str">
        <f t="shared" ca="1" si="760"/>
        <v>E30</v>
      </c>
      <c r="AKG10" s="140" t="str">
        <f t="shared" ca="1" si="760"/>
        <v>F30</v>
      </c>
      <c r="AKH10" s="140" t="str">
        <f t="shared" ca="1" si="760"/>
        <v>G30</v>
      </c>
      <c r="AKI10" s="140" t="str">
        <f t="shared" ca="1" si="760"/>
        <v>H30</v>
      </c>
      <c r="AKJ10" s="140" t="str">
        <f t="shared" ca="1" si="760"/>
        <v>I30</v>
      </c>
      <c r="AKK10" s="140" t="str">
        <f t="shared" ca="1" si="760"/>
        <v>J30</v>
      </c>
      <c r="AKL10" s="140" t="str">
        <f t="shared" ca="1" si="760"/>
        <v>K30</v>
      </c>
      <c r="AKM10" s="140" t="str">
        <f t="shared" ca="1" si="760"/>
        <v>L30</v>
      </c>
      <c r="AKN10" s="140" t="str">
        <f t="shared" ca="1" si="760"/>
        <v>M30</v>
      </c>
      <c r="AKO10" s="140" t="str">
        <f t="shared" ca="1" si="760"/>
        <v>C31</v>
      </c>
      <c r="AKP10" s="140" t="str">
        <f t="shared" ca="1" si="760"/>
        <v>D31</v>
      </c>
      <c r="AKQ10" s="140" t="str">
        <f t="shared" ca="1" si="760"/>
        <v>E31</v>
      </c>
      <c r="AKR10" s="140" t="str">
        <f t="shared" ca="1" si="760"/>
        <v>F31</v>
      </c>
      <c r="AKS10" s="140" t="str">
        <f t="shared" ca="1" si="760"/>
        <v>G31</v>
      </c>
      <c r="AKT10" s="140" t="str">
        <f t="shared" ca="1" si="760"/>
        <v>H31</v>
      </c>
      <c r="AKU10" s="140" t="str">
        <f t="shared" ca="1" si="760"/>
        <v>I31</v>
      </c>
      <c r="AKV10" s="140" t="str">
        <f t="shared" ca="1" si="760"/>
        <v>J31</v>
      </c>
      <c r="AKW10" s="140" t="str">
        <f t="shared" ca="1" si="760"/>
        <v>K31</v>
      </c>
      <c r="AKX10" s="140" t="str">
        <f t="shared" ca="1" si="760"/>
        <v>L31</v>
      </c>
      <c r="AKY10" s="140" t="str">
        <f t="shared" ca="1" si="760"/>
        <v>M31</v>
      </c>
      <c r="AKZ10" s="140" t="str">
        <f t="shared" ca="1" si="760"/>
        <v>C32</v>
      </c>
      <c r="ALA10" s="140" t="str">
        <f t="shared" ca="1" si="760"/>
        <v>D32</v>
      </c>
      <c r="ALB10" s="140" t="str">
        <f t="shared" ca="1" si="760"/>
        <v>E32</v>
      </c>
      <c r="ALC10" s="140" t="str">
        <f t="shared" ca="1" si="760"/>
        <v>F32</v>
      </c>
      <c r="ALD10" s="140" t="str">
        <f t="shared" ca="1" si="760"/>
        <v>G32</v>
      </c>
      <c r="ALE10" s="140" t="str">
        <f t="shared" ca="1" si="760"/>
        <v>H32</v>
      </c>
      <c r="ALF10" s="140" t="str">
        <f t="shared" ca="1" si="760"/>
        <v>I32</v>
      </c>
      <c r="ALG10" s="140" t="str">
        <f t="shared" ca="1" si="760"/>
        <v>J32</v>
      </c>
      <c r="ALH10" s="140" t="str">
        <f t="shared" ca="1" si="760"/>
        <v>K32</v>
      </c>
      <c r="ALI10" s="140" t="str">
        <f t="shared" ca="1" si="760"/>
        <v>L32</v>
      </c>
      <c r="ALJ10" s="140" t="str">
        <f t="shared" ca="1" si="760"/>
        <v>M32</v>
      </c>
      <c r="ALK10" s="140" t="str">
        <f t="shared" ca="1" si="760"/>
        <v>C33</v>
      </c>
      <c r="ALL10" s="140" t="str">
        <f t="shared" ca="1" si="760"/>
        <v>D33</v>
      </c>
      <c r="ALM10" s="140" t="str">
        <f t="shared" ca="1" si="760"/>
        <v>E33</v>
      </c>
      <c r="ALN10" s="140" t="str">
        <f t="shared" ca="1" si="760"/>
        <v>F33</v>
      </c>
      <c r="ALO10" s="140" t="str">
        <f t="shared" ca="1" si="760"/>
        <v>G33</v>
      </c>
      <c r="ALP10" s="140" t="str">
        <f t="shared" ca="1" si="760"/>
        <v>H33</v>
      </c>
      <c r="ALQ10" s="140" t="str">
        <f t="shared" ca="1" si="760"/>
        <v>I33</v>
      </c>
      <c r="ALR10" s="140" t="str">
        <f t="shared" ca="1" si="760"/>
        <v>J33</v>
      </c>
      <c r="ALS10" s="140" t="str">
        <f t="shared" ca="1" si="760"/>
        <v>K33</v>
      </c>
      <c r="ALT10" s="140" t="str">
        <f t="shared" ca="1" si="760"/>
        <v>L33</v>
      </c>
      <c r="ALU10" s="140" t="str">
        <f t="shared" ca="1" si="760"/>
        <v>M33</v>
      </c>
      <c r="ALV10" s="140" t="str">
        <f t="shared" ca="1" si="760"/>
        <v>C34</v>
      </c>
      <c r="ALW10" s="140" t="str">
        <f t="shared" ca="1" si="760"/>
        <v>D34</v>
      </c>
      <c r="ALX10" s="140" t="str">
        <f t="shared" ca="1" si="760"/>
        <v>E34</v>
      </c>
      <c r="ALY10" s="140" t="str">
        <f t="shared" ca="1" si="760"/>
        <v>F34</v>
      </c>
      <c r="ALZ10" s="140" t="str">
        <f t="shared" ca="1" si="760"/>
        <v>G34</v>
      </c>
      <c r="AMA10" s="140" t="str">
        <f t="shared" ca="1" si="760"/>
        <v>H34</v>
      </c>
      <c r="AMB10" s="140" t="str">
        <f t="shared" ca="1" si="760"/>
        <v>I34</v>
      </c>
      <c r="AMC10" s="140" t="str">
        <f t="shared" ca="1" si="760"/>
        <v>J34</v>
      </c>
      <c r="AMD10" s="140" t="str">
        <f t="shared" ca="1" si="760"/>
        <v>K34</v>
      </c>
      <c r="AME10" s="140" t="str">
        <f t="shared" ca="1" si="760"/>
        <v>L34</v>
      </c>
      <c r="AMF10" s="140" t="str">
        <f t="shared" ca="1" si="760"/>
        <v>M34</v>
      </c>
      <c r="AMG10" s="140" t="str">
        <f t="shared" ca="1" si="760"/>
        <v>C35</v>
      </c>
      <c r="AMH10" s="140" t="str">
        <f t="shared" ca="1" si="760"/>
        <v>D35</v>
      </c>
      <c r="AMI10" s="140" t="str">
        <f t="shared" ca="1" si="760"/>
        <v>E35</v>
      </c>
      <c r="AMJ10" s="140" t="str">
        <f t="shared" ref="AMJ10:AOU10" ca="1" si="761">SUBSTITUTE(SUBSTITUTE(_xlfn.FORMULATEXT(AMJ11),AMJ9&amp;"!",""),"=","")</f>
        <v>F35</v>
      </c>
      <c r="AMK10" s="140" t="str">
        <f t="shared" ca="1" si="761"/>
        <v>G35</v>
      </c>
      <c r="AML10" s="140" t="str">
        <f t="shared" ca="1" si="761"/>
        <v>H35</v>
      </c>
      <c r="AMM10" s="140" t="str">
        <f t="shared" ca="1" si="761"/>
        <v>I35</v>
      </c>
      <c r="AMN10" s="140" t="str">
        <f t="shared" ca="1" si="761"/>
        <v>J35</v>
      </c>
      <c r="AMO10" s="140" t="str">
        <f t="shared" ca="1" si="761"/>
        <v>K35</v>
      </c>
      <c r="AMP10" s="140" t="str">
        <f t="shared" ca="1" si="761"/>
        <v>L35</v>
      </c>
      <c r="AMQ10" s="140" t="str">
        <f t="shared" ca="1" si="761"/>
        <v>M35</v>
      </c>
      <c r="AMR10" s="140" t="str">
        <f t="shared" ca="1" si="761"/>
        <v>C36</v>
      </c>
      <c r="AMS10" s="140" t="str">
        <f t="shared" ca="1" si="761"/>
        <v>D36</v>
      </c>
      <c r="AMT10" s="140" t="str">
        <f t="shared" ca="1" si="761"/>
        <v>E36</v>
      </c>
      <c r="AMU10" s="140" t="str">
        <f t="shared" ca="1" si="761"/>
        <v>F36</v>
      </c>
      <c r="AMV10" s="140" t="str">
        <f t="shared" ca="1" si="761"/>
        <v>G36</v>
      </c>
      <c r="AMW10" s="140" t="str">
        <f t="shared" ca="1" si="761"/>
        <v>H36</v>
      </c>
      <c r="AMX10" s="140" t="str">
        <f t="shared" ca="1" si="761"/>
        <v>I36</v>
      </c>
      <c r="AMY10" s="140" t="str">
        <f t="shared" ca="1" si="761"/>
        <v>J36</v>
      </c>
      <c r="AMZ10" s="140" t="str">
        <f t="shared" ca="1" si="761"/>
        <v>K36</v>
      </c>
      <c r="ANA10" s="140" t="str">
        <f t="shared" ca="1" si="761"/>
        <v>L36</v>
      </c>
      <c r="ANB10" s="140" t="str">
        <f t="shared" ca="1" si="761"/>
        <v>M36</v>
      </c>
      <c r="ANC10" s="140" t="str">
        <f t="shared" ca="1" si="761"/>
        <v>C37</v>
      </c>
      <c r="AND10" s="140" t="str">
        <f t="shared" ca="1" si="761"/>
        <v>D37</v>
      </c>
      <c r="ANE10" s="140" t="str">
        <f t="shared" ca="1" si="761"/>
        <v>E37</v>
      </c>
      <c r="ANF10" s="140" t="str">
        <f t="shared" ca="1" si="761"/>
        <v>F37</v>
      </c>
      <c r="ANG10" s="140" t="str">
        <f t="shared" ca="1" si="761"/>
        <v>G37</v>
      </c>
      <c r="ANH10" s="140" t="str">
        <f t="shared" ca="1" si="761"/>
        <v>H37</v>
      </c>
      <c r="ANI10" s="140" t="str">
        <f t="shared" ca="1" si="761"/>
        <v>I37</v>
      </c>
      <c r="ANJ10" s="140" t="str">
        <f t="shared" ca="1" si="761"/>
        <v>J37</v>
      </c>
      <c r="ANK10" s="140" t="str">
        <f t="shared" ca="1" si="761"/>
        <v>K37</v>
      </c>
      <c r="ANL10" s="140" t="str">
        <f t="shared" ca="1" si="761"/>
        <v>L37</v>
      </c>
      <c r="ANM10" s="140" t="str">
        <f t="shared" ca="1" si="761"/>
        <v>M37</v>
      </c>
      <c r="ANN10" s="140" t="str">
        <f t="shared" ca="1" si="761"/>
        <v>C38</v>
      </c>
      <c r="ANO10" s="140" t="str">
        <f t="shared" ca="1" si="761"/>
        <v>D38</v>
      </c>
      <c r="ANP10" s="140" t="str">
        <f t="shared" ca="1" si="761"/>
        <v>E38</v>
      </c>
      <c r="ANQ10" s="140" t="str">
        <f t="shared" ca="1" si="761"/>
        <v>F38</v>
      </c>
      <c r="ANR10" s="140" t="str">
        <f t="shared" ca="1" si="761"/>
        <v>G38</v>
      </c>
      <c r="ANS10" s="140" t="str">
        <f t="shared" ca="1" si="761"/>
        <v>H38</v>
      </c>
      <c r="ANT10" s="140" t="str">
        <f t="shared" ca="1" si="761"/>
        <v>I38</v>
      </c>
      <c r="ANU10" s="140" t="str">
        <f t="shared" ca="1" si="761"/>
        <v>J38</v>
      </c>
      <c r="ANV10" s="140" t="str">
        <f t="shared" ca="1" si="761"/>
        <v>K38</v>
      </c>
      <c r="ANW10" s="140" t="str">
        <f t="shared" ca="1" si="761"/>
        <v>L38</v>
      </c>
      <c r="ANX10" s="140" t="str">
        <f t="shared" ca="1" si="761"/>
        <v>M38</v>
      </c>
      <c r="ANY10" s="140" t="str">
        <f t="shared" ca="1" si="761"/>
        <v>C39</v>
      </c>
      <c r="ANZ10" s="140" t="str">
        <f t="shared" ca="1" si="761"/>
        <v>D39</v>
      </c>
      <c r="AOA10" s="140" t="str">
        <f t="shared" ca="1" si="761"/>
        <v>E39</v>
      </c>
      <c r="AOB10" s="140" t="str">
        <f t="shared" ca="1" si="761"/>
        <v>F39</v>
      </c>
      <c r="AOC10" s="140" t="str">
        <f t="shared" ca="1" si="761"/>
        <v>G39</v>
      </c>
      <c r="AOD10" s="140" t="str">
        <f t="shared" ca="1" si="761"/>
        <v>H39</v>
      </c>
      <c r="AOE10" s="140" t="str">
        <f t="shared" ca="1" si="761"/>
        <v>I39</v>
      </c>
      <c r="AOF10" s="140" t="str">
        <f t="shared" ca="1" si="761"/>
        <v>J39</v>
      </c>
      <c r="AOG10" s="140" t="str">
        <f t="shared" ca="1" si="761"/>
        <v>K39</v>
      </c>
      <c r="AOH10" s="140" t="str">
        <f t="shared" ca="1" si="761"/>
        <v>L39</v>
      </c>
      <c r="AOI10" s="140" t="str">
        <f t="shared" ca="1" si="761"/>
        <v>M39</v>
      </c>
      <c r="AOJ10" s="140" t="str">
        <f t="shared" ca="1" si="761"/>
        <v>C40</v>
      </c>
      <c r="AOK10" s="140" t="str">
        <f t="shared" ca="1" si="761"/>
        <v>D40</v>
      </c>
      <c r="AOL10" s="140" t="str">
        <f t="shared" ca="1" si="761"/>
        <v>E40</v>
      </c>
      <c r="AOM10" s="140" t="str">
        <f t="shared" ca="1" si="761"/>
        <v>F40</v>
      </c>
      <c r="AON10" s="140" t="str">
        <f t="shared" ca="1" si="761"/>
        <v>G40</v>
      </c>
      <c r="AOO10" s="140" t="str">
        <f t="shared" ca="1" si="761"/>
        <v>H40</v>
      </c>
      <c r="AOP10" s="140" t="str">
        <f t="shared" ca="1" si="761"/>
        <v>I40</v>
      </c>
      <c r="AOQ10" s="140" t="str">
        <f t="shared" ca="1" si="761"/>
        <v>J40</v>
      </c>
      <c r="AOR10" s="140" t="str">
        <f t="shared" ca="1" si="761"/>
        <v>K40</v>
      </c>
      <c r="AOS10" s="140" t="str">
        <f t="shared" ca="1" si="761"/>
        <v>L40</v>
      </c>
      <c r="AOT10" s="140" t="str">
        <f t="shared" ca="1" si="761"/>
        <v>M40</v>
      </c>
      <c r="AOU10" s="140" t="str">
        <f t="shared" ca="1" si="761"/>
        <v>C41</v>
      </c>
      <c r="AOV10" s="140" t="str">
        <f t="shared" ref="AOV10:ARG10" ca="1" si="762">SUBSTITUTE(SUBSTITUTE(_xlfn.FORMULATEXT(AOV11),AOV9&amp;"!",""),"=","")</f>
        <v>D41</v>
      </c>
      <c r="AOW10" s="140" t="str">
        <f t="shared" ca="1" si="762"/>
        <v>E41</v>
      </c>
      <c r="AOX10" s="140" t="str">
        <f t="shared" ca="1" si="762"/>
        <v>F41</v>
      </c>
      <c r="AOY10" s="140" t="str">
        <f t="shared" ca="1" si="762"/>
        <v>G41</v>
      </c>
      <c r="AOZ10" s="140" t="str">
        <f t="shared" ca="1" si="762"/>
        <v>H41</v>
      </c>
      <c r="APA10" s="140" t="str">
        <f t="shared" ca="1" si="762"/>
        <v>I41</v>
      </c>
      <c r="APB10" s="140" t="str">
        <f t="shared" ca="1" si="762"/>
        <v>J41</v>
      </c>
      <c r="APC10" s="140" t="str">
        <f t="shared" ca="1" si="762"/>
        <v>K41</v>
      </c>
      <c r="APD10" s="140" t="str">
        <f t="shared" ca="1" si="762"/>
        <v>L41</v>
      </c>
      <c r="APE10" s="140" t="str">
        <f t="shared" ca="1" si="762"/>
        <v>M41</v>
      </c>
      <c r="APF10" s="140" t="str">
        <f t="shared" ca="1" si="762"/>
        <v>C42</v>
      </c>
      <c r="APG10" s="140" t="str">
        <f t="shared" ca="1" si="762"/>
        <v>D42</v>
      </c>
      <c r="APH10" s="140" t="str">
        <f t="shared" ca="1" si="762"/>
        <v>E42</v>
      </c>
      <c r="API10" s="140" t="str">
        <f t="shared" ca="1" si="762"/>
        <v>F42</v>
      </c>
      <c r="APJ10" s="140" t="str">
        <f t="shared" ca="1" si="762"/>
        <v>G42</v>
      </c>
      <c r="APK10" s="140" t="str">
        <f t="shared" ca="1" si="762"/>
        <v>H42</v>
      </c>
      <c r="APL10" s="140" t="str">
        <f t="shared" ca="1" si="762"/>
        <v>I42</v>
      </c>
      <c r="APM10" s="140" t="str">
        <f t="shared" ca="1" si="762"/>
        <v>J42</v>
      </c>
      <c r="APN10" s="140" t="str">
        <f t="shared" ca="1" si="762"/>
        <v>K42</v>
      </c>
      <c r="APO10" s="140" t="str">
        <f t="shared" ca="1" si="762"/>
        <v>L42</v>
      </c>
      <c r="APP10" s="140" t="str">
        <f t="shared" ca="1" si="762"/>
        <v>M42</v>
      </c>
      <c r="APQ10" s="140" t="str">
        <f t="shared" ca="1" si="762"/>
        <v>C43</v>
      </c>
      <c r="APR10" s="140" t="str">
        <f t="shared" ca="1" si="762"/>
        <v>D43</v>
      </c>
      <c r="APS10" s="140" t="str">
        <f t="shared" ca="1" si="762"/>
        <v>E43</v>
      </c>
      <c r="APT10" s="140" t="str">
        <f t="shared" ca="1" si="762"/>
        <v>F43</v>
      </c>
      <c r="APU10" s="140" t="str">
        <f t="shared" ca="1" si="762"/>
        <v>G43</v>
      </c>
      <c r="APV10" s="140" t="str">
        <f t="shared" ca="1" si="762"/>
        <v>H43</v>
      </c>
      <c r="APW10" s="140" t="str">
        <f t="shared" ca="1" si="762"/>
        <v>I43</v>
      </c>
      <c r="APX10" s="140" t="str">
        <f t="shared" ca="1" si="762"/>
        <v>J43</v>
      </c>
      <c r="APY10" s="140" t="str">
        <f t="shared" ca="1" si="762"/>
        <v>K43</v>
      </c>
      <c r="APZ10" s="140" t="str">
        <f t="shared" ca="1" si="762"/>
        <v>L43</v>
      </c>
      <c r="AQA10" s="140" t="str">
        <f t="shared" ca="1" si="762"/>
        <v>M43</v>
      </c>
      <c r="AQB10" s="140" t="str">
        <f t="shared" ca="1" si="762"/>
        <v>C44</v>
      </c>
      <c r="AQC10" s="140" t="str">
        <f t="shared" ca="1" si="762"/>
        <v>D44</v>
      </c>
      <c r="AQD10" s="140" t="str">
        <f t="shared" ca="1" si="762"/>
        <v>E44</v>
      </c>
      <c r="AQE10" s="140" t="str">
        <f t="shared" ca="1" si="762"/>
        <v>F44</v>
      </c>
      <c r="AQF10" s="140" t="str">
        <f t="shared" ca="1" si="762"/>
        <v>G44</v>
      </c>
      <c r="AQG10" s="140" t="str">
        <f t="shared" ca="1" si="762"/>
        <v>H44</v>
      </c>
      <c r="AQH10" s="140" t="str">
        <f t="shared" ca="1" si="762"/>
        <v>I44</v>
      </c>
      <c r="AQI10" s="140" t="str">
        <f t="shared" ca="1" si="762"/>
        <v>J44</v>
      </c>
      <c r="AQJ10" s="140" t="str">
        <f t="shared" ca="1" si="762"/>
        <v>K44</v>
      </c>
      <c r="AQK10" s="140" t="str">
        <f t="shared" ca="1" si="762"/>
        <v>L44</v>
      </c>
      <c r="AQL10" s="140" t="str">
        <f t="shared" ca="1" si="762"/>
        <v>M44</v>
      </c>
      <c r="AQM10" s="140" t="str">
        <f t="shared" ca="1" si="762"/>
        <v>C45</v>
      </c>
      <c r="AQN10" s="140" t="str">
        <f t="shared" ca="1" si="762"/>
        <v>D45</v>
      </c>
      <c r="AQO10" s="140" t="str">
        <f t="shared" ca="1" si="762"/>
        <v>E45</v>
      </c>
      <c r="AQP10" s="140" t="str">
        <f t="shared" ca="1" si="762"/>
        <v>F45</v>
      </c>
      <c r="AQQ10" s="140" t="str">
        <f t="shared" ca="1" si="762"/>
        <v>G45</v>
      </c>
      <c r="AQR10" s="140" t="str">
        <f t="shared" ca="1" si="762"/>
        <v>H45</v>
      </c>
      <c r="AQS10" s="140" t="str">
        <f t="shared" ca="1" si="762"/>
        <v>I45</v>
      </c>
      <c r="AQT10" s="140" t="str">
        <f t="shared" ca="1" si="762"/>
        <v>J45</v>
      </c>
      <c r="AQU10" s="140" t="str">
        <f t="shared" ca="1" si="762"/>
        <v>K45</v>
      </c>
      <c r="AQV10" s="140" t="str">
        <f t="shared" ca="1" si="762"/>
        <v>L45</v>
      </c>
      <c r="AQW10" s="140" t="str">
        <f t="shared" ca="1" si="762"/>
        <v>M45</v>
      </c>
      <c r="AQX10" s="140" t="str">
        <f t="shared" ca="1" si="762"/>
        <v>C46</v>
      </c>
      <c r="AQY10" s="140" t="str">
        <f t="shared" ca="1" si="762"/>
        <v>D46</v>
      </c>
      <c r="AQZ10" s="140" t="str">
        <f t="shared" ca="1" si="762"/>
        <v>E46</v>
      </c>
      <c r="ARA10" s="140" t="str">
        <f t="shared" ca="1" si="762"/>
        <v>F46</v>
      </c>
      <c r="ARB10" s="140" t="str">
        <f t="shared" ca="1" si="762"/>
        <v>G46</v>
      </c>
      <c r="ARC10" s="140" t="str">
        <f t="shared" ca="1" si="762"/>
        <v>H46</v>
      </c>
      <c r="ARD10" s="140" t="str">
        <f t="shared" ca="1" si="762"/>
        <v>I46</v>
      </c>
      <c r="ARE10" s="140" t="str">
        <f t="shared" ca="1" si="762"/>
        <v>J46</v>
      </c>
      <c r="ARF10" s="140" t="str">
        <f t="shared" ca="1" si="762"/>
        <v>K46</v>
      </c>
      <c r="ARG10" s="140" t="str">
        <f t="shared" ca="1" si="762"/>
        <v>L46</v>
      </c>
      <c r="ARH10" s="140" t="str">
        <f t="shared" ref="ARH10:ATS10" ca="1" si="763">SUBSTITUTE(SUBSTITUTE(_xlfn.FORMULATEXT(ARH11),ARH9&amp;"!",""),"=","")</f>
        <v>M46</v>
      </c>
      <c r="ARI10" s="140" t="str">
        <f t="shared" ca="1" si="763"/>
        <v>C47</v>
      </c>
      <c r="ARJ10" s="140" t="str">
        <f t="shared" ca="1" si="763"/>
        <v>D47</v>
      </c>
      <c r="ARK10" s="140" t="str">
        <f t="shared" ca="1" si="763"/>
        <v>E47</v>
      </c>
      <c r="ARL10" s="140" t="str">
        <f t="shared" ca="1" si="763"/>
        <v>F47</v>
      </c>
      <c r="ARM10" s="140" t="str">
        <f t="shared" ca="1" si="763"/>
        <v>G47</v>
      </c>
      <c r="ARN10" s="140" t="str">
        <f t="shared" ca="1" si="763"/>
        <v>H47</v>
      </c>
      <c r="ARO10" s="140" t="str">
        <f t="shared" ca="1" si="763"/>
        <v>I47</v>
      </c>
      <c r="ARP10" s="140" t="str">
        <f t="shared" ca="1" si="763"/>
        <v>J47</v>
      </c>
      <c r="ARQ10" s="140" t="str">
        <f t="shared" ca="1" si="763"/>
        <v>K47</v>
      </c>
      <c r="ARR10" s="140" t="str">
        <f t="shared" ca="1" si="763"/>
        <v>L47</v>
      </c>
      <c r="ARS10" s="140" t="str">
        <f t="shared" ca="1" si="763"/>
        <v>M47</v>
      </c>
      <c r="ART10" s="140" t="str">
        <f t="shared" ca="1" si="763"/>
        <v>C48</v>
      </c>
      <c r="ARU10" s="140" t="str">
        <f t="shared" ca="1" si="763"/>
        <v>D48</v>
      </c>
      <c r="ARV10" s="140" t="str">
        <f t="shared" ca="1" si="763"/>
        <v>E48</v>
      </c>
      <c r="ARW10" s="140" t="str">
        <f t="shared" ca="1" si="763"/>
        <v>F48</v>
      </c>
      <c r="ARX10" s="140" t="str">
        <f t="shared" ca="1" si="763"/>
        <v>G48</v>
      </c>
      <c r="ARY10" s="140" t="str">
        <f t="shared" ca="1" si="763"/>
        <v>H48</v>
      </c>
      <c r="ARZ10" s="140" t="str">
        <f t="shared" ca="1" si="763"/>
        <v>I48</v>
      </c>
      <c r="ASA10" s="140" t="str">
        <f t="shared" ca="1" si="763"/>
        <v>J48</v>
      </c>
      <c r="ASB10" s="140" t="str">
        <f t="shared" ca="1" si="763"/>
        <v>K48</v>
      </c>
      <c r="ASC10" s="140" t="str">
        <f t="shared" ca="1" si="763"/>
        <v>L48</v>
      </c>
      <c r="ASD10" s="140" t="str">
        <f t="shared" ca="1" si="763"/>
        <v>M48</v>
      </c>
      <c r="ASE10" s="140" t="str">
        <f t="shared" ca="1" si="763"/>
        <v>C49</v>
      </c>
      <c r="ASF10" s="140" t="str">
        <f t="shared" ca="1" si="763"/>
        <v>D49</v>
      </c>
      <c r="ASG10" s="140" t="str">
        <f t="shared" ca="1" si="763"/>
        <v>E49</v>
      </c>
      <c r="ASH10" s="140" t="str">
        <f t="shared" ca="1" si="763"/>
        <v>F49</v>
      </c>
      <c r="ASI10" s="140" t="str">
        <f t="shared" ca="1" si="763"/>
        <v>G49</v>
      </c>
      <c r="ASJ10" s="140" t="str">
        <f t="shared" ca="1" si="763"/>
        <v>H49</v>
      </c>
      <c r="ASK10" s="140" t="str">
        <f t="shared" ca="1" si="763"/>
        <v>I49</v>
      </c>
      <c r="ASL10" s="140" t="str">
        <f t="shared" ca="1" si="763"/>
        <v>J49</v>
      </c>
      <c r="ASM10" s="140" t="str">
        <f t="shared" ca="1" si="763"/>
        <v>K49</v>
      </c>
      <c r="ASN10" s="140" t="str">
        <f t="shared" ca="1" si="763"/>
        <v>L49</v>
      </c>
      <c r="ASO10" s="140" t="str">
        <f t="shared" ca="1" si="763"/>
        <v>M49</v>
      </c>
      <c r="ASP10" s="140" t="str">
        <f t="shared" ca="1" si="763"/>
        <v>C50</v>
      </c>
      <c r="ASQ10" s="140" t="str">
        <f t="shared" ca="1" si="763"/>
        <v>D50</v>
      </c>
      <c r="ASR10" s="140" t="str">
        <f t="shared" ca="1" si="763"/>
        <v>E50</v>
      </c>
      <c r="ASS10" s="140" t="str">
        <f t="shared" ca="1" si="763"/>
        <v>F50</v>
      </c>
      <c r="AST10" s="140" t="str">
        <f t="shared" ca="1" si="763"/>
        <v>G50</v>
      </c>
      <c r="ASU10" s="140" t="str">
        <f t="shared" ca="1" si="763"/>
        <v>H50</v>
      </c>
      <c r="ASV10" s="140" t="str">
        <f t="shared" ca="1" si="763"/>
        <v>I50</v>
      </c>
      <c r="ASW10" s="140" t="str">
        <f t="shared" ca="1" si="763"/>
        <v>J50</v>
      </c>
      <c r="ASX10" s="140" t="str">
        <f t="shared" ca="1" si="763"/>
        <v>K50</v>
      </c>
      <c r="ASY10" s="140" t="str">
        <f t="shared" ca="1" si="763"/>
        <v>L50</v>
      </c>
      <c r="ASZ10" s="140" t="str">
        <f t="shared" ca="1" si="763"/>
        <v>M50</v>
      </c>
      <c r="ATA10" s="140" t="str">
        <f t="shared" ca="1" si="763"/>
        <v>C51</v>
      </c>
      <c r="ATB10" s="140" t="str">
        <f t="shared" ca="1" si="763"/>
        <v>D51</v>
      </c>
      <c r="ATC10" s="140" t="str">
        <f t="shared" ca="1" si="763"/>
        <v>E51</v>
      </c>
      <c r="ATD10" s="140" t="str">
        <f t="shared" ca="1" si="763"/>
        <v>F51</v>
      </c>
      <c r="ATE10" s="140" t="str">
        <f t="shared" ca="1" si="763"/>
        <v>G51</v>
      </c>
      <c r="ATF10" s="140" t="str">
        <f t="shared" ca="1" si="763"/>
        <v>H51</v>
      </c>
      <c r="ATG10" s="140" t="str">
        <f t="shared" ca="1" si="763"/>
        <v>I51</v>
      </c>
      <c r="ATH10" s="140" t="str">
        <f t="shared" ca="1" si="763"/>
        <v>J51</v>
      </c>
      <c r="ATI10" s="140" t="str">
        <f t="shared" ca="1" si="763"/>
        <v>K51</v>
      </c>
      <c r="ATJ10" s="140" t="str">
        <f t="shared" ca="1" si="763"/>
        <v>L51</v>
      </c>
      <c r="ATK10" s="140" t="str">
        <f t="shared" ca="1" si="763"/>
        <v>M51</v>
      </c>
      <c r="ATL10" s="140" t="str">
        <f t="shared" ca="1" si="763"/>
        <v>C52</v>
      </c>
      <c r="ATM10" s="140" t="str">
        <f t="shared" ca="1" si="763"/>
        <v>D52</v>
      </c>
      <c r="ATN10" s="140" t="str">
        <f t="shared" ca="1" si="763"/>
        <v>E52</v>
      </c>
      <c r="ATO10" s="140" t="str">
        <f t="shared" ca="1" si="763"/>
        <v>F52</v>
      </c>
      <c r="ATP10" s="140" t="str">
        <f t="shared" ca="1" si="763"/>
        <v>G52</v>
      </c>
      <c r="ATQ10" s="140" t="str">
        <f t="shared" ca="1" si="763"/>
        <v>H52</v>
      </c>
      <c r="ATR10" s="140" t="str">
        <f t="shared" ca="1" si="763"/>
        <v>I52</v>
      </c>
      <c r="ATS10" s="140" t="str">
        <f t="shared" ca="1" si="763"/>
        <v>J52</v>
      </c>
      <c r="ATT10" s="140" t="str">
        <f t="shared" ref="ATT10:AWE10" ca="1" si="764">SUBSTITUTE(SUBSTITUTE(_xlfn.FORMULATEXT(ATT11),ATT9&amp;"!",""),"=","")</f>
        <v>K52</v>
      </c>
      <c r="ATU10" s="140" t="str">
        <f t="shared" ca="1" si="764"/>
        <v>L52</v>
      </c>
      <c r="ATV10" s="140" t="str">
        <f t="shared" ca="1" si="764"/>
        <v>M52</v>
      </c>
      <c r="ATW10" s="140" t="str">
        <f t="shared" ca="1" si="764"/>
        <v>C53</v>
      </c>
      <c r="ATX10" s="140" t="str">
        <f t="shared" ca="1" si="764"/>
        <v>D53</v>
      </c>
      <c r="ATY10" s="140" t="str">
        <f t="shared" ca="1" si="764"/>
        <v>E53</v>
      </c>
      <c r="ATZ10" s="140" t="str">
        <f t="shared" ca="1" si="764"/>
        <v>F53</v>
      </c>
      <c r="AUA10" s="140" t="str">
        <f t="shared" ca="1" si="764"/>
        <v>G53</v>
      </c>
      <c r="AUB10" s="140" t="str">
        <f t="shared" ca="1" si="764"/>
        <v>H53</v>
      </c>
      <c r="AUC10" s="140" t="str">
        <f t="shared" ca="1" si="764"/>
        <v>I53</v>
      </c>
      <c r="AUD10" s="140" t="str">
        <f t="shared" ca="1" si="764"/>
        <v>J53</v>
      </c>
      <c r="AUE10" s="140" t="str">
        <f t="shared" ca="1" si="764"/>
        <v>K53</v>
      </c>
      <c r="AUF10" s="140" t="str">
        <f t="shared" ca="1" si="764"/>
        <v>L53</v>
      </c>
      <c r="AUG10" s="140" t="str">
        <f t="shared" ca="1" si="764"/>
        <v>M53</v>
      </c>
      <c r="AUH10" s="140" t="str">
        <f t="shared" ca="1" si="764"/>
        <v>C54</v>
      </c>
      <c r="AUI10" s="140" t="str">
        <f t="shared" ca="1" si="764"/>
        <v>D54</v>
      </c>
      <c r="AUJ10" s="140" t="str">
        <f t="shared" ca="1" si="764"/>
        <v>E54</v>
      </c>
      <c r="AUK10" s="140" t="str">
        <f t="shared" ca="1" si="764"/>
        <v>F54</v>
      </c>
      <c r="AUL10" s="140" t="str">
        <f t="shared" ca="1" si="764"/>
        <v>G54</v>
      </c>
      <c r="AUM10" s="140" t="str">
        <f t="shared" ca="1" si="764"/>
        <v>H54</v>
      </c>
      <c r="AUN10" s="140" t="str">
        <f t="shared" ca="1" si="764"/>
        <v>I54</v>
      </c>
      <c r="AUO10" s="140" t="str">
        <f t="shared" ca="1" si="764"/>
        <v>J54</v>
      </c>
      <c r="AUP10" s="140" t="str">
        <f t="shared" ca="1" si="764"/>
        <v>K54</v>
      </c>
      <c r="AUQ10" s="140" t="str">
        <f t="shared" ca="1" si="764"/>
        <v>L54</v>
      </c>
      <c r="AUR10" s="140" t="str">
        <f t="shared" ca="1" si="764"/>
        <v>M54</v>
      </c>
      <c r="AUS10" s="140" t="str">
        <f t="shared" ca="1" si="764"/>
        <v>C55</v>
      </c>
      <c r="AUT10" s="140" t="str">
        <f t="shared" ca="1" si="764"/>
        <v>D55</v>
      </c>
      <c r="AUU10" s="140" t="str">
        <f t="shared" ca="1" si="764"/>
        <v>E55</v>
      </c>
      <c r="AUV10" s="140" t="str">
        <f t="shared" ca="1" si="764"/>
        <v>F55</v>
      </c>
      <c r="AUW10" s="140" t="str">
        <f t="shared" ca="1" si="764"/>
        <v>G55</v>
      </c>
      <c r="AUX10" s="140" t="str">
        <f t="shared" ca="1" si="764"/>
        <v>H55</v>
      </c>
      <c r="AUY10" s="140" t="str">
        <f t="shared" ca="1" si="764"/>
        <v>I55</v>
      </c>
      <c r="AUZ10" s="140" t="str">
        <f t="shared" ca="1" si="764"/>
        <v>J55</v>
      </c>
      <c r="AVA10" s="140" t="str">
        <f t="shared" ca="1" si="764"/>
        <v>K55</v>
      </c>
      <c r="AVB10" s="140" t="str">
        <f t="shared" ca="1" si="764"/>
        <v>L55</v>
      </c>
      <c r="AVC10" s="140" t="str">
        <f t="shared" ca="1" si="764"/>
        <v>M55</v>
      </c>
      <c r="AVD10" s="140" t="str">
        <f t="shared" ca="1" si="764"/>
        <v>C56</v>
      </c>
      <c r="AVE10" s="140" t="str">
        <f t="shared" ca="1" si="764"/>
        <v>D56</v>
      </c>
      <c r="AVF10" s="140" t="str">
        <f t="shared" ca="1" si="764"/>
        <v>E56</v>
      </c>
      <c r="AVG10" s="140" t="str">
        <f t="shared" ca="1" si="764"/>
        <v>F56</v>
      </c>
      <c r="AVH10" s="140" t="str">
        <f t="shared" ca="1" si="764"/>
        <v>G56</v>
      </c>
      <c r="AVI10" s="140" t="str">
        <f t="shared" ca="1" si="764"/>
        <v>H56</v>
      </c>
      <c r="AVJ10" s="140" t="str">
        <f t="shared" ca="1" si="764"/>
        <v>I56</v>
      </c>
      <c r="AVK10" s="140" t="str">
        <f t="shared" ca="1" si="764"/>
        <v>J56</v>
      </c>
      <c r="AVL10" s="140" t="str">
        <f t="shared" ca="1" si="764"/>
        <v>K56</v>
      </c>
      <c r="AVM10" s="140" t="str">
        <f t="shared" ca="1" si="764"/>
        <v>L56</v>
      </c>
      <c r="AVN10" s="140" t="str">
        <f t="shared" ca="1" si="764"/>
        <v>M56</v>
      </c>
      <c r="AVO10" s="140" t="str">
        <f t="shared" ca="1" si="764"/>
        <v>C57</v>
      </c>
      <c r="AVP10" s="140" t="str">
        <f t="shared" ca="1" si="764"/>
        <v>D57</v>
      </c>
      <c r="AVQ10" s="140" t="str">
        <f t="shared" ca="1" si="764"/>
        <v>E57</v>
      </c>
      <c r="AVR10" s="140" t="str">
        <f t="shared" ca="1" si="764"/>
        <v>F57</v>
      </c>
      <c r="AVS10" s="140" t="str">
        <f t="shared" ca="1" si="764"/>
        <v>G57</v>
      </c>
      <c r="AVT10" s="140" t="str">
        <f t="shared" ca="1" si="764"/>
        <v>H57</v>
      </c>
      <c r="AVU10" s="140" t="str">
        <f t="shared" ca="1" si="764"/>
        <v>I57</v>
      </c>
      <c r="AVV10" s="140" t="str">
        <f t="shared" ca="1" si="764"/>
        <v>J57</v>
      </c>
      <c r="AVW10" s="140" t="str">
        <f t="shared" ca="1" si="764"/>
        <v>K57</v>
      </c>
      <c r="AVX10" s="140" t="str">
        <f t="shared" ca="1" si="764"/>
        <v>L57</v>
      </c>
      <c r="AVY10" s="140" t="str">
        <f t="shared" ca="1" si="764"/>
        <v>M57</v>
      </c>
      <c r="AVZ10" s="140" t="str">
        <f t="shared" ca="1" si="764"/>
        <v>C58</v>
      </c>
      <c r="AWA10" s="140" t="str">
        <f t="shared" ca="1" si="764"/>
        <v>D58</v>
      </c>
      <c r="AWB10" s="140" t="str">
        <f t="shared" ca="1" si="764"/>
        <v>E58</v>
      </c>
      <c r="AWC10" s="140" t="str">
        <f t="shared" ca="1" si="764"/>
        <v>F58</v>
      </c>
      <c r="AWD10" s="140" t="str">
        <f t="shared" ca="1" si="764"/>
        <v>G58</v>
      </c>
      <c r="AWE10" s="140" t="str">
        <f t="shared" ca="1" si="764"/>
        <v>H58</v>
      </c>
      <c r="AWF10" s="140" t="str">
        <f t="shared" ref="AWF10:AYQ10" ca="1" si="765">SUBSTITUTE(SUBSTITUTE(_xlfn.FORMULATEXT(AWF11),AWF9&amp;"!",""),"=","")</f>
        <v>I58</v>
      </c>
      <c r="AWG10" s="140" t="str">
        <f t="shared" ca="1" si="765"/>
        <v>J58</v>
      </c>
      <c r="AWH10" s="140" t="str">
        <f t="shared" ca="1" si="765"/>
        <v>K58</v>
      </c>
      <c r="AWI10" s="140" t="str">
        <f t="shared" ca="1" si="765"/>
        <v>L58</v>
      </c>
      <c r="AWJ10" s="140" t="str">
        <f t="shared" ca="1" si="765"/>
        <v>M58</v>
      </c>
      <c r="AWK10" s="140" t="str">
        <f t="shared" ca="1" si="765"/>
        <v>C59</v>
      </c>
      <c r="AWL10" s="140" t="str">
        <f t="shared" ca="1" si="765"/>
        <v>D59</v>
      </c>
      <c r="AWM10" s="140" t="str">
        <f t="shared" ca="1" si="765"/>
        <v>E59</v>
      </c>
      <c r="AWN10" s="140" t="str">
        <f t="shared" ca="1" si="765"/>
        <v>F59</v>
      </c>
      <c r="AWO10" s="140" t="str">
        <f t="shared" ca="1" si="765"/>
        <v>G59</v>
      </c>
      <c r="AWP10" s="140" t="str">
        <f t="shared" ca="1" si="765"/>
        <v>H59</v>
      </c>
      <c r="AWQ10" s="140" t="str">
        <f t="shared" ca="1" si="765"/>
        <v>I59</v>
      </c>
      <c r="AWR10" s="140" t="str">
        <f t="shared" ca="1" si="765"/>
        <v>J59</v>
      </c>
      <c r="AWS10" s="140" t="str">
        <f t="shared" ca="1" si="765"/>
        <v>K59</v>
      </c>
      <c r="AWT10" s="140" t="str">
        <f t="shared" ca="1" si="765"/>
        <v>L59</v>
      </c>
      <c r="AWU10" s="140" t="str">
        <f t="shared" ca="1" si="765"/>
        <v>M59</v>
      </c>
      <c r="AWV10" s="140" t="str">
        <f t="shared" ca="1" si="765"/>
        <v>C60</v>
      </c>
      <c r="AWW10" s="140" t="str">
        <f t="shared" ca="1" si="765"/>
        <v>D60</v>
      </c>
      <c r="AWX10" s="140" t="str">
        <f t="shared" ca="1" si="765"/>
        <v>E60</v>
      </c>
      <c r="AWY10" s="140" t="str">
        <f t="shared" ca="1" si="765"/>
        <v>F60</v>
      </c>
      <c r="AWZ10" s="140" t="str">
        <f t="shared" ca="1" si="765"/>
        <v>G60</v>
      </c>
      <c r="AXA10" s="140" t="str">
        <f t="shared" ca="1" si="765"/>
        <v>H60</v>
      </c>
      <c r="AXB10" s="140" t="str">
        <f t="shared" ca="1" si="765"/>
        <v>I60</v>
      </c>
      <c r="AXC10" s="140" t="str">
        <f t="shared" ca="1" si="765"/>
        <v>J60</v>
      </c>
      <c r="AXD10" s="140" t="str">
        <f t="shared" ca="1" si="765"/>
        <v>K60</v>
      </c>
      <c r="AXE10" s="140" t="str">
        <f t="shared" ca="1" si="765"/>
        <v>L60</v>
      </c>
      <c r="AXF10" s="140" t="str">
        <f t="shared" ca="1" si="765"/>
        <v>M60</v>
      </c>
      <c r="AXG10" s="140" t="str">
        <f t="shared" ca="1" si="765"/>
        <v>C61</v>
      </c>
      <c r="AXH10" s="140" t="str">
        <f t="shared" ca="1" si="765"/>
        <v>D61</v>
      </c>
      <c r="AXI10" s="140" t="str">
        <f t="shared" ca="1" si="765"/>
        <v>E61</v>
      </c>
      <c r="AXJ10" s="140" t="str">
        <f t="shared" ca="1" si="765"/>
        <v>F61</v>
      </c>
      <c r="AXK10" s="140" t="str">
        <f t="shared" ca="1" si="765"/>
        <v>G61</v>
      </c>
      <c r="AXL10" s="140" t="str">
        <f t="shared" ca="1" si="765"/>
        <v>H61</v>
      </c>
      <c r="AXM10" s="140" t="str">
        <f t="shared" ca="1" si="765"/>
        <v>I61</v>
      </c>
      <c r="AXN10" s="140" t="str">
        <f t="shared" ca="1" si="765"/>
        <v>J61</v>
      </c>
      <c r="AXO10" s="140" t="str">
        <f t="shared" ca="1" si="765"/>
        <v>K61</v>
      </c>
      <c r="AXP10" s="140" t="str">
        <f t="shared" ca="1" si="765"/>
        <v>L61</v>
      </c>
      <c r="AXQ10" s="140" t="str">
        <f t="shared" ca="1" si="765"/>
        <v>M61</v>
      </c>
      <c r="AXR10" s="140" t="str">
        <f t="shared" ca="1" si="765"/>
        <v>C62</v>
      </c>
      <c r="AXS10" s="140" t="str">
        <f t="shared" ca="1" si="765"/>
        <v>D62</v>
      </c>
      <c r="AXT10" s="140" t="str">
        <f t="shared" ca="1" si="765"/>
        <v>E62</v>
      </c>
      <c r="AXU10" s="140" t="str">
        <f t="shared" ca="1" si="765"/>
        <v>F62</v>
      </c>
      <c r="AXV10" s="140" t="str">
        <f t="shared" ca="1" si="765"/>
        <v>G62</v>
      </c>
      <c r="AXW10" s="140" t="str">
        <f t="shared" ca="1" si="765"/>
        <v>H62</v>
      </c>
      <c r="AXX10" s="140" t="str">
        <f t="shared" ca="1" si="765"/>
        <v>I62</v>
      </c>
      <c r="AXY10" s="140" t="str">
        <f t="shared" ca="1" si="765"/>
        <v>J62</v>
      </c>
      <c r="AXZ10" s="140" t="str">
        <f t="shared" ca="1" si="765"/>
        <v>K62</v>
      </c>
      <c r="AYA10" s="140" t="str">
        <f t="shared" ca="1" si="765"/>
        <v>L62</v>
      </c>
      <c r="AYB10" s="140" t="str">
        <f t="shared" ca="1" si="765"/>
        <v>M62</v>
      </c>
      <c r="AYC10" s="140" t="str">
        <f t="shared" ca="1" si="765"/>
        <v>C63</v>
      </c>
      <c r="AYD10" s="140" t="str">
        <f t="shared" ca="1" si="765"/>
        <v>D63</v>
      </c>
      <c r="AYE10" s="140" t="str">
        <f t="shared" ca="1" si="765"/>
        <v>E63</v>
      </c>
      <c r="AYF10" s="140" t="str">
        <f t="shared" ca="1" si="765"/>
        <v>F63</v>
      </c>
      <c r="AYG10" s="140" t="str">
        <f t="shared" ca="1" si="765"/>
        <v>G63</v>
      </c>
      <c r="AYH10" s="140" t="str">
        <f t="shared" ca="1" si="765"/>
        <v>H63</v>
      </c>
      <c r="AYI10" s="140" t="str">
        <f t="shared" ca="1" si="765"/>
        <v>I63</v>
      </c>
      <c r="AYJ10" s="140" t="str">
        <f t="shared" ca="1" si="765"/>
        <v>J63</v>
      </c>
      <c r="AYK10" s="140" t="str">
        <f t="shared" ca="1" si="765"/>
        <v>K63</v>
      </c>
      <c r="AYL10" s="140" t="str">
        <f t="shared" ca="1" si="765"/>
        <v>L63</v>
      </c>
      <c r="AYM10" s="140" t="str">
        <f t="shared" ca="1" si="765"/>
        <v>M63</v>
      </c>
      <c r="AYN10" s="140" t="str">
        <f t="shared" ca="1" si="765"/>
        <v>C64</v>
      </c>
      <c r="AYO10" s="140" t="str">
        <f t="shared" ca="1" si="765"/>
        <v>D64</v>
      </c>
      <c r="AYP10" s="140" t="str">
        <f t="shared" ca="1" si="765"/>
        <v>E64</v>
      </c>
      <c r="AYQ10" s="140" t="str">
        <f t="shared" ca="1" si="765"/>
        <v>F64</v>
      </c>
      <c r="AYR10" s="140" t="str">
        <f t="shared" ref="AYR10:BBC10" ca="1" si="766">SUBSTITUTE(SUBSTITUTE(_xlfn.FORMULATEXT(AYR11),AYR9&amp;"!",""),"=","")</f>
        <v>G64</v>
      </c>
      <c r="AYS10" s="140" t="str">
        <f t="shared" ca="1" si="766"/>
        <v>H64</v>
      </c>
      <c r="AYT10" s="140" t="str">
        <f t="shared" ca="1" si="766"/>
        <v>I64</v>
      </c>
      <c r="AYU10" s="140" t="str">
        <f t="shared" ca="1" si="766"/>
        <v>J64</v>
      </c>
      <c r="AYV10" s="140" t="str">
        <f t="shared" ca="1" si="766"/>
        <v>K64</v>
      </c>
      <c r="AYW10" s="140" t="str">
        <f t="shared" ca="1" si="766"/>
        <v>L64</v>
      </c>
      <c r="AYX10" s="140" t="str">
        <f t="shared" ca="1" si="766"/>
        <v>M64</v>
      </c>
      <c r="AYY10" s="140" t="str">
        <f t="shared" ca="1" si="766"/>
        <v>C65</v>
      </c>
      <c r="AYZ10" s="140" t="str">
        <f t="shared" ca="1" si="766"/>
        <v>D65</v>
      </c>
      <c r="AZA10" s="140" t="str">
        <f t="shared" ca="1" si="766"/>
        <v>E65</v>
      </c>
      <c r="AZB10" s="140" t="str">
        <f t="shared" ca="1" si="766"/>
        <v>F65</v>
      </c>
      <c r="AZC10" s="140" t="str">
        <f t="shared" ca="1" si="766"/>
        <v>G65</v>
      </c>
      <c r="AZD10" s="140" t="str">
        <f t="shared" ca="1" si="766"/>
        <v>H65</v>
      </c>
      <c r="AZE10" s="140" t="str">
        <f t="shared" ca="1" si="766"/>
        <v>I65</v>
      </c>
      <c r="AZF10" s="140" t="str">
        <f t="shared" ca="1" si="766"/>
        <v>J65</v>
      </c>
      <c r="AZG10" s="140" t="str">
        <f t="shared" ca="1" si="766"/>
        <v>K65</v>
      </c>
      <c r="AZH10" s="140" t="str">
        <f t="shared" ca="1" si="766"/>
        <v>L65</v>
      </c>
      <c r="AZI10" s="140" t="str">
        <f t="shared" ca="1" si="766"/>
        <v>M65</v>
      </c>
      <c r="AZJ10" s="140" t="str">
        <f t="shared" ca="1" si="766"/>
        <v>C66</v>
      </c>
      <c r="AZK10" s="140" t="str">
        <f t="shared" ca="1" si="766"/>
        <v>D66</v>
      </c>
      <c r="AZL10" s="140" t="str">
        <f t="shared" ca="1" si="766"/>
        <v>E66</v>
      </c>
      <c r="AZM10" s="140" t="str">
        <f t="shared" ca="1" si="766"/>
        <v>F66</v>
      </c>
      <c r="AZN10" s="140" t="str">
        <f t="shared" ca="1" si="766"/>
        <v>G66</v>
      </c>
      <c r="AZO10" s="140" t="str">
        <f t="shared" ca="1" si="766"/>
        <v>H66</v>
      </c>
      <c r="AZP10" s="140" t="str">
        <f t="shared" ca="1" si="766"/>
        <v>I66</v>
      </c>
      <c r="AZQ10" s="140" t="str">
        <f t="shared" ca="1" si="766"/>
        <v>J66</v>
      </c>
      <c r="AZR10" s="140" t="str">
        <f t="shared" ca="1" si="766"/>
        <v>K66</v>
      </c>
      <c r="AZS10" s="140" t="str">
        <f t="shared" ca="1" si="766"/>
        <v>L66</v>
      </c>
      <c r="AZT10" s="140" t="str">
        <f t="shared" ca="1" si="766"/>
        <v>M66</v>
      </c>
      <c r="AZU10" s="140" t="str">
        <f t="shared" ca="1" si="766"/>
        <v>C67</v>
      </c>
      <c r="AZV10" s="140" t="str">
        <f t="shared" ca="1" si="766"/>
        <v>D67</v>
      </c>
      <c r="AZW10" s="140" t="str">
        <f t="shared" ca="1" si="766"/>
        <v>E67</v>
      </c>
      <c r="AZX10" s="140" t="str">
        <f t="shared" ca="1" si="766"/>
        <v>F67</v>
      </c>
      <c r="AZY10" s="140" t="str">
        <f t="shared" ca="1" si="766"/>
        <v>G67</v>
      </c>
      <c r="AZZ10" s="140" t="str">
        <f t="shared" ca="1" si="766"/>
        <v>H67</v>
      </c>
      <c r="BAA10" s="140" t="str">
        <f t="shared" ca="1" si="766"/>
        <v>I67</v>
      </c>
      <c r="BAB10" s="140" t="str">
        <f t="shared" ca="1" si="766"/>
        <v>J67</v>
      </c>
      <c r="BAC10" s="140" t="str">
        <f t="shared" ca="1" si="766"/>
        <v>K67</v>
      </c>
      <c r="BAD10" s="140" t="str">
        <f t="shared" ca="1" si="766"/>
        <v>L67</v>
      </c>
      <c r="BAE10" s="140" t="str">
        <f t="shared" ca="1" si="766"/>
        <v>M67</v>
      </c>
      <c r="BAF10" s="140" t="str">
        <f t="shared" ca="1" si="766"/>
        <v>C68</v>
      </c>
      <c r="BAG10" s="140" t="str">
        <f t="shared" ca="1" si="766"/>
        <v>D68</v>
      </c>
      <c r="BAH10" s="140" t="str">
        <f t="shared" ca="1" si="766"/>
        <v>E68</v>
      </c>
      <c r="BAI10" s="140" t="str">
        <f t="shared" ca="1" si="766"/>
        <v>F68</v>
      </c>
      <c r="BAJ10" s="140" t="str">
        <f t="shared" ca="1" si="766"/>
        <v>G68</v>
      </c>
      <c r="BAK10" s="140" t="str">
        <f t="shared" ca="1" si="766"/>
        <v>H68</v>
      </c>
      <c r="BAL10" s="140" t="str">
        <f t="shared" ca="1" si="766"/>
        <v>I68</v>
      </c>
      <c r="BAM10" s="140" t="str">
        <f t="shared" ca="1" si="766"/>
        <v>J68</v>
      </c>
      <c r="BAN10" s="140" t="str">
        <f t="shared" ca="1" si="766"/>
        <v>K68</v>
      </c>
      <c r="BAO10" s="140" t="str">
        <f t="shared" ca="1" si="766"/>
        <v>L68</v>
      </c>
      <c r="BAP10" s="140" t="str">
        <f t="shared" ca="1" si="766"/>
        <v>M68</v>
      </c>
      <c r="BAQ10" s="140" t="str">
        <f t="shared" ca="1" si="766"/>
        <v>C69</v>
      </c>
      <c r="BAR10" s="140" t="str">
        <f t="shared" ca="1" si="766"/>
        <v>D69</v>
      </c>
      <c r="BAS10" s="140" t="str">
        <f t="shared" ca="1" si="766"/>
        <v>E69</v>
      </c>
      <c r="BAT10" s="140" t="str">
        <f t="shared" ca="1" si="766"/>
        <v>F69</v>
      </c>
      <c r="BAU10" s="140" t="str">
        <f t="shared" ca="1" si="766"/>
        <v>G69</v>
      </c>
      <c r="BAV10" s="140" t="str">
        <f t="shared" ca="1" si="766"/>
        <v>H69</v>
      </c>
      <c r="BAW10" s="140" t="str">
        <f t="shared" ca="1" si="766"/>
        <v>I69</v>
      </c>
      <c r="BAX10" s="140" t="str">
        <f t="shared" ca="1" si="766"/>
        <v>J69</v>
      </c>
      <c r="BAY10" s="140" t="str">
        <f t="shared" ca="1" si="766"/>
        <v>K69</v>
      </c>
      <c r="BAZ10" s="140" t="str">
        <f t="shared" ca="1" si="766"/>
        <v>L69</v>
      </c>
      <c r="BBA10" s="140" t="str">
        <f t="shared" ca="1" si="766"/>
        <v>M69</v>
      </c>
      <c r="BBB10" s="140" t="str">
        <f t="shared" ca="1" si="766"/>
        <v>C70</v>
      </c>
      <c r="BBC10" s="140" t="str">
        <f t="shared" ca="1" si="766"/>
        <v>D70</v>
      </c>
      <c r="BBD10" s="140" t="str">
        <f t="shared" ref="BBD10:BDO10" ca="1" si="767">SUBSTITUTE(SUBSTITUTE(_xlfn.FORMULATEXT(BBD11),BBD9&amp;"!",""),"=","")</f>
        <v>E70</v>
      </c>
      <c r="BBE10" s="140" t="str">
        <f t="shared" ca="1" si="767"/>
        <v>F70</v>
      </c>
      <c r="BBF10" s="140" t="str">
        <f t="shared" ca="1" si="767"/>
        <v>G70</v>
      </c>
      <c r="BBG10" s="140" t="str">
        <f t="shared" ca="1" si="767"/>
        <v>H70</v>
      </c>
      <c r="BBH10" s="140" t="str">
        <f t="shared" ca="1" si="767"/>
        <v>I70</v>
      </c>
      <c r="BBI10" s="140" t="str">
        <f t="shared" ca="1" si="767"/>
        <v>J70</v>
      </c>
      <c r="BBJ10" s="140" t="str">
        <f t="shared" ca="1" si="767"/>
        <v>K70</v>
      </c>
      <c r="BBK10" s="140" t="str">
        <f t="shared" ca="1" si="767"/>
        <v>L70</v>
      </c>
      <c r="BBL10" s="140" t="str">
        <f t="shared" ca="1" si="767"/>
        <v>M70</v>
      </c>
      <c r="BBM10" s="140" t="str">
        <f t="shared" ca="1" si="767"/>
        <v>C71</v>
      </c>
      <c r="BBN10" s="140" t="str">
        <f t="shared" ca="1" si="767"/>
        <v>D71</v>
      </c>
      <c r="BBO10" s="140" t="str">
        <f t="shared" ca="1" si="767"/>
        <v>E71</v>
      </c>
      <c r="BBP10" s="140" t="str">
        <f t="shared" ca="1" si="767"/>
        <v>F71</v>
      </c>
      <c r="BBQ10" s="140" t="str">
        <f t="shared" ca="1" si="767"/>
        <v>G71</v>
      </c>
      <c r="BBR10" s="140" t="str">
        <f t="shared" ca="1" si="767"/>
        <v>H71</v>
      </c>
      <c r="BBS10" s="140" t="str">
        <f t="shared" ca="1" si="767"/>
        <v>I71</v>
      </c>
      <c r="BBT10" s="140" t="str">
        <f t="shared" ca="1" si="767"/>
        <v>J71</v>
      </c>
      <c r="BBU10" s="140" t="str">
        <f t="shared" ca="1" si="767"/>
        <v>K71</v>
      </c>
      <c r="BBV10" s="140" t="str">
        <f t="shared" ca="1" si="767"/>
        <v>L71</v>
      </c>
      <c r="BBW10" s="140" t="str">
        <f t="shared" ca="1" si="767"/>
        <v>M71</v>
      </c>
      <c r="BBX10" s="140" t="str">
        <f t="shared" ca="1" si="767"/>
        <v>C72</v>
      </c>
      <c r="BBY10" s="140" t="str">
        <f t="shared" ca="1" si="767"/>
        <v>D72</v>
      </c>
      <c r="BBZ10" s="140" t="str">
        <f t="shared" ca="1" si="767"/>
        <v>E72</v>
      </c>
      <c r="BCA10" s="140" t="str">
        <f t="shared" ca="1" si="767"/>
        <v>F72</v>
      </c>
      <c r="BCB10" s="140" t="str">
        <f t="shared" ca="1" si="767"/>
        <v>G72</v>
      </c>
      <c r="BCC10" s="140" t="str">
        <f t="shared" ca="1" si="767"/>
        <v>H72</v>
      </c>
      <c r="BCD10" s="140" t="str">
        <f t="shared" ca="1" si="767"/>
        <v>I72</v>
      </c>
      <c r="BCE10" s="140" t="str">
        <f t="shared" ca="1" si="767"/>
        <v>J72</v>
      </c>
      <c r="BCF10" s="140" t="str">
        <f t="shared" ca="1" si="767"/>
        <v>K72</v>
      </c>
      <c r="BCG10" s="140" t="str">
        <f t="shared" ca="1" si="767"/>
        <v>L72</v>
      </c>
      <c r="BCH10" s="140" t="str">
        <f t="shared" ca="1" si="767"/>
        <v>M72</v>
      </c>
      <c r="BCI10" s="140" t="str">
        <f t="shared" ca="1" si="767"/>
        <v>C73</v>
      </c>
      <c r="BCJ10" s="140" t="str">
        <f t="shared" ca="1" si="767"/>
        <v>D73</v>
      </c>
      <c r="BCK10" s="140" t="str">
        <f t="shared" ca="1" si="767"/>
        <v>E73</v>
      </c>
      <c r="BCL10" s="140" t="str">
        <f t="shared" ca="1" si="767"/>
        <v>F73</v>
      </c>
      <c r="BCM10" s="140" t="str">
        <f t="shared" ca="1" si="767"/>
        <v>G73</v>
      </c>
      <c r="BCN10" s="140" t="str">
        <f t="shared" ca="1" si="767"/>
        <v>H73</v>
      </c>
      <c r="BCO10" s="140" t="str">
        <f t="shared" ca="1" si="767"/>
        <v>I73</v>
      </c>
      <c r="BCP10" s="140" t="str">
        <f t="shared" ca="1" si="767"/>
        <v>J73</v>
      </c>
      <c r="BCQ10" s="140" t="str">
        <f t="shared" ca="1" si="767"/>
        <v>K73</v>
      </c>
      <c r="BCR10" s="140" t="str">
        <f t="shared" ca="1" si="767"/>
        <v>L73</v>
      </c>
      <c r="BCS10" s="140" t="str">
        <f t="shared" ca="1" si="767"/>
        <v>M73</v>
      </c>
      <c r="BCT10" s="140" t="str">
        <f t="shared" ca="1" si="767"/>
        <v>C74</v>
      </c>
      <c r="BCU10" s="140" t="str">
        <f t="shared" ca="1" si="767"/>
        <v>D74</v>
      </c>
      <c r="BCV10" s="140" t="str">
        <f t="shared" ca="1" si="767"/>
        <v>E74</v>
      </c>
      <c r="BCW10" s="140" t="str">
        <f t="shared" ca="1" si="767"/>
        <v>F74</v>
      </c>
      <c r="BCX10" s="140" t="str">
        <f t="shared" ca="1" si="767"/>
        <v>G74</v>
      </c>
      <c r="BCY10" s="140" t="str">
        <f t="shared" ca="1" si="767"/>
        <v>H74</v>
      </c>
      <c r="BCZ10" s="140" t="str">
        <f t="shared" ca="1" si="767"/>
        <v>I74</v>
      </c>
      <c r="BDA10" s="140" t="str">
        <f t="shared" ca="1" si="767"/>
        <v>J74</v>
      </c>
      <c r="BDB10" s="140" t="str">
        <f t="shared" ca="1" si="767"/>
        <v>K74</v>
      </c>
      <c r="BDC10" s="140" t="str">
        <f t="shared" ca="1" si="767"/>
        <v>L74</v>
      </c>
      <c r="BDD10" s="140" t="str">
        <f t="shared" ca="1" si="767"/>
        <v>M74</v>
      </c>
      <c r="BDE10" s="140" t="str">
        <f t="shared" ca="1" si="767"/>
        <v>C75</v>
      </c>
      <c r="BDF10" s="140" t="str">
        <f t="shared" ca="1" si="767"/>
        <v>D75</v>
      </c>
      <c r="BDG10" s="140" t="str">
        <f t="shared" ca="1" si="767"/>
        <v>E75</v>
      </c>
      <c r="BDH10" s="140" t="str">
        <f t="shared" ca="1" si="767"/>
        <v>F75</v>
      </c>
      <c r="BDI10" s="140" t="str">
        <f t="shared" ca="1" si="767"/>
        <v>G75</v>
      </c>
      <c r="BDJ10" s="140" t="str">
        <f t="shared" ca="1" si="767"/>
        <v>H75</v>
      </c>
      <c r="BDK10" s="140" t="str">
        <f t="shared" ca="1" si="767"/>
        <v>I75</v>
      </c>
      <c r="BDL10" s="140" t="str">
        <f t="shared" ca="1" si="767"/>
        <v>J75</v>
      </c>
      <c r="BDM10" s="140" t="str">
        <f t="shared" ca="1" si="767"/>
        <v>K75</v>
      </c>
      <c r="BDN10" s="140" t="str">
        <f t="shared" ca="1" si="767"/>
        <v>L75</v>
      </c>
      <c r="BDO10" s="140" t="str">
        <f t="shared" ca="1" si="767"/>
        <v>M75</v>
      </c>
      <c r="BDP10" s="140" t="str">
        <f t="shared" ref="BDP10:BGA10" ca="1" si="768">SUBSTITUTE(SUBSTITUTE(_xlfn.FORMULATEXT(BDP11),BDP9&amp;"!",""),"=","")</f>
        <v>C76</v>
      </c>
      <c r="BDQ10" s="140" t="str">
        <f t="shared" ca="1" si="768"/>
        <v>D76</v>
      </c>
      <c r="BDR10" s="140" t="str">
        <f t="shared" ca="1" si="768"/>
        <v>E76</v>
      </c>
      <c r="BDS10" s="140" t="str">
        <f t="shared" ca="1" si="768"/>
        <v>F76</v>
      </c>
      <c r="BDT10" s="140" t="str">
        <f t="shared" ca="1" si="768"/>
        <v>G76</v>
      </c>
      <c r="BDU10" s="140" t="str">
        <f t="shared" ca="1" si="768"/>
        <v>H76</v>
      </c>
      <c r="BDV10" s="140" t="str">
        <f t="shared" ca="1" si="768"/>
        <v>I76</v>
      </c>
      <c r="BDW10" s="140" t="str">
        <f t="shared" ca="1" si="768"/>
        <v>J76</v>
      </c>
      <c r="BDX10" s="140" t="str">
        <f t="shared" ca="1" si="768"/>
        <v>K76</v>
      </c>
      <c r="BDY10" s="140" t="str">
        <f t="shared" ca="1" si="768"/>
        <v>L76</v>
      </c>
      <c r="BDZ10" s="140" t="str">
        <f t="shared" ca="1" si="768"/>
        <v>M76</v>
      </c>
      <c r="BEA10" s="140" t="str">
        <f t="shared" ca="1" si="768"/>
        <v>C77</v>
      </c>
      <c r="BEB10" s="140" t="str">
        <f t="shared" ca="1" si="768"/>
        <v>D77</v>
      </c>
      <c r="BEC10" s="140" t="str">
        <f t="shared" ca="1" si="768"/>
        <v>E77</v>
      </c>
      <c r="BED10" s="140" t="str">
        <f t="shared" ca="1" si="768"/>
        <v>F77</v>
      </c>
      <c r="BEE10" s="140" t="str">
        <f t="shared" ca="1" si="768"/>
        <v>G77</v>
      </c>
      <c r="BEF10" s="140" t="str">
        <f t="shared" ca="1" si="768"/>
        <v>H77</v>
      </c>
      <c r="BEG10" s="140" t="str">
        <f t="shared" ca="1" si="768"/>
        <v>I77</v>
      </c>
      <c r="BEH10" s="140" t="str">
        <f t="shared" ca="1" si="768"/>
        <v>J77</v>
      </c>
      <c r="BEI10" s="140" t="str">
        <f t="shared" ca="1" si="768"/>
        <v>K77</v>
      </c>
      <c r="BEJ10" s="140" t="str">
        <f t="shared" ca="1" si="768"/>
        <v>L77</v>
      </c>
      <c r="BEK10" s="140" t="str">
        <f t="shared" ca="1" si="768"/>
        <v>M77</v>
      </c>
      <c r="BEL10" s="140" t="str">
        <f t="shared" ca="1" si="768"/>
        <v>C78</v>
      </c>
      <c r="BEM10" s="140" t="str">
        <f t="shared" ca="1" si="768"/>
        <v>D78</v>
      </c>
      <c r="BEN10" s="140" t="str">
        <f t="shared" ca="1" si="768"/>
        <v>E78</v>
      </c>
      <c r="BEO10" s="140" t="str">
        <f t="shared" ca="1" si="768"/>
        <v>F78</v>
      </c>
      <c r="BEP10" s="140" t="str">
        <f t="shared" ca="1" si="768"/>
        <v>G78</v>
      </c>
      <c r="BEQ10" s="140" t="str">
        <f t="shared" ca="1" si="768"/>
        <v>H78</v>
      </c>
      <c r="BER10" s="140" t="str">
        <f t="shared" ca="1" si="768"/>
        <v>I78</v>
      </c>
      <c r="BES10" s="140" t="str">
        <f t="shared" ca="1" si="768"/>
        <v>J78</v>
      </c>
      <c r="BET10" s="140" t="str">
        <f t="shared" ca="1" si="768"/>
        <v>K78</v>
      </c>
      <c r="BEU10" s="140" t="str">
        <f t="shared" ca="1" si="768"/>
        <v>L78</v>
      </c>
      <c r="BEV10" s="140" t="str">
        <f t="shared" ca="1" si="768"/>
        <v>M78</v>
      </c>
      <c r="BEW10" s="140" t="str">
        <f t="shared" ca="1" si="768"/>
        <v>C79</v>
      </c>
      <c r="BEX10" s="140" t="str">
        <f t="shared" ca="1" si="768"/>
        <v>D79</v>
      </c>
      <c r="BEY10" s="140" t="str">
        <f t="shared" ca="1" si="768"/>
        <v>E79</v>
      </c>
      <c r="BEZ10" s="140" t="str">
        <f t="shared" ca="1" si="768"/>
        <v>F79</v>
      </c>
      <c r="BFA10" s="140" t="str">
        <f t="shared" ca="1" si="768"/>
        <v>G79</v>
      </c>
      <c r="BFB10" s="140" t="str">
        <f t="shared" ca="1" si="768"/>
        <v>H79</v>
      </c>
      <c r="BFC10" s="140" t="str">
        <f t="shared" ca="1" si="768"/>
        <v>I79</v>
      </c>
      <c r="BFD10" s="140" t="str">
        <f t="shared" ca="1" si="768"/>
        <v>J79</v>
      </c>
      <c r="BFE10" s="140" t="str">
        <f t="shared" ca="1" si="768"/>
        <v>K79</v>
      </c>
      <c r="BFF10" s="140" t="str">
        <f t="shared" ca="1" si="768"/>
        <v>L79</v>
      </c>
      <c r="BFG10" s="140" t="str">
        <f t="shared" ca="1" si="768"/>
        <v>M79</v>
      </c>
      <c r="BFH10" s="140" t="str">
        <f t="shared" ca="1" si="768"/>
        <v>C80</v>
      </c>
      <c r="BFI10" s="140" t="str">
        <f t="shared" ca="1" si="768"/>
        <v>D80</v>
      </c>
      <c r="BFJ10" s="140" t="str">
        <f t="shared" ca="1" si="768"/>
        <v>E80</v>
      </c>
      <c r="BFK10" s="140" t="str">
        <f t="shared" ca="1" si="768"/>
        <v>F80</v>
      </c>
      <c r="BFL10" s="140" t="str">
        <f t="shared" ca="1" si="768"/>
        <v>G80</v>
      </c>
      <c r="BFM10" s="140" t="str">
        <f t="shared" ca="1" si="768"/>
        <v>H80</v>
      </c>
      <c r="BFN10" s="140" t="str">
        <f t="shared" ca="1" si="768"/>
        <v>I80</v>
      </c>
      <c r="BFO10" s="140" t="str">
        <f t="shared" ca="1" si="768"/>
        <v>J80</v>
      </c>
      <c r="BFP10" s="140" t="str">
        <f t="shared" ca="1" si="768"/>
        <v>K80</v>
      </c>
      <c r="BFQ10" s="140" t="str">
        <f t="shared" ca="1" si="768"/>
        <v>L80</v>
      </c>
      <c r="BFR10" s="140" t="str">
        <f t="shared" ca="1" si="768"/>
        <v>M80</v>
      </c>
      <c r="BFS10" s="140" t="str">
        <f t="shared" ca="1" si="768"/>
        <v>C81</v>
      </c>
      <c r="BFT10" s="140" t="str">
        <f t="shared" ca="1" si="768"/>
        <v>D81</v>
      </c>
      <c r="BFU10" s="140" t="str">
        <f t="shared" ca="1" si="768"/>
        <v>E81</v>
      </c>
      <c r="BFV10" s="140" t="str">
        <f t="shared" ca="1" si="768"/>
        <v>F81</v>
      </c>
      <c r="BFW10" s="140" t="str">
        <f t="shared" ca="1" si="768"/>
        <v>G81</v>
      </c>
      <c r="BFX10" s="140" t="str">
        <f t="shared" ca="1" si="768"/>
        <v>H81</v>
      </c>
      <c r="BFY10" s="140" t="str">
        <f t="shared" ca="1" si="768"/>
        <v>I81</v>
      </c>
      <c r="BFZ10" s="140" t="str">
        <f t="shared" ca="1" si="768"/>
        <v>J81</v>
      </c>
      <c r="BGA10" s="140" t="str">
        <f t="shared" ca="1" si="768"/>
        <v>K81</v>
      </c>
      <c r="BGB10" s="140" t="str">
        <f t="shared" ref="BGB10:BIM10" ca="1" si="769">SUBSTITUTE(SUBSTITUTE(_xlfn.FORMULATEXT(BGB11),BGB9&amp;"!",""),"=","")</f>
        <v>L81</v>
      </c>
      <c r="BGC10" s="140" t="str">
        <f t="shared" ca="1" si="769"/>
        <v>M81</v>
      </c>
      <c r="BGD10" s="140" t="str">
        <f t="shared" ca="1" si="769"/>
        <v>C82</v>
      </c>
      <c r="BGE10" s="140" t="str">
        <f t="shared" ca="1" si="769"/>
        <v>D82</v>
      </c>
      <c r="BGF10" s="140" t="str">
        <f t="shared" ca="1" si="769"/>
        <v>E82</v>
      </c>
      <c r="BGG10" s="140" t="str">
        <f t="shared" ca="1" si="769"/>
        <v>F82</v>
      </c>
      <c r="BGH10" s="140" t="str">
        <f t="shared" ca="1" si="769"/>
        <v>G82</v>
      </c>
      <c r="BGI10" s="140" t="str">
        <f t="shared" ca="1" si="769"/>
        <v>H82</v>
      </c>
      <c r="BGJ10" s="140" t="str">
        <f t="shared" ca="1" si="769"/>
        <v>I82</v>
      </c>
      <c r="BGK10" s="140" t="str">
        <f t="shared" ca="1" si="769"/>
        <v>J82</v>
      </c>
      <c r="BGL10" s="140" t="str">
        <f t="shared" ca="1" si="769"/>
        <v>K82</v>
      </c>
      <c r="BGM10" s="140" t="str">
        <f t="shared" ca="1" si="769"/>
        <v>L82</v>
      </c>
      <c r="BGN10" s="140" t="str">
        <f t="shared" ca="1" si="769"/>
        <v>M82</v>
      </c>
      <c r="BGO10" s="140" t="str">
        <f t="shared" ca="1" si="769"/>
        <v>C83</v>
      </c>
      <c r="BGP10" s="140" t="str">
        <f t="shared" ca="1" si="769"/>
        <v>D83</v>
      </c>
      <c r="BGQ10" s="140" t="str">
        <f t="shared" ca="1" si="769"/>
        <v>E83</v>
      </c>
      <c r="BGR10" s="140" t="str">
        <f t="shared" ca="1" si="769"/>
        <v>F83</v>
      </c>
      <c r="BGS10" s="140" t="str">
        <f t="shared" ca="1" si="769"/>
        <v>G83</v>
      </c>
      <c r="BGT10" s="140" t="str">
        <f t="shared" ca="1" si="769"/>
        <v>H83</v>
      </c>
      <c r="BGU10" s="140" t="str">
        <f t="shared" ca="1" si="769"/>
        <v>I83</v>
      </c>
      <c r="BGV10" s="140" t="str">
        <f t="shared" ca="1" si="769"/>
        <v>J83</v>
      </c>
      <c r="BGW10" s="140" t="str">
        <f t="shared" ca="1" si="769"/>
        <v>K83</v>
      </c>
      <c r="BGX10" s="140" t="str">
        <f t="shared" ca="1" si="769"/>
        <v>L83</v>
      </c>
      <c r="BGY10" s="140" t="str">
        <f t="shared" ca="1" si="769"/>
        <v>M83</v>
      </c>
      <c r="BGZ10" s="140" t="str">
        <f t="shared" ca="1" si="769"/>
        <v>C84</v>
      </c>
      <c r="BHA10" s="140" t="str">
        <f t="shared" ca="1" si="769"/>
        <v>D84</v>
      </c>
      <c r="BHB10" s="140" t="str">
        <f t="shared" ca="1" si="769"/>
        <v>E84</v>
      </c>
      <c r="BHC10" s="140" t="str">
        <f t="shared" ca="1" si="769"/>
        <v>F84</v>
      </c>
      <c r="BHD10" s="140" t="str">
        <f t="shared" ca="1" si="769"/>
        <v>G84</v>
      </c>
      <c r="BHE10" s="140" t="str">
        <f t="shared" ca="1" si="769"/>
        <v>H84</v>
      </c>
      <c r="BHF10" s="140" t="str">
        <f t="shared" ca="1" si="769"/>
        <v>I84</v>
      </c>
      <c r="BHG10" s="140" t="str">
        <f t="shared" ca="1" si="769"/>
        <v>J84</v>
      </c>
      <c r="BHH10" s="140" t="str">
        <f t="shared" ca="1" si="769"/>
        <v>K84</v>
      </c>
      <c r="BHI10" s="140" t="str">
        <f t="shared" ca="1" si="769"/>
        <v>L84</v>
      </c>
      <c r="BHJ10" s="140" t="str">
        <f t="shared" ca="1" si="769"/>
        <v>M84</v>
      </c>
      <c r="BHK10" s="140" t="str">
        <f t="shared" ca="1" si="769"/>
        <v>C85</v>
      </c>
      <c r="BHL10" s="140" t="str">
        <f t="shared" ca="1" si="769"/>
        <v>D85</v>
      </c>
      <c r="BHM10" s="140" t="str">
        <f t="shared" ca="1" si="769"/>
        <v>E85</v>
      </c>
      <c r="BHN10" s="140" t="str">
        <f t="shared" ca="1" si="769"/>
        <v>F85</v>
      </c>
      <c r="BHO10" s="140" t="str">
        <f t="shared" ca="1" si="769"/>
        <v>G85</v>
      </c>
      <c r="BHP10" s="140" t="str">
        <f t="shared" ca="1" si="769"/>
        <v>H85</v>
      </c>
      <c r="BHQ10" s="140" t="str">
        <f t="shared" ca="1" si="769"/>
        <v>I85</v>
      </c>
      <c r="BHR10" s="140" t="str">
        <f t="shared" ca="1" si="769"/>
        <v>J85</v>
      </c>
      <c r="BHS10" s="140" t="str">
        <f t="shared" ca="1" si="769"/>
        <v>K85</v>
      </c>
      <c r="BHT10" s="140" t="str">
        <f t="shared" ca="1" si="769"/>
        <v>L85</v>
      </c>
      <c r="BHU10" s="140" t="str">
        <f t="shared" ca="1" si="769"/>
        <v>M85</v>
      </c>
      <c r="BHV10" s="140" t="str">
        <f t="shared" ca="1" si="769"/>
        <v>C86</v>
      </c>
      <c r="BHW10" s="140" t="str">
        <f t="shared" ca="1" si="769"/>
        <v>D86</v>
      </c>
      <c r="BHX10" s="140" t="str">
        <f t="shared" ca="1" si="769"/>
        <v>E86</v>
      </c>
      <c r="BHY10" s="140" t="str">
        <f t="shared" ca="1" si="769"/>
        <v>F86</v>
      </c>
      <c r="BHZ10" s="140" t="str">
        <f t="shared" ca="1" si="769"/>
        <v>G86</v>
      </c>
      <c r="BIA10" s="140" t="str">
        <f t="shared" ca="1" si="769"/>
        <v>H86</v>
      </c>
      <c r="BIB10" s="140" t="str">
        <f t="shared" ca="1" si="769"/>
        <v>I86</v>
      </c>
      <c r="BIC10" s="140" t="str">
        <f t="shared" ca="1" si="769"/>
        <v>J86</v>
      </c>
      <c r="BID10" s="140" t="str">
        <f t="shared" ca="1" si="769"/>
        <v>K86</v>
      </c>
      <c r="BIE10" s="140" t="str">
        <f t="shared" ca="1" si="769"/>
        <v>L86</v>
      </c>
      <c r="BIF10" s="140" t="str">
        <f t="shared" ca="1" si="769"/>
        <v>M86</v>
      </c>
      <c r="BIG10" s="140" t="str">
        <f t="shared" ca="1" si="769"/>
        <v>C87</v>
      </c>
      <c r="BIH10" s="140" t="str">
        <f t="shared" ca="1" si="769"/>
        <v>D87</v>
      </c>
      <c r="BII10" s="140" t="str">
        <f t="shared" ca="1" si="769"/>
        <v>E87</v>
      </c>
      <c r="BIJ10" s="140" t="str">
        <f t="shared" ca="1" si="769"/>
        <v>F87</v>
      </c>
      <c r="BIK10" s="140" t="str">
        <f t="shared" ca="1" si="769"/>
        <v>G87</v>
      </c>
      <c r="BIL10" s="140" t="str">
        <f t="shared" ca="1" si="769"/>
        <v>H87</v>
      </c>
      <c r="BIM10" s="140" t="str">
        <f t="shared" ca="1" si="769"/>
        <v>I87</v>
      </c>
      <c r="BIN10" s="140" t="str">
        <f t="shared" ref="BIN10:BKY10" ca="1" si="770">SUBSTITUTE(SUBSTITUTE(_xlfn.FORMULATEXT(BIN11),BIN9&amp;"!",""),"=","")</f>
        <v>J87</v>
      </c>
      <c r="BIO10" s="140" t="str">
        <f t="shared" ca="1" si="770"/>
        <v>K87</v>
      </c>
      <c r="BIP10" s="140" t="str">
        <f t="shared" ca="1" si="770"/>
        <v>L87</v>
      </c>
      <c r="BIQ10" s="140" t="str">
        <f t="shared" ca="1" si="770"/>
        <v>M87</v>
      </c>
      <c r="BIR10" s="140" t="str">
        <f t="shared" ca="1" si="770"/>
        <v>C88</v>
      </c>
      <c r="BIS10" s="140" t="str">
        <f t="shared" ca="1" si="770"/>
        <v>D88</v>
      </c>
      <c r="BIT10" s="140" t="str">
        <f t="shared" ca="1" si="770"/>
        <v>E88</v>
      </c>
      <c r="BIU10" s="140" t="str">
        <f t="shared" ca="1" si="770"/>
        <v>F88</v>
      </c>
      <c r="BIV10" s="140" t="str">
        <f t="shared" ca="1" si="770"/>
        <v>G88</v>
      </c>
      <c r="BIW10" s="140" t="str">
        <f t="shared" ca="1" si="770"/>
        <v>H88</v>
      </c>
      <c r="BIX10" s="140" t="str">
        <f t="shared" ca="1" si="770"/>
        <v>I88</v>
      </c>
      <c r="BIY10" s="140" t="str">
        <f t="shared" ca="1" si="770"/>
        <v>J88</v>
      </c>
      <c r="BIZ10" s="140" t="str">
        <f t="shared" ca="1" si="770"/>
        <v>K88</v>
      </c>
      <c r="BJA10" s="140" t="str">
        <f t="shared" ca="1" si="770"/>
        <v>L88</v>
      </c>
      <c r="BJB10" s="140" t="str">
        <f t="shared" ca="1" si="770"/>
        <v>M88</v>
      </c>
      <c r="BJC10" s="140" t="str">
        <f t="shared" ca="1" si="770"/>
        <v>C89</v>
      </c>
      <c r="BJD10" s="140" t="str">
        <f t="shared" ca="1" si="770"/>
        <v>D89</v>
      </c>
      <c r="BJE10" s="140" t="str">
        <f t="shared" ca="1" si="770"/>
        <v>E89</v>
      </c>
      <c r="BJF10" s="140" t="str">
        <f t="shared" ca="1" si="770"/>
        <v>F89</v>
      </c>
      <c r="BJG10" s="140" t="str">
        <f t="shared" ca="1" si="770"/>
        <v>G89</v>
      </c>
      <c r="BJH10" s="140" t="str">
        <f t="shared" ca="1" si="770"/>
        <v>H89</v>
      </c>
      <c r="BJI10" s="140" t="str">
        <f t="shared" ca="1" si="770"/>
        <v>I89</v>
      </c>
      <c r="BJJ10" s="140" t="str">
        <f t="shared" ca="1" si="770"/>
        <v>J89</v>
      </c>
      <c r="BJK10" s="140" t="str">
        <f t="shared" ca="1" si="770"/>
        <v>K89</v>
      </c>
      <c r="BJL10" s="140" t="str">
        <f t="shared" ca="1" si="770"/>
        <v>L89</v>
      </c>
      <c r="BJM10" s="140" t="str">
        <f t="shared" ca="1" si="770"/>
        <v>M89</v>
      </c>
      <c r="BJN10" s="140" t="str">
        <f t="shared" ca="1" si="770"/>
        <v>C90</v>
      </c>
      <c r="BJO10" s="140" t="str">
        <f t="shared" ca="1" si="770"/>
        <v>D90</v>
      </c>
      <c r="BJP10" s="140" t="str">
        <f t="shared" ca="1" si="770"/>
        <v>E90</v>
      </c>
      <c r="BJQ10" s="140" t="str">
        <f t="shared" ca="1" si="770"/>
        <v>F90</v>
      </c>
      <c r="BJR10" s="140" t="str">
        <f t="shared" ca="1" si="770"/>
        <v>G90</v>
      </c>
      <c r="BJS10" s="140" t="str">
        <f t="shared" ca="1" si="770"/>
        <v>H90</v>
      </c>
      <c r="BJT10" s="140" t="str">
        <f t="shared" ca="1" si="770"/>
        <v>I90</v>
      </c>
      <c r="BJU10" s="140" t="str">
        <f t="shared" ca="1" si="770"/>
        <v>J90</v>
      </c>
      <c r="BJV10" s="140" t="str">
        <f t="shared" ca="1" si="770"/>
        <v>K90</v>
      </c>
      <c r="BJW10" s="140" t="str">
        <f t="shared" ca="1" si="770"/>
        <v>L90</v>
      </c>
      <c r="BJX10" s="140" t="str">
        <f t="shared" ca="1" si="770"/>
        <v>M90</v>
      </c>
      <c r="BJY10" s="140" t="str">
        <f t="shared" ca="1" si="770"/>
        <v>C91</v>
      </c>
      <c r="BJZ10" s="140" t="str">
        <f t="shared" ca="1" si="770"/>
        <v>D91</v>
      </c>
      <c r="BKA10" s="140" t="str">
        <f t="shared" ca="1" si="770"/>
        <v>E91</v>
      </c>
      <c r="BKB10" s="140" t="str">
        <f t="shared" ca="1" si="770"/>
        <v>F91</v>
      </c>
      <c r="BKC10" s="140" t="str">
        <f t="shared" ca="1" si="770"/>
        <v>G91</v>
      </c>
      <c r="BKD10" s="140" t="str">
        <f t="shared" ca="1" si="770"/>
        <v>H91</v>
      </c>
      <c r="BKE10" s="140" t="str">
        <f t="shared" ca="1" si="770"/>
        <v>I91</v>
      </c>
      <c r="BKF10" s="140" t="str">
        <f t="shared" ca="1" si="770"/>
        <v>J91</v>
      </c>
      <c r="BKG10" s="140" t="str">
        <f t="shared" ca="1" si="770"/>
        <v>K91</v>
      </c>
      <c r="BKH10" s="140" t="str">
        <f t="shared" ca="1" si="770"/>
        <v>L91</v>
      </c>
      <c r="BKI10" s="140" t="str">
        <f t="shared" ca="1" si="770"/>
        <v>M91</v>
      </c>
      <c r="BKJ10" s="140" t="str">
        <f t="shared" ca="1" si="770"/>
        <v>C92</v>
      </c>
      <c r="BKK10" s="140" t="str">
        <f t="shared" ca="1" si="770"/>
        <v>D92</v>
      </c>
      <c r="BKL10" s="140" t="str">
        <f t="shared" ca="1" si="770"/>
        <v>E92</v>
      </c>
      <c r="BKM10" s="140" t="str">
        <f t="shared" ca="1" si="770"/>
        <v>F92</v>
      </c>
      <c r="BKN10" s="140" t="str">
        <f t="shared" ca="1" si="770"/>
        <v>G92</v>
      </c>
      <c r="BKO10" s="140" t="str">
        <f t="shared" ca="1" si="770"/>
        <v>H92</v>
      </c>
      <c r="BKP10" s="140" t="str">
        <f t="shared" ca="1" si="770"/>
        <v>I92</v>
      </c>
      <c r="BKQ10" s="140" t="str">
        <f t="shared" ca="1" si="770"/>
        <v>J92</v>
      </c>
      <c r="BKR10" s="140" t="str">
        <f t="shared" ca="1" si="770"/>
        <v>K92</v>
      </c>
      <c r="BKS10" s="140" t="str">
        <f t="shared" ca="1" si="770"/>
        <v>L92</v>
      </c>
      <c r="BKT10" s="140" t="str">
        <f t="shared" ca="1" si="770"/>
        <v>M92</v>
      </c>
      <c r="BKU10" s="140" t="str">
        <f t="shared" ca="1" si="770"/>
        <v>C93</v>
      </c>
      <c r="BKV10" s="140" t="str">
        <f t="shared" ca="1" si="770"/>
        <v>D93</v>
      </c>
      <c r="BKW10" s="140" t="str">
        <f t="shared" ca="1" si="770"/>
        <v>E93</v>
      </c>
      <c r="BKX10" s="140" t="str">
        <f t="shared" ca="1" si="770"/>
        <v>F93</v>
      </c>
      <c r="BKY10" s="140" t="str">
        <f t="shared" ca="1" si="770"/>
        <v>G93</v>
      </c>
      <c r="BKZ10" s="140" t="str">
        <f t="shared" ref="BKZ10:BNK10" ca="1" si="771">SUBSTITUTE(SUBSTITUTE(_xlfn.FORMULATEXT(BKZ11),BKZ9&amp;"!",""),"=","")</f>
        <v>H93</v>
      </c>
      <c r="BLA10" s="140" t="str">
        <f t="shared" ca="1" si="771"/>
        <v>I93</v>
      </c>
      <c r="BLB10" s="140" t="str">
        <f t="shared" ca="1" si="771"/>
        <v>J93</v>
      </c>
      <c r="BLC10" s="140" t="str">
        <f t="shared" ca="1" si="771"/>
        <v>K93</v>
      </c>
      <c r="BLD10" s="140" t="str">
        <f t="shared" ca="1" si="771"/>
        <v>L93</v>
      </c>
      <c r="BLE10" s="140" t="str">
        <f t="shared" ca="1" si="771"/>
        <v>M93</v>
      </c>
      <c r="BLF10" s="140" t="str">
        <f t="shared" ca="1" si="771"/>
        <v>C94</v>
      </c>
      <c r="BLG10" s="140" t="str">
        <f t="shared" ca="1" si="771"/>
        <v>D94</v>
      </c>
      <c r="BLH10" s="140" t="str">
        <f t="shared" ca="1" si="771"/>
        <v>E94</v>
      </c>
      <c r="BLI10" s="140" t="str">
        <f t="shared" ca="1" si="771"/>
        <v>F94</v>
      </c>
      <c r="BLJ10" s="140" t="str">
        <f t="shared" ca="1" si="771"/>
        <v>G94</v>
      </c>
      <c r="BLK10" s="140" t="str">
        <f t="shared" ca="1" si="771"/>
        <v>H94</v>
      </c>
      <c r="BLL10" s="140" t="str">
        <f t="shared" ca="1" si="771"/>
        <v>I94</v>
      </c>
      <c r="BLM10" s="140" t="str">
        <f t="shared" ca="1" si="771"/>
        <v>J94</v>
      </c>
      <c r="BLN10" s="140" t="str">
        <f t="shared" ca="1" si="771"/>
        <v>K94</v>
      </c>
      <c r="BLO10" s="140" t="str">
        <f t="shared" ca="1" si="771"/>
        <v>L94</v>
      </c>
      <c r="BLP10" s="140" t="str">
        <f t="shared" ca="1" si="771"/>
        <v>M94</v>
      </c>
      <c r="BLQ10" s="140" t="str">
        <f t="shared" ca="1" si="771"/>
        <v>C95</v>
      </c>
      <c r="BLR10" s="140" t="str">
        <f t="shared" ca="1" si="771"/>
        <v>D95</v>
      </c>
      <c r="BLS10" s="140" t="str">
        <f t="shared" ca="1" si="771"/>
        <v>E95</v>
      </c>
      <c r="BLT10" s="140" t="str">
        <f t="shared" ca="1" si="771"/>
        <v>F95</v>
      </c>
      <c r="BLU10" s="140" t="str">
        <f t="shared" ca="1" si="771"/>
        <v>G95</v>
      </c>
      <c r="BLV10" s="140" t="str">
        <f t="shared" ca="1" si="771"/>
        <v>H95</v>
      </c>
      <c r="BLW10" s="140" t="str">
        <f t="shared" ca="1" si="771"/>
        <v>I95</v>
      </c>
      <c r="BLX10" s="140" t="str">
        <f t="shared" ca="1" si="771"/>
        <v>J95</v>
      </c>
      <c r="BLY10" s="140" t="str">
        <f t="shared" ca="1" si="771"/>
        <v>K95</v>
      </c>
      <c r="BLZ10" s="140" t="str">
        <f t="shared" ca="1" si="771"/>
        <v>L95</v>
      </c>
      <c r="BMA10" s="140" t="str">
        <f t="shared" ca="1" si="771"/>
        <v>M95</v>
      </c>
      <c r="BMB10" s="140" t="str">
        <f t="shared" ca="1" si="771"/>
        <v>C96</v>
      </c>
      <c r="BMC10" s="140" t="str">
        <f t="shared" ca="1" si="771"/>
        <v>D96</v>
      </c>
      <c r="BMD10" s="140" t="str">
        <f t="shared" ca="1" si="771"/>
        <v>E96</v>
      </c>
      <c r="BME10" s="140" t="str">
        <f t="shared" ca="1" si="771"/>
        <v>F96</v>
      </c>
      <c r="BMF10" s="140" t="str">
        <f t="shared" ca="1" si="771"/>
        <v>G96</v>
      </c>
      <c r="BMG10" s="140" t="str">
        <f t="shared" ca="1" si="771"/>
        <v>H96</v>
      </c>
      <c r="BMH10" s="140" t="str">
        <f t="shared" ca="1" si="771"/>
        <v>I96</v>
      </c>
      <c r="BMI10" s="140" t="str">
        <f t="shared" ca="1" si="771"/>
        <v>J96</v>
      </c>
      <c r="BMJ10" s="140" t="str">
        <f t="shared" ca="1" si="771"/>
        <v>K96</v>
      </c>
      <c r="BMK10" s="140" t="str">
        <f t="shared" ca="1" si="771"/>
        <v>L96</v>
      </c>
      <c r="BML10" s="140" t="str">
        <f t="shared" ca="1" si="771"/>
        <v>M96</v>
      </c>
      <c r="BMM10" s="140" t="str">
        <f t="shared" ca="1" si="771"/>
        <v>C97</v>
      </c>
      <c r="BMN10" s="140" t="str">
        <f t="shared" ca="1" si="771"/>
        <v>D97</v>
      </c>
      <c r="BMO10" s="140" t="str">
        <f t="shared" ca="1" si="771"/>
        <v>E97</v>
      </c>
      <c r="BMP10" s="140" t="str">
        <f t="shared" ca="1" si="771"/>
        <v>F97</v>
      </c>
      <c r="BMQ10" s="140" t="str">
        <f t="shared" ca="1" si="771"/>
        <v>G97</v>
      </c>
      <c r="BMR10" s="140" t="str">
        <f t="shared" ca="1" si="771"/>
        <v>H97</v>
      </c>
      <c r="BMS10" s="140" t="str">
        <f t="shared" ca="1" si="771"/>
        <v>I97</v>
      </c>
      <c r="BMT10" s="140" t="str">
        <f t="shared" ca="1" si="771"/>
        <v>J97</v>
      </c>
      <c r="BMU10" s="140" t="str">
        <f t="shared" ca="1" si="771"/>
        <v>K97</v>
      </c>
      <c r="BMV10" s="140" t="str">
        <f t="shared" ca="1" si="771"/>
        <v>L97</v>
      </c>
      <c r="BMW10" s="140" t="str">
        <f t="shared" ca="1" si="771"/>
        <v>M97</v>
      </c>
      <c r="BMX10" s="140" t="str">
        <f t="shared" ca="1" si="771"/>
        <v>C98</v>
      </c>
      <c r="BMY10" s="140" t="str">
        <f t="shared" ca="1" si="771"/>
        <v>D98</v>
      </c>
      <c r="BMZ10" s="140" t="str">
        <f t="shared" ca="1" si="771"/>
        <v>E98</v>
      </c>
      <c r="BNA10" s="140" t="str">
        <f t="shared" ca="1" si="771"/>
        <v>F98</v>
      </c>
      <c r="BNB10" s="140" t="str">
        <f t="shared" ca="1" si="771"/>
        <v>G98</v>
      </c>
      <c r="BNC10" s="140" t="str">
        <f t="shared" ca="1" si="771"/>
        <v>H98</v>
      </c>
      <c r="BND10" s="140" t="str">
        <f t="shared" ca="1" si="771"/>
        <v>I98</v>
      </c>
      <c r="BNE10" s="140" t="str">
        <f t="shared" ca="1" si="771"/>
        <v>J98</v>
      </c>
      <c r="BNF10" s="140" t="str">
        <f t="shared" ca="1" si="771"/>
        <v>K98</v>
      </c>
      <c r="BNG10" s="140" t="str">
        <f t="shared" ca="1" si="771"/>
        <v>L98</v>
      </c>
      <c r="BNH10" s="140" t="str">
        <f t="shared" ca="1" si="771"/>
        <v>M98</v>
      </c>
      <c r="BNI10" s="140" t="str">
        <f t="shared" ca="1" si="771"/>
        <v>C99</v>
      </c>
      <c r="BNJ10" s="140" t="str">
        <f t="shared" ca="1" si="771"/>
        <v>D99</v>
      </c>
      <c r="BNK10" s="140" t="str">
        <f t="shared" ca="1" si="771"/>
        <v>E99</v>
      </c>
      <c r="BNL10" s="140" t="str">
        <f t="shared" ref="BNL10:BPW10" ca="1" si="772">SUBSTITUTE(SUBSTITUTE(_xlfn.FORMULATEXT(BNL11),BNL9&amp;"!",""),"=","")</f>
        <v>F99</v>
      </c>
      <c r="BNM10" s="140" t="str">
        <f t="shared" ca="1" si="772"/>
        <v>G99</v>
      </c>
      <c r="BNN10" s="140" t="str">
        <f t="shared" ca="1" si="772"/>
        <v>H99</v>
      </c>
      <c r="BNO10" s="140" t="str">
        <f t="shared" ca="1" si="772"/>
        <v>I99</v>
      </c>
      <c r="BNP10" s="140" t="str">
        <f t="shared" ca="1" si="772"/>
        <v>J99</v>
      </c>
      <c r="BNQ10" s="140" t="str">
        <f t="shared" ca="1" si="772"/>
        <v>K99</v>
      </c>
      <c r="BNR10" s="140" t="str">
        <f t="shared" ca="1" si="772"/>
        <v>L99</v>
      </c>
      <c r="BNS10" s="140" t="str">
        <f t="shared" ca="1" si="772"/>
        <v>M99</v>
      </c>
      <c r="BNT10" s="140" t="str">
        <f t="shared" ca="1" si="772"/>
        <v>C100</v>
      </c>
      <c r="BNU10" s="140" t="str">
        <f t="shared" ca="1" si="772"/>
        <v>D100</v>
      </c>
      <c r="BNV10" s="140" t="str">
        <f t="shared" ca="1" si="772"/>
        <v>E100</v>
      </c>
      <c r="BNW10" s="140" t="str">
        <f t="shared" ca="1" si="772"/>
        <v>F100</v>
      </c>
      <c r="BNX10" s="140" t="str">
        <f t="shared" ca="1" si="772"/>
        <v>G100</v>
      </c>
      <c r="BNY10" s="140" t="str">
        <f t="shared" ca="1" si="772"/>
        <v>H100</v>
      </c>
      <c r="BNZ10" s="140" t="str">
        <f t="shared" ca="1" si="772"/>
        <v>I100</v>
      </c>
      <c r="BOA10" s="140" t="str">
        <f t="shared" ca="1" si="772"/>
        <v>J100</v>
      </c>
      <c r="BOB10" s="140" t="str">
        <f t="shared" ca="1" si="772"/>
        <v>K100</v>
      </c>
      <c r="BOC10" s="140" t="str">
        <f t="shared" ca="1" si="772"/>
        <v>L100</v>
      </c>
      <c r="BOD10" s="140" t="str">
        <f t="shared" ca="1" si="772"/>
        <v>M100</v>
      </c>
      <c r="BOE10" s="140" t="str">
        <f t="shared" ca="1" si="772"/>
        <v>C101</v>
      </c>
      <c r="BOF10" s="140" t="str">
        <f t="shared" ca="1" si="772"/>
        <v>D101</v>
      </c>
      <c r="BOG10" s="140" t="str">
        <f t="shared" ca="1" si="772"/>
        <v>E101</v>
      </c>
      <c r="BOH10" s="140" t="str">
        <f t="shared" ca="1" si="772"/>
        <v>F101</v>
      </c>
      <c r="BOI10" s="140" t="str">
        <f t="shared" ca="1" si="772"/>
        <v>G101</v>
      </c>
      <c r="BOJ10" s="140" t="str">
        <f t="shared" ca="1" si="772"/>
        <v>H101</v>
      </c>
      <c r="BOK10" s="140" t="str">
        <f t="shared" ca="1" si="772"/>
        <v>I101</v>
      </c>
      <c r="BOL10" s="140" t="str">
        <f t="shared" ca="1" si="772"/>
        <v>J101</v>
      </c>
      <c r="BOM10" s="140" t="str">
        <f t="shared" ca="1" si="772"/>
        <v>K101</v>
      </c>
      <c r="BON10" s="140" t="str">
        <f t="shared" ca="1" si="772"/>
        <v>L101</v>
      </c>
      <c r="BOO10" s="140" t="str">
        <f t="shared" ca="1" si="772"/>
        <v>M101</v>
      </c>
      <c r="BOP10" s="140" t="str">
        <f t="shared" ca="1" si="772"/>
        <v>C102</v>
      </c>
      <c r="BOQ10" s="140" t="str">
        <f t="shared" ca="1" si="772"/>
        <v>D102</v>
      </c>
      <c r="BOR10" s="140" t="str">
        <f t="shared" ca="1" si="772"/>
        <v>E102</v>
      </c>
      <c r="BOS10" s="140" t="str">
        <f t="shared" ca="1" si="772"/>
        <v>F102</v>
      </c>
      <c r="BOT10" s="140" t="str">
        <f t="shared" ca="1" si="772"/>
        <v>G102</v>
      </c>
      <c r="BOU10" s="140" t="str">
        <f t="shared" ca="1" si="772"/>
        <v>H102</v>
      </c>
      <c r="BOV10" s="140" t="str">
        <f t="shared" ca="1" si="772"/>
        <v>I102</v>
      </c>
      <c r="BOW10" s="140" t="str">
        <f t="shared" ca="1" si="772"/>
        <v>J102</v>
      </c>
      <c r="BOX10" s="140" t="str">
        <f t="shared" ca="1" si="772"/>
        <v>K102</v>
      </c>
      <c r="BOY10" s="140" t="str">
        <f t="shared" ca="1" si="772"/>
        <v>L102</v>
      </c>
      <c r="BOZ10" s="140" t="str">
        <f t="shared" ca="1" si="772"/>
        <v>M102</v>
      </c>
      <c r="BPA10" s="140" t="str">
        <f t="shared" ca="1" si="772"/>
        <v>C103</v>
      </c>
      <c r="BPB10" s="140" t="str">
        <f t="shared" ca="1" si="772"/>
        <v>D103</v>
      </c>
      <c r="BPC10" s="140" t="str">
        <f t="shared" ca="1" si="772"/>
        <v>E103</v>
      </c>
      <c r="BPD10" s="140" t="str">
        <f t="shared" ca="1" si="772"/>
        <v>F103</v>
      </c>
      <c r="BPE10" s="140" t="str">
        <f t="shared" ca="1" si="772"/>
        <v>G103</v>
      </c>
      <c r="BPF10" s="140" t="str">
        <f t="shared" ca="1" si="772"/>
        <v>H103</v>
      </c>
      <c r="BPG10" s="140" t="str">
        <f t="shared" ca="1" si="772"/>
        <v>I103</v>
      </c>
      <c r="BPH10" s="140" t="str">
        <f t="shared" ca="1" si="772"/>
        <v>J103</v>
      </c>
      <c r="BPI10" s="140" t="str">
        <f t="shared" ca="1" si="772"/>
        <v>K103</v>
      </c>
      <c r="BPJ10" s="140" t="str">
        <f t="shared" ca="1" si="772"/>
        <v>L103</v>
      </c>
      <c r="BPK10" s="140" t="str">
        <f t="shared" ca="1" si="772"/>
        <v>M103</v>
      </c>
      <c r="BPL10" s="140" t="str">
        <f t="shared" ca="1" si="772"/>
        <v>C104</v>
      </c>
      <c r="BPM10" s="140" t="str">
        <f t="shared" ca="1" si="772"/>
        <v>D104</v>
      </c>
      <c r="BPN10" s="140" t="str">
        <f t="shared" ca="1" si="772"/>
        <v>E104</v>
      </c>
      <c r="BPO10" s="140" t="str">
        <f t="shared" ca="1" si="772"/>
        <v>F104</v>
      </c>
      <c r="BPP10" s="140" t="str">
        <f t="shared" ca="1" si="772"/>
        <v>G104</v>
      </c>
      <c r="BPQ10" s="140" t="str">
        <f t="shared" ca="1" si="772"/>
        <v>H104</v>
      </c>
      <c r="BPR10" s="140" t="str">
        <f t="shared" ca="1" si="772"/>
        <v>I104</v>
      </c>
      <c r="BPS10" s="140" t="str">
        <f t="shared" ca="1" si="772"/>
        <v>J104</v>
      </c>
      <c r="BPT10" s="140" t="str">
        <f t="shared" ca="1" si="772"/>
        <v>K104</v>
      </c>
      <c r="BPU10" s="140" t="str">
        <f t="shared" ca="1" si="772"/>
        <v>L104</v>
      </c>
      <c r="BPV10" s="140" t="str">
        <f t="shared" ca="1" si="772"/>
        <v>M104</v>
      </c>
      <c r="BPW10" s="140" t="str">
        <f t="shared" ca="1" si="772"/>
        <v>C105</v>
      </c>
      <c r="BPX10" s="140" t="str">
        <f t="shared" ref="BPX10:BRY10" ca="1" si="773">SUBSTITUTE(SUBSTITUTE(_xlfn.FORMULATEXT(BPX11),BPX9&amp;"!",""),"=","")</f>
        <v>D105</v>
      </c>
      <c r="BPY10" s="140" t="str">
        <f t="shared" ca="1" si="773"/>
        <v>E105</v>
      </c>
      <c r="BPZ10" s="140" t="str">
        <f t="shared" ca="1" si="773"/>
        <v>F105</v>
      </c>
      <c r="BQA10" s="140" t="str">
        <f t="shared" ca="1" si="773"/>
        <v>G105</v>
      </c>
      <c r="BQB10" s="140" t="str">
        <f t="shared" ca="1" si="773"/>
        <v>H105</v>
      </c>
      <c r="BQC10" s="140" t="str">
        <f t="shared" ca="1" si="773"/>
        <v>I105</v>
      </c>
      <c r="BQD10" s="140" t="str">
        <f t="shared" ca="1" si="773"/>
        <v>J105</v>
      </c>
      <c r="BQE10" s="140" t="str">
        <f t="shared" ca="1" si="773"/>
        <v>K105</v>
      </c>
      <c r="BQF10" s="140" t="str">
        <f t="shared" ca="1" si="773"/>
        <v>L105</v>
      </c>
      <c r="BQG10" s="140" t="str">
        <f t="shared" ca="1" si="773"/>
        <v>M105</v>
      </c>
      <c r="BQH10" s="140" t="str">
        <f t="shared" ca="1" si="773"/>
        <v>C106</v>
      </c>
      <c r="BQI10" s="140" t="str">
        <f t="shared" ca="1" si="773"/>
        <v>D106</v>
      </c>
      <c r="BQJ10" s="140" t="str">
        <f t="shared" ca="1" si="773"/>
        <v>E106</v>
      </c>
      <c r="BQK10" s="140" t="str">
        <f t="shared" ca="1" si="773"/>
        <v>F106</v>
      </c>
      <c r="BQL10" s="140" t="str">
        <f t="shared" ca="1" si="773"/>
        <v>G106</v>
      </c>
      <c r="BQM10" s="140" t="str">
        <f t="shared" ca="1" si="773"/>
        <v>H106</v>
      </c>
      <c r="BQN10" s="140" t="str">
        <f t="shared" ca="1" si="773"/>
        <v>I106</v>
      </c>
      <c r="BQO10" s="140" t="str">
        <f t="shared" ca="1" si="773"/>
        <v>J106</v>
      </c>
      <c r="BQP10" s="140" t="str">
        <f t="shared" ca="1" si="773"/>
        <v>K106</v>
      </c>
      <c r="BQQ10" s="140" t="str">
        <f t="shared" ca="1" si="773"/>
        <v>L106</v>
      </c>
      <c r="BQR10" s="140" t="str">
        <f t="shared" ca="1" si="773"/>
        <v>M106</v>
      </c>
      <c r="BQS10" s="140" t="str">
        <f t="shared" ca="1" si="773"/>
        <v>C107</v>
      </c>
      <c r="BQT10" s="140" t="str">
        <f t="shared" ca="1" si="773"/>
        <v>D107</v>
      </c>
      <c r="BQU10" s="140" t="str">
        <f t="shared" ca="1" si="773"/>
        <v>E107</v>
      </c>
      <c r="BQV10" s="140" t="str">
        <f t="shared" ca="1" si="773"/>
        <v>F107</v>
      </c>
      <c r="BQW10" s="140" t="str">
        <f t="shared" ca="1" si="773"/>
        <v>G107</v>
      </c>
      <c r="BQX10" s="140" t="str">
        <f t="shared" ca="1" si="773"/>
        <v>H107</v>
      </c>
      <c r="BQY10" s="140" t="str">
        <f t="shared" ca="1" si="773"/>
        <v>I107</v>
      </c>
      <c r="BQZ10" s="140" t="str">
        <f t="shared" ca="1" si="773"/>
        <v>J107</v>
      </c>
      <c r="BRA10" s="140" t="str">
        <f t="shared" ca="1" si="773"/>
        <v>K107</v>
      </c>
      <c r="BRB10" s="140" t="str">
        <f t="shared" ca="1" si="773"/>
        <v>L107</v>
      </c>
      <c r="BRC10" s="140" t="str">
        <f t="shared" ca="1" si="773"/>
        <v>M107</v>
      </c>
      <c r="BRD10" s="140" t="str">
        <f t="shared" ca="1" si="773"/>
        <v>C108</v>
      </c>
      <c r="BRE10" s="140" t="str">
        <f t="shared" ca="1" si="773"/>
        <v>D108</v>
      </c>
      <c r="BRF10" s="140" t="str">
        <f t="shared" ca="1" si="773"/>
        <v>E108</v>
      </c>
      <c r="BRG10" s="140" t="str">
        <f t="shared" ca="1" si="773"/>
        <v>F108</v>
      </c>
      <c r="BRH10" s="140" t="str">
        <f t="shared" ca="1" si="773"/>
        <v>G108</v>
      </c>
      <c r="BRI10" s="140" t="str">
        <f t="shared" ca="1" si="773"/>
        <v>H108</v>
      </c>
      <c r="BRJ10" s="140" t="str">
        <f t="shared" ca="1" si="773"/>
        <v>I108</v>
      </c>
      <c r="BRK10" s="140" t="str">
        <f t="shared" ca="1" si="773"/>
        <v>J108</v>
      </c>
      <c r="BRL10" s="140" t="str">
        <f t="shared" ca="1" si="773"/>
        <v>K108</v>
      </c>
      <c r="BRM10" s="140" t="str">
        <f t="shared" ca="1" si="773"/>
        <v>L108</v>
      </c>
      <c r="BRN10" s="140" t="str">
        <f t="shared" ca="1" si="773"/>
        <v>M108</v>
      </c>
      <c r="BRO10" s="140" t="str">
        <f t="shared" ca="1" si="773"/>
        <v>C109</v>
      </c>
      <c r="BRP10" s="140" t="str">
        <f t="shared" ca="1" si="773"/>
        <v>D109</v>
      </c>
      <c r="BRQ10" s="140" t="str">
        <f t="shared" ca="1" si="773"/>
        <v>E109</v>
      </c>
      <c r="BRR10" s="140" t="str">
        <f t="shared" ca="1" si="773"/>
        <v>F109</v>
      </c>
      <c r="BRS10" s="140" t="str">
        <f t="shared" ca="1" si="773"/>
        <v>G109</v>
      </c>
      <c r="BRT10" s="140" t="str">
        <f t="shared" ca="1" si="773"/>
        <v>H109</v>
      </c>
      <c r="BRU10" s="140" t="str">
        <f t="shared" ca="1" si="773"/>
        <v>I109</v>
      </c>
      <c r="BRV10" s="140" t="str">
        <f t="shared" ca="1" si="773"/>
        <v>J109</v>
      </c>
      <c r="BRW10" s="140" t="str">
        <f t="shared" ca="1" si="773"/>
        <v>K109</v>
      </c>
      <c r="BRX10" s="140" t="str">
        <f t="shared" ca="1" si="773"/>
        <v>L109</v>
      </c>
      <c r="BRY10" s="140" t="str">
        <f t="shared" ca="1" si="773"/>
        <v>M109</v>
      </c>
    </row>
    <row r="11" spans="1:1845" x14ac:dyDescent="0.4">
      <c r="A11" s="140" t="s">
        <v>438</v>
      </c>
      <c r="B11" s="140">
        <f>表紙!C5</f>
        <v>0</v>
      </c>
      <c r="C11" s="140">
        <f>表紙!C6</f>
        <v>0</v>
      </c>
      <c r="D11" s="140">
        <f>表紙!C7</f>
        <v>0</v>
      </c>
      <c r="E11" s="140">
        <f>表紙!C4</f>
        <v>0</v>
      </c>
      <c r="F11" s="140">
        <f>表紙!C11</f>
        <v>0</v>
      </c>
      <c r="G11" s="140">
        <f>監査調書!AJ12</f>
        <v>0</v>
      </c>
      <c r="H11" s="140">
        <f>監査調書!AJ13</f>
        <v>0</v>
      </c>
      <c r="I11" s="140">
        <f>監査調書!AJ14</f>
        <v>0</v>
      </c>
      <c r="J11" s="140">
        <f>監査調書!AJ15</f>
        <v>0</v>
      </c>
      <c r="K11" s="140">
        <f>監査調書!AJ16</f>
        <v>0</v>
      </c>
      <c r="L11" s="140">
        <f>監査調書!AJ17</f>
        <v>0</v>
      </c>
      <c r="M11" s="140">
        <f>監査調書!AJ18</f>
        <v>0</v>
      </c>
      <c r="N11" s="140">
        <f>監査調書!AJ19</f>
        <v>0</v>
      </c>
      <c r="O11" s="140">
        <f>監査調書!AJ20</f>
        <v>0</v>
      </c>
      <c r="P11" s="140">
        <f>監査調書!AJ21</f>
        <v>0</v>
      </c>
      <c r="Q11" s="140">
        <f>監査調書!AJ22</f>
        <v>0</v>
      </c>
      <c r="R11" s="140">
        <f>監査調書!AJ25</f>
        <v>0</v>
      </c>
      <c r="S11" s="140">
        <f>監査調書!AJ27</f>
        <v>0</v>
      </c>
      <c r="T11" s="140">
        <f>監査調書!AJ31</f>
        <v>0</v>
      </c>
      <c r="U11" s="140">
        <f>監査調書!J32</f>
        <v>0</v>
      </c>
      <c r="V11" s="140">
        <f>監査調書!V32</f>
        <v>0</v>
      </c>
      <c r="W11" s="140">
        <f>監査調書!AJ37</f>
        <v>0</v>
      </c>
      <c r="X11" s="140">
        <f>監査調書!AJ42</f>
        <v>0</v>
      </c>
      <c r="Y11" s="140">
        <f>監査調書!AJ43</f>
        <v>0</v>
      </c>
      <c r="Z11" s="288" t="str">
        <f>監査調書!I44</f>
        <v>□</v>
      </c>
      <c r="AA11" s="288" t="str">
        <f>監査調書!M44</f>
        <v>□</v>
      </c>
      <c r="AB11" s="288" t="str">
        <f>監査調書!R44</f>
        <v>□</v>
      </c>
      <c r="AC11" s="288">
        <f>監査調書!AJ45</f>
        <v>0</v>
      </c>
      <c r="AD11" s="140">
        <f>監査調書!AJ46</f>
        <v>0</v>
      </c>
      <c r="AE11" s="288">
        <f>監査調書!L47</f>
        <v>0</v>
      </c>
      <c r="AF11" s="288">
        <f>監査調書!Q47</f>
        <v>0</v>
      </c>
      <c r="AG11" s="288">
        <f>監査調書!V47</f>
        <v>0</v>
      </c>
      <c r="AH11" s="140">
        <f>監査調書!AJ48</f>
        <v>0</v>
      </c>
      <c r="AI11" s="140">
        <f>監査調書!AJ50</f>
        <v>0</v>
      </c>
      <c r="AJ11" s="140">
        <f>監査調書!AJ51</f>
        <v>0</v>
      </c>
      <c r="AK11" s="140">
        <f>監査調書!AJ53</f>
        <v>0</v>
      </c>
      <c r="AL11" s="140">
        <f>監査調書!AJ54</f>
        <v>0</v>
      </c>
      <c r="AM11" s="140">
        <f>監査調書!AJ55</f>
        <v>0</v>
      </c>
      <c r="AN11" s="288">
        <f>監査調書!B57</f>
        <v>0</v>
      </c>
      <c r="AO11" s="140">
        <f>監査調書!AJ59</f>
        <v>0</v>
      </c>
      <c r="AP11" s="140">
        <f>監査調書!AJ60</f>
        <v>0</v>
      </c>
      <c r="AQ11" s="140">
        <f>監査調書!B63</f>
        <v>0</v>
      </c>
      <c r="AR11" s="140">
        <f>監査調書!B67</f>
        <v>0</v>
      </c>
      <c r="AS11" s="140">
        <f>監査調書!AJ71</f>
        <v>0</v>
      </c>
      <c r="AT11" s="288">
        <f>監査調書!AJ72</f>
        <v>0</v>
      </c>
      <c r="AU11" s="140">
        <f>監査調書!AJ75</f>
        <v>0</v>
      </c>
      <c r="AV11" s="288">
        <f>監査調書!AJ76</f>
        <v>0</v>
      </c>
      <c r="AW11" s="140">
        <f>監査調書!H85</f>
        <v>0</v>
      </c>
      <c r="AX11" s="140">
        <f>監査調書!M85</f>
        <v>0</v>
      </c>
      <c r="AY11" s="140">
        <f>監査調書!R85</f>
        <v>0</v>
      </c>
      <c r="AZ11" s="140">
        <f>監査調書!H86</f>
        <v>0</v>
      </c>
      <c r="BA11" s="140">
        <f>監査調書!M86</f>
        <v>0</v>
      </c>
      <c r="BB11" s="140">
        <f>監査調書!R86</f>
        <v>0</v>
      </c>
      <c r="BC11" s="140">
        <f>監査調書!B88</f>
        <v>0</v>
      </c>
      <c r="BD11" s="140">
        <f>監査調書!AJ92</f>
        <v>0</v>
      </c>
      <c r="BE11" s="140">
        <f>監査調書!M93</f>
        <v>0</v>
      </c>
      <c r="BF11" s="288">
        <f>監査調書!AJ96</f>
        <v>0</v>
      </c>
      <c r="BG11" s="288">
        <f>監査調書!N98</f>
        <v>0</v>
      </c>
      <c r="BH11" s="288">
        <f>監査調書!X98</f>
        <v>0</v>
      </c>
      <c r="BI11" s="140">
        <f>監査調書!AJ104</f>
        <v>0</v>
      </c>
      <c r="BJ11" s="140">
        <f>監査調書!AJ105</f>
        <v>0</v>
      </c>
      <c r="BK11" s="140">
        <f>監査調書!AJ108</f>
        <v>0</v>
      </c>
      <c r="BL11" s="140">
        <f>監査調書!AJ112</f>
        <v>0</v>
      </c>
      <c r="BM11" s="140">
        <f>監査調書!AJ116</f>
        <v>0</v>
      </c>
      <c r="BN11" s="140">
        <f>監査調書!AJ117</f>
        <v>0</v>
      </c>
      <c r="BO11" s="140">
        <f>監査調書!AJ118</f>
        <v>0</v>
      </c>
      <c r="BP11" s="140">
        <f>監査調書!AJ122</f>
        <v>0</v>
      </c>
      <c r="BQ11" s="140">
        <f>監査調書!AJ124</f>
        <v>0</v>
      </c>
      <c r="BR11" s="140">
        <f>監査調書!AJ125</f>
        <v>0</v>
      </c>
      <c r="BS11" s="140">
        <f>監査調書!AJ129</f>
        <v>0</v>
      </c>
      <c r="BT11" s="140">
        <f>監査調書!AJ134</f>
        <v>0</v>
      </c>
      <c r="BU11" s="140">
        <f>監査調書!AJ135</f>
        <v>0</v>
      </c>
      <c r="BV11" s="140">
        <f>監査調書!AJ136</f>
        <v>0</v>
      </c>
      <c r="BW11" s="288">
        <f>監査調書!AJ137</f>
        <v>0</v>
      </c>
      <c r="BX11" s="140">
        <f>監査調書!B139</f>
        <v>0</v>
      </c>
      <c r="BY11" s="140">
        <f>監査調書!AJ143</f>
        <v>0</v>
      </c>
      <c r="BZ11" s="140">
        <f>監査調書!AJ144</f>
        <v>0</v>
      </c>
      <c r="CA11" s="140">
        <f>監査調書!AJ147</f>
        <v>0</v>
      </c>
      <c r="CB11" s="140">
        <f>監査調書!R148</f>
        <v>0</v>
      </c>
      <c r="CC11" s="140">
        <f>監査調書!R149</f>
        <v>0</v>
      </c>
      <c r="CD11" s="140">
        <f>監査調書!R150</f>
        <v>0</v>
      </c>
      <c r="CE11" s="140">
        <f>監査調書!AJ152</f>
        <v>0</v>
      </c>
      <c r="CF11" s="140">
        <f>監査調書!AJ155</f>
        <v>0</v>
      </c>
      <c r="CG11" s="140">
        <f>監査調書!AJ156</f>
        <v>0</v>
      </c>
      <c r="CH11" s="140">
        <f>監査調書!R157</f>
        <v>0</v>
      </c>
      <c r="CI11" s="140">
        <f>監査調書!R158</f>
        <v>0</v>
      </c>
      <c r="CJ11" s="140">
        <f>監査調書!AJ159</f>
        <v>0</v>
      </c>
      <c r="CK11" s="288">
        <f>監査調書!M161</f>
        <v>0</v>
      </c>
      <c r="CL11" s="288">
        <f>監査調書!N161</f>
        <v>0</v>
      </c>
      <c r="CM11" s="140">
        <f>監査調書!AJ163</f>
        <v>0</v>
      </c>
      <c r="CN11" s="288">
        <f>監査調書!P165</f>
        <v>0</v>
      </c>
      <c r="CO11" s="140">
        <f>監査調書!AJ166</f>
        <v>0</v>
      </c>
      <c r="CP11" s="140">
        <f>監査調書!AJ167</f>
        <v>0</v>
      </c>
      <c r="CQ11" s="140">
        <f>監査調書!R169</f>
        <v>0</v>
      </c>
      <c r="CR11" s="140">
        <f>監査調書!R170</f>
        <v>0</v>
      </c>
      <c r="CS11" s="140">
        <f>監査調書!R171</f>
        <v>0</v>
      </c>
      <c r="CT11" s="140">
        <f>監査調書!R172</f>
        <v>0</v>
      </c>
      <c r="CU11" s="140">
        <f>監査調書!R173</f>
        <v>0</v>
      </c>
      <c r="CV11" s="288">
        <f>監査調書!S178</f>
        <v>0</v>
      </c>
      <c r="CW11" s="103">
        <f>監査調書!AJ180</f>
        <v>0</v>
      </c>
      <c r="CX11" s="103">
        <f>監査調書!AJ182</f>
        <v>0</v>
      </c>
      <c r="CY11" s="288">
        <f>監査調書!AJ184</f>
        <v>0</v>
      </c>
      <c r="CZ11" s="140">
        <f>監査調書!AJ186</f>
        <v>0</v>
      </c>
      <c r="DA11" s="140">
        <f>監査調書!B190</f>
        <v>0</v>
      </c>
      <c r="DB11" s="140">
        <f>監査調書!AJ194</f>
        <v>0</v>
      </c>
      <c r="DC11" s="140">
        <f>監査調書!AJ195</f>
        <v>0</v>
      </c>
      <c r="DD11" s="140">
        <f>監査調書!AJ196</f>
        <v>0</v>
      </c>
      <c r="DE11" s="288">
        <f>監査調書!N198</f>
        <v>0</v>
      </c>
      <c r="DF11" s="140">
        <f>監査調書!AJ203</f>
        <v>0</v>
      </c>
      <c r="DG11" s="140" t="str">
        <f>監査調書!G206</f>
        <v>□</v>
      </c>
      <c r="DH11" s="140">
        <f>監査調書!K206</f>
        <v>0</v>
      </c>
      <c r="DI11" s="140" t="str">
        <f>監査調書!O206</f>
        <v>□</v>
      </c>
      <c r="DJ11" s="140" t="str">
        <f>監査調書!U206</f>
        <v>□</v>
      </c>
      <c r="DK11" s="140" t="str">
        <f>監査調書!AA206</f>
        <v>□</v>
      </c>
      <c r="DL11" s="140" t="str">
        <f>監査調書!G207</f>
        <v>□</v>
      </c>
      <c r="DM11" s="140" t="str">
        <f>監査調書!AC207</f>
        <v>□</v>
      </c>
      <c r="DN11" s="140" t="str">
        <f>監査調書!G208</f>
        <v>□</v>
      </c>
      <c r="DO11" s="140" t="str">
        <f>監査調書!K208</f>
        <v>□</v>
      </c>
      <c r="DP11" s="140" t="str">
        <f>監査調書!P208</f>
        <v>□</v>
      </c>
      <c r="DQ11" s="140" t="str">
        <f>監査調書!U208</f>
        <v>□</v>
      </c>
      <c r="DR11" s="140" t="str">
        <f>監査調書!Z208</f>
        <v>□</v>
      </c>
      <c r="DS11" s="140">
        <f>監査調書!AE208</f>
        <v>0</v>
      </c>
      <c r="DT11" s="140" t="str">
        <f>監査調書!G209</f>
        <v>□</v>
      </c>
      <c r="DU11" s="140" t="str">
        <f>監査調書!M209</f>
        <v>□</v>
      </c>
      <c r="DV11" s="140" t="str">
        <f>監査調書!R209</f>
        <v>□</v>
      </c>
      <c r="DW11" s="140" t="str">
        <f>監査調書!V209</f>
        <v>□</v>
      </c>
      <c r="DX11" s="140" t="str">
        <f>監査調書!AA209</f>
        <v>□</v>
      </c>
      <c r="DY11" s="288">
        <f>監査調書!K212</f>
        <v>0</v>
      </c>
      <c r="DZ11" s="288">
        <f>監査調書!AJ214</f>
        <v>0</v>
      </c>
      <c r="EA11" s="140">
        <f>監査調書!AJ216</f>
        <v>0</v>
      </c>
      <c r="EB11" s="140">
        <f>監査調書!AJ217</f>
        <v>0</v>
      </c>
      <c r="EC11" s="140">
        <f>監査調書!AJ219</f>
        <v>0</v>
      </c>
      <c r="ED11" s="140">
        <f>監査調書!AJ220</f>
        <v>0</v>
      </c>
      <c r="EE11" s="140">
        <f>監査調書!AJ221</f>
        <v>0</v>
      </c>
      <c r="EF11" s="140">
        <f>監査調書!L222</f>
        <v>0</v>
      </c>
      <c r="EG11" s="288">
        <f>監査調書!M225</f>
        <v>0</v>
      </c>
      <c r="EH11" s="288">
        <f>監査調書!N227</f>
        <v>0</v>
      </c>
      <c r="EI11" s="288">
        <f>監査調書!O228</f>
        <v>0</v>
      </c>
      <c r="EJ11" s="288">
        <f>監査調書!P229</f>
        <v>0</v>
      </c>
      <c r="EK11" s="140">
        <f>監査調書!AJ231</f>
        <v>0</v>
      </c>
      <c r="EL11" s="140">
        <f>監査調書!AJ232</f>
        <v>0</v>
      </c>
      <c r="EM11" s="140">
        <f>監査調書!AJ234</f>
        <v>0</v>
      </c>
      <c r="EN11" s="140">
        <f>監査調書!AJ236</f>
        <v>0</v>
      </c>
      <c r="EO11" s="288">
        <f>監査調書!AK238</f>
        <v>0</v>
      </c>
      <c r="EP11" s="140">
        <f>監査調書!AJ239</f>
        <v>0</v>
      </c>
      <c r="EQ11" s="140">
        <f>監査調書!M240</f>
        <v>0</v>
      </c>
      <c r="ER11" s="140">
        <f>監査調書!G243</f>
        <v>0</v>
      </c>
      <c r="ES11" s="140">
        <f>監査調書!AA243</f>
        <v>0</v>
      </c>
      <c r="ET11" s="140">
        <f>監査調書!AJ244</f>
        <v>0</v>
      </c>
      <c r="EU11" s="140">
        <f>監査調書!AJ245</f>
        <v>0</v>
      </c>
      <c r="EV11" s="140">
        <f>監査調書!K246</f>
        <v>0</v>
      </c>
      <c r="EW11" s="140">
        <f>監査調書!P246</f>
        <v>0</v>
      </c>
      <c r="EX11" s="140">
        <f>監査調書!U246</f>
        <v>0</v>
      </c>
      <c r="EY11" s="140">
        <f>監査調書!AJ248</f>
        <v>0</v>
      </c>
      <c r="EZ11" s="140">
        <f>監査調書!K249</f>
        <v>0</v>
      </c>
      <c r="FA11" s="140">
        <f>監査調書!P249</f>
        <v>0</v>
      </c>
      <c r="FB11" s="140">
        <f>監査調書!U249</f>
        <v>0</v>
      </c>
      <c r="FC11" s="140">
        <f>監査調書!AJ250</f>
        <v>0</v>
      </c>
      <c r="FD11" s="140">
        <f>監査調書!AJ251</f>
        <v>0</v>
      </c>
      <c r="FE11" s="140">
        <f>監査調書!K252</f>
        <v>0</v>
      </c>
      <c r="FF11" s="140">
        <f>監査調書!K253</f>
        <v>0</v>
      </c>
      <c r="FG11" s="140">
        <f>監査調書!P253</f>
        <v>0</v>
      </c>
      <c r="FH11" s="140">
        <f>監査調書!U253</f>
        <v>0</v>
      </c>
      <c r="FI11" s="140">
        <f>監査調書!AJ254</f>
        <v>0</v>
      </c>
      <c r="FJ11" s="140">
        <f>監査調書!K255</f>
        <v>0</v>
      </c>
      <c r="FK11" s="140">
        <f>監査調書!P255</f>
        <v>0</v>
      </c>
      <c r="FL11" s="140">
        <f>監査調書!U255</f>
        <v>0</v>
      </c>
      <c r="FM11" s="140">
        <f>監査調書!AJ257</f>
        <v>0</v>
      </c>
      <c r="FN11" s="140">
        <f>監査調書!AJ258</f>
        <v>0</v>
      </c>
      <c r="FO11" s="140">
        <f>監査調書!AJ259</f>
        <v>0</v>
      </c>
      <c r="FP11" s="140">
        <f>監査調書!AJ261</f>
        <v>0</v>
      </c>
      <c r="FQ11" s="288">
        <f>監査調書!AJ262</f>
        <v>0</v>
      </c>
      <c r="FR11" s="140">
        <f>監査調書!AJ263</f>
        <v>0</v>
      </c>
      <c r="FS11" s="288">
        <f>監査調書!AJ265</f>
        <v>0</v>
      </c>
      <c r="FT11" s="288">
        <f>監査調書!AJ266</f>
        <v>0</v>
      </c>
      <c r="FU11" s="288">
        <f>監査調書!AJ267</f>
        <v>0</v>
      </c>
      <c r="FV11" s="288">
        <f>監査調書!AJ270</f>
        <v>0</v>
      </c>
      <c r="FW11" s="288">
        <f>監査調書!AJ272</f>
        <v>0</v>
      </c>
      <c r="FX11" s="288">
        <f>監査調書!AJ273</f>
        <v>0</v>
      </c>
      <c r="FY11" s="288">
        <f>監査調書!AJ274</f>
        <v>0</v>
      </c>
      <c r="FZ11" s="288">
        <f>監査調書!AJ276</f>
        <v>0</v>
      </c>
      <c r="GA11" s="288">
        <f>監査調書!AJ277</f>
        <v>0</v>
      </c>
      <c r="GB11" s="288">
        <f>監査調書!AJ278</f>
        <v>0</v>
      </c>
      <c r="GC11" s="288">
        <f>監査調書!AJ279</f>
        <v>0</v>
      </c>
      <c r="GD11" s="288">
        <f>監査調書!AJ280</f>
        <v>0</v>
      </c>
      <c r="GE11" s="288">
        <f>監査調書!AJ283</f>
        <v>0</v>
      </c>
      <c r="GF11" s="288">
        <f>監査調書!AJ284</f>
        <v>0</v>
      </c>
      <c r="GG11" s="288">
        <f>監査調書!AJ285</f>
        <v>0</v>
      </c>
      <c r="GH11" s="288">
        <f>監査調書!AJ286</f>
        <v>0</v>
      </c>
      <c r="GI11" s="288">
        <f>監査調書!AJ287</f>
        <v>0</v>
      </c>
      <c r="GJ11" s="140">
        <f>監査調書!AJ291</f>
        <v>0</v>
      </c>
      <c r="GK11" s="140">
        <f>監査調書!AJ293</f>
        <v>0</v>
      </c>
      <c r="GL11" s="288">
        <f>監査調書!AK294</f>
        <v>0</v>
      </c>
      <c r="GM11" s="140">
        <f>監査調書!AJ295</f>
        <v>0</v>
      </c>
      <c r="GN11" s="288">
        <f>監査調書!AK298</f>
        <v>0</v>
      </c>
      <c r="GO11" s="288">
        <f>監査調書!AL302</f>
        <v>0</v>
      </c>
      <c r="GP11" s="140">
        <f>監査調書!AJ305</f>
        <v>0</v>
      </c>
      <c r="GQ11" s="140">
        <f>監査調書!AJ306</f>
        <v>0</v>
      </c>
      <c r="GR11" s="140">
        <f>監査調書!AJ310</f>
        <v>0</v>
      </c>
      <c r="GS11" s="140">
        <f>監査調書!H311</f>
        <v>0</v>
      </c>
      <c r="GT11" s="140">
        <f>監査調書!AJ313</f>
        <v>0</v>
      </c>
      <c r="GU11" s="140">
        <f>監査調書!AJ314</f>
        <v>0</v>
      </c>
      <c r="GV11" s="288">
        <f>監査調書!AK315</f>
        <v>0</v>
      </c>
      <c r="GW11" s="140">
        <f>監査調書!AJ227</f>
        <v>0</v>
      </c>
      <c r="GX11" s="140">
        <f>監査調書!AK227</f>
        <v>0</v>
      </c>
      <c r="GY11" s="288">
        <f>監査調書!AJ228</f>
        <v>0</v>
      </c>
      <c r="GZ11" s="288">
        <f>監査調書!AJ229</f>
        <v>0</v>
      </c>
      <c r="HA11" s="140">
        <f>監査調書!AI320</f>
        <v>0</v>
      </c>
      <c r="HB11" s="140">
        <f>監査調書!AJ320</f>
        <v>0</v>
      </c>
      <c r="HC11" s="140">
        <f>監査調書!AJ321</f>
        <v>0</v>
      </c>
      <c r="HD11" s="140">
        <f>監査調書!H322</f>
        <v>0</v>
      </c>
      <c r="HE11" s="140">
        <f>監査調書!Q322</f>
        <v>0</v>
      </c>
      <c r="HF11" s="140">
        <f>監査調書!Q323</f>
        <v>0</v>
      </c>
      <c r="HG11" s="140">
        <f>監査調書!AJ324</f>
        <v>0</v>
      </c>
      <c r="HH11" s="140">
        <f>監査調書!H325</f>
        <v>0</v>
      </c>
      <c r="HI11" s="140">
        <f>監査調書!Q325</f>
        <v>0</v>
      </c>
      <c r="HJ11" s="140">
        <f>監査調書!H326</f>
        <v>0</v>
      </c>
      <c r="HK11" s="140">
        <f>監査調書!AJ327</f>
        <v>0</v>
      </c>
      <c r="HL11" s="140">
        <f>監査調書!AJ330</f>
        <v>0</v>
      </c>
      <c r="HM11" s="140">
        <f>監査調書!AJ333</f>
        <v>0</v>
      </c>
      <c r="HN11" s="140">
        <f>監査調書!AJ336</f>
        <v>0</v>
      </c>
      <c r="HO11" s="140">
        <f>監査調書!AJ337</f>
        <v>0</v>
      </c>
      <c r="HP11" s="140">
        <f>監査調書!AJ340</f>
        <v>0</v>
      </c>
      <c r="HQ11" s="140">
        <f>監査調書!AJ342</f>
        <v>0</v>
      </c>
      <c r="HR11" s="140">
        <f>監査調書!AJ343</f>
        <v>0</v>
      </c>
      <c r="HS11" s="140">
        <f>監査調書!AJ346</f>
        <v>0</v>
      </c>
      <c r="HT11" s="288">
        <f>監査調書!AJ347</f>
        <v>0</v>
      </c>
      <c r="HU11" s="140">
        <f>監査調書!B351</f>
        <v>0</v>
      </c>
      <c r="HV11" s="288">
        <f>監査調書!AJ355</f>
        <v>0</v>
      </c>
      <c r="HW11" s="140">
        <f>監査調書!AJ358</f>
        <v>0</v>
      </c>
      <c r="HX11" s="140">
        <f>監査調書!AJ359</f>
        <v>0</v>
      </c>
      <c r="HY11" s="140">
        <f>監査調書!I364</f>
        <v>0</v>
      </c>
      <c r="HZ11" s="140">
        <f>監査調書!Q364</f>
        <v>0</v>
      </c>
      <c r="IA11" s="140">
        <f>監査調書!AB364</f>
        <v>0</v>
      </c>
      <c r="IB11" s="140">
        <f>監査調書!Q365</f>
        <v>0</v>
      </c>
      <c r="IC11" s="140">
        <f>監査調書!AB365</f>
        <v>0</v>
      </c>
      <c r="ID11" s="140">
        <f>監査調書!AJ369</f>
        <v>0</v>
      </c>
      <c r="IE11" s="140">
        <f>監査調書!AJ370</f>
        <v>0</v>
      </c>
      <c r="IF11" s="140">
        <f>監査調書!AJ371</f>
        <v>0</v>
      </c>
      <c r="IG11" s="140">
        <f>監査調書!AJ373</f>
        <v>0</v>
      </c>
      <c r="IH11" s="140">
        <f>監査調書!AJ377</f>
        <v>0</v>
      </c>
      <c r="II11" s="140">
        <f>監査調書!G380</f>
        <v>0</v>
      </c>
      <c r="IJ11" s="140">
        <f>監査調書!G383</f>
        <v>0</v>
      </c>
      <c r="IK11" s="140">
        <f>監査調書!G386</f>
        <v>0</v>
      </c>
      <c r="IL11" s="288">
        <f>監査調書!AJ390</f>
        <v>0</v>
      </c>
      <c r="IM11" s="288">
        <f>監査調書!AJ392</f>
        <v>0</v>
      </c>
      <c r="IN11" s="140">
        <f>監査調書!AJ395</f>
        <v>0</v>
      </c>
      <c r="IO11" s="140">
        <f>監査調書!AJ396</f>
        <v>0</v>
      </c>
      <c r="IP11" s="288">
        <f>監査調書!L400</f>
        <v>0</v>
      </c>
      <c r="IQ11" s="288">
        <f>監査調書!W400</f>
        <v>0</v>
      </c>
      <c r="IR11" s="140">
        <f>監査調書!AJ399</f>
        <v>0</v>
      </c>
      <c r="IS11" s="140">
        <f>監査調書!AJ403</f>
        <v>0</v>
      </c>
      <c r="IT11" s="140">
        <f>監査調書!AJ408</f>
        <v>0</v>
      </c>
      <c r="IU11" s="140">
        <f>監査調書!AJ409</f>
        <v>0</v>
      </c>
      <c r="IV11" s="140">
        <f>監査調書!AJ410</f>
        <v>0</v>
      </c>
      <c r="IW11" s="140">
        <f>監査調書!AJ411</f>
        <v>0</v>
      </c>
      <c r="IX11" s="140">
        <f>監査調書!AJ437</f>
        <v>0</v>
      </c>
      <c r="IY11" s="140">
        <f>監査調書!N415</f>
        <v>0</v>
      </c>
      <c r="IZ11" s="140">
        <f>監査調書!P415</f>
        <v>0</v>
      </c>
      <c r="JA11" s="140">
        <f>監査調書!R415</f>
        <v>0</v>
      </c>
      <c r="JB11" s="140">
        <f>監査調書!T415</f>
        <v>0</v>
      </c>
      <c r="JC11" s="140">
        <f>監査調書!V415</f>
        <v>0</v>
      </c>
      <c r="JD11" s="140">
        <f>監査調書!X415</f>
        <v>0</v>
      </c>
      <c r="JE11" s="140">
        <f>監査調書!Z415</f>
        <v>0</v>
      </c>
      <c r="JF11" s="140">
        <f>監査調書!AB415</f>
        <v>0</v>
      </c>
      <c r="JG11" s="140">
        <f>監査調書!AD415</f>
        <v>0</v>
      </c>
      <c r="JH11" s="140">
        <f>監査調書!AF415</f>
        <v>0</v>
      </c>
      <c r="JI11" s="140">
        <f>監査調書!AH415</f>
        <v>0</v>
      </c>
      <c r="JJ11" s="140">
        <f>監査調書!AJ415</f>
        <v>0</v>
      </c>
      <c r="JK11" s="140">
        <f>監査調書!N416</f>
        <v>0</v>
      </c>
      <c r="JL11" s="140">
        <f>監査調書!P416</f>
        <v>0</v>
      </c>
      <c r="JM11" s="140">
        <f>監査調書!R416</f>
        <v>0</v>
      </c>
      <c r="JN11" s="140">
        <f>監査調書!T416</f>
        <v>0</v>
      </c>
      <c r="JO11" s="140">
        <f>監査調書!V416</f>
        <v>0</v>
      </c>
      <c r="JP11" s="140">
        <f>監査調書!X416</f>
        <v>0</v>
      </c>
      <c r="JQ11" s="140">
        <f>監査調書!Z416</f>
        <v>0</v>
      </c>
      <c r="JR11" s="140">
        <f>監査調書!AB416</f>
        <v>0</v>
      </c>
      <c r="JS11" s="140">
        <f>監査調書!AD416</f>
        <v>0</v>
      </c>
      <c r="JT11" s="140">
        <f>監査調書!AF416</f>
        <v>0</v>
      </c>
      <c r="JU11" s="140">
        <f>監査調書!AH416</f>
        <v>0</v>
      </c>
      <c r="JV11" s="140">
        <f>監査調書!AJ416</f>
        <v>0</v>
      </c>
      <c r="JW11" s="140">
        <f>監査調書!N417</f>
        <v>0</v>
      </c>
      <c r="JX11" s="140">
        <f>監査調書!P417</f>
        <v>0</v>
      </c>
      <c r="JY11" s="140">
        <f>監査調書!R417</f>
        <v>0</v>
      </c>
      <c r="JZ11" s="140">
        <f>監査調書!T417</f>
        <v>0</v>
      </c>
      <c r="KA11" s="140">
        <f>監査調書!V417</f>
        <v>0</v>
      </c>
      <c r="KB11" s="140">
        <f>監査調書!X417</f>
        <v>0</v>
      </c>
      <c r="KC11" s="140">
        <f>監査調書!Z417</f>
        <v>0</v>
      </c>
      <c r="KD11" s="140">
        <f>監査調書!AB417</f>
        <v>0</v>
      </c>
      <c r="KE11" s="140">
        <f>監査調書!AD417</f>
        <v>0</v>
      </c>
      <c r="KF11" s="140">
        <f>監査調書!AF417</f>
        <v>0</v>
      </c>
      <c r="KG11" s="140">
        <f>監査調書!AH417</f>
        <v>0</v>
      </c>
      <c r="KH11" s="140">
        <f>監査調書!AJ417</f>
        <v>0</v>
      </c>
      <c r="KI11" s="140">
        <f>監査調書!N418</f>
        <v>0</v>
      </c>
      <c r="KJ11" s="140">
        <f>監査調書!P418</f>
        <v>0</v>
      </c>
      <c r="KK11" s="140">
        <f>監査調書!R418</f>
        <v>0</v>
      </c>
      <c r="KL11" s="140">
        <f>監査調書!T418</f>
        <v>0</v>
      </c>
      <c r="KM11" s="140">
        <f>監査調書!V418</f>
        <v>0</v>
      </c>
      <c r="KN11" s="140">
        <f>監査調書!X418</f>
        <v>0</v>
      </c>
      <c r="KO11" s="140">
        <f>監査調書!Z418</f>
        <v>0</v>
      </c>
      <c r="KP11" s="140">
        <f>監査調書!AB418</f>
        <v>0</v>
      </c>
      <c r="KQ11" s="140">
        <f>監査調書!AD418</f>
        <v>0</v>
      </c>
      <c r="KR11" s="140">
        <f>監査調書!AF418</f>
        <v>0</v>
      </c>
      <c r="KS11" s="140">
        <f>監査調書!AH418</f>
        <v>0</v>
      </c>
      <c r="KT11" s="140">
        <f>監査調書!AJ418</f>
        <v>0</v>
      </c>
      <c r="KU11" s="140">
        <f>監査調書!N419</f>
        <v>0</v>
      </c>
      <c r="KV11" s="140">
        <f>監査調書!P419</f>
        <v>0</v>
      </c>
      <c r="KW11" s="140">
        <f>監査調書!R419</f>
        <v>0</v>
      </c>
      <c r="KX11" s="140">
        <f>監査調書!T419</f>
        <v>0</v>
      </c>
      <c r="KY11" s="140">
        <f>監査調書!V419</f>
        <v>0</v>
      </c>
      <c r="KZ11" s="140">
        <f>監査調書!X419</f>
        <v>0</v>
      </c>
      <c r="LA11" s="140">
        <f>監査調書!Z419</f>
        <v>0</v>
      </c>
      <c r="LB11" s="140">
        <f>監査調書!AB419</f>
        <v>0</v>
      </c>
      <c r="LC11" s="140">
        <f>監査調書!AD419</f>
        <v>0</v>
      </c>
      <c r="LD11" s="140">
        <f>監査調書!AF419</f>
        <v>0</v>
      </c>
      <c r="LE11" s="140">
        <f>監査調書!AH419</f>
        <v>0</v>
      </c>
      <c r="LF11" s="140">
        <f>監査調書!AJ419</f>
        <v>0</v>
      </c>
      <c r="LG11" s="140">
        <f>監査調書!N420</f>
        <v>0</v>
      </c>
      <c r="LH11" s="140">
        <f>監査調書!P420</f>
        <v>0</v>
      </c>
      <c r="LI11" s="140">
        <f>監査調書!R420</f>
        <v>0</v>
      </c>
      <c r="LJ11" s="140">
        <f>監査調書!T420</f>
        <v>0</v>
      </c>
      <c r="LK11" s="140">
        <f>監査調書!V420</f>
        <v>0</v>
      </c>
      <c r="LL11" s="140">
        <f>監査調書!X420</f>
        <v>0</v>
      </c>
      <c r="LM11" s="140">
        <f>監査調書!Z420</f>
        <v>0</v>
      </c>
      <c r="LN11" s="140">
        <f>監査調書!AB420</f>
        <v>0</v>
      </c>
      <c r="LO11" s="140">
        <f>監査調書!AD420</f>
        <v>0</v>
      </c>
      <c r="LP11" s="140">
        <f>監査調書!AF420</f>
        <v>0</v>
      </c>
      <c r="LQ11" s="140">
        <f>監査調書!AH420</f>
        <v>0</v>
      </c>
      <c r="LR11" s="140">
        <f>監査調書!AJ420</f>
        <v>0</v>
      </c>
      <c r="LS11" s="140">
        <f>監査調書!N421</f>
        <v>0</v>
      </c>
      <c r="LT11" s="140">
        <f>監査調書!P421</f>
        <v>0</v>
      </c>
      <c r="LU11" s="140">
        <f>監査調書!R421</f>
        <v>0</v>
      </c>
      <c r="LV11" s="140">
        <f>監査調書!T421</f>
        <v>0</v>
      </c>
      <c r="LW11" s="140">
        <f>監査調書!V421</f>
        <v>0</v>
      </c>
      <c r="LX11" s="140">
        <f>監査調書!X421</f>
        <v>0</v>
      </c>
      <c r="LY11" s="140">
        <f>監査調書!Z421</f>
        <v>0</v>
      </c>
      <c r="LZ11" s="140">
        <f>監査調書!AB421</f>
        <v>0</v>
      </c>
      <c r="MA11" s="140">
        <f>監査調書!AD421</f>
        <v>0</v>
      </c>
      <c r="MB11" s="140">
        <f>監査調書!AF421</f>
        <v>0</v>
      </c>
      <c r="MC11" s="140">
        <f>監査調書!AH421</f>
        <v>0</v>
      </c>
      <c r="MD11" s="140">
        <f>監査調書!AJ421</f>
        <v>0</v>
      </c>
      <c r="ME11" s="140">
        <f>監査調書!N422</f>
        <v>0</v>
      </c>
      <c r="MF11" s="140">
        <f>監査調書!P422</f>
        <v>0</v>
      </c>
      <c r="MG11" s="140">
        <f>監査調書!R422</f>
        <v>0</v>
      </c>
      <c r="MH11" s="140">
        <f>監査調書!T422</f>
        <v>0</v>
      </c>
      <c r="MI11" s="140">
        <f>監査調書!V422</f>
        <v>0</v>
      </c>
      <c r="MJ11" s="140">
        <f>監査調書!X422</f>
        <v>0</v>
      </c>
      <c r="MK11" s="140">
        <f>監査調書!Z422</f>
        <v>0</v>
      </c>
      <c r="ML11" s="140">
        <f>監査調書!AB422</f>
        <v>0</v>
      </c>
      <c r="MM11" s="140">
        <f>監査調書!AD422</f>
        <v>0</v>
      </c>
      <c r="MN11" s="140">
        <f>監査調書!AF422</f>
        <v>0</v>
      </c>
      <c r="MO11" s="140">
        <f>監査調書!AH422</f>
        <v>0</v>
      </c>
      <c r="MP11" s="140">
        <f>監査調書!AJ422</f>
        <v>0</v>
      </c>
      <c r="MQ11" s="140">
        <f>監査調書!AJ440</f>
        <v>0</v>
      </c>
      <c r="MR11" s="140">
        <f>監査調書!AJ442</f>
        <v>0</v>
      </c>
      <c r="MS11" s="140">
        <f>監査調書!AJ443</f>
        <v>0</v>
      </c>
      <c r="MT11" s="140">
        <f>監査調書!AJ449</f>
        <v>0</v>
      </c>
      <c r="MU11" s="140">
        <f>監査調書!AJ450</f>
        <v>0</v>
      </c>
      <c r="MV11" s="288">
        <f>監査調書!AJ457</f>
        <v>0</v>
      </c>
      <c r="MW11" s="140">
        <f>監査調書!AJ466</f>
        <v>0</v>
      </c>
      <c r="MX11" s="140">
        <f>監査調書!AJ467</f>
        <v>0</v>
      </c>
      <c r="MY11" s="140">
        <f>監査調書!AJ469</f>
        <v>0</v>
      </c>
      <c r="MZ11" s="288">
        <f>監査調書!AK470</f>
        <v>0</v>
      </c>
      <c r="NA11" s="140">
        <f>監査調書!AJ473</f>
        <v>0</v>
      </c>
      <c r="NB11" s="288">
        <f>監査調書!AK474</f>
        <v>0</v>
      </c>
      <c r="NC11" s="264">
        <f>監査調書!AJ475</f>
        <v>0</v>
      </c>
      <c r="ND11" s="140">
        <f>監査調書!AJ480</f>
        <v>0</v>
      </c>
      <c r="NE11" s="140">
        <f>監査調書!AJ481</f>
        <v>0</v>
      </c>
      <c r="NF11" s="140">
        <f>監査調書!AJ482</f>
        <v>0</v>
      </c>
      <c r="NG11" s="288">
        <f>監査調書!AK482</f>
        <v>0</v>
      </c>
      <c r="NH11" s="288">
        <f>監査調書!AK486</f>
        <v>0</v>
      </c>
      <c r="NI11" s="140">
        <f>監査調書!AJ487</f>
        <v>0</v>
      </c>
      <c r="NJ11" s="140">
        <f>監査調書!AJ488</f>
        <v>0</v>
      </c>
      <c r="NK11" s="140">
        <f>監査調書!AJ490</f>
        <v>0</v>
      </c>
      <c r="NL11" s="140">
        <f>監査調書!AJ492</f>
        <v>0</v>
      </c>
      <c r="NM11" s="288">
        <f>監査調書!AK494</f>
        <v>0</v>
      </c>
      <c r="NN11" s="140">
        <f>監査調書!AJ507</f>
        <v>0</v>
      </c>
      <c r="NO11" s="140">
        <f>監査調書!AJ521</f>
        <v>0</v>
      </c>
      <c r="NP11" s="140">
        <f>監査調書!AJ533</f>
        <v>0</v>
      </c>
      <c r="NQ11" s="140">
        <f>監査調書!AJ551</f>
        <v>0</v>
      </c>
      <c r="NR11" s="140">
        <f>監査調書!AJ552</f>
        <v>0</v>
      </c>
      <c r="NS11" s="140">
        <f>監査調書!AJ553</f>
        <v>0</v>
      </c>
      <c r="NT11" s="140">
        <f>監査調書!AJ556</f>
        <v>0</v>
      </c>
      <c r="NU11" s="140">
        <f>監査調書!B559</f>
        <v>0</v>
      </c>
      <c r="NV11" s="140">
        <f>監査調書!I559</f>
        <v>0</v>
      </c>
      <c r="NW11" s="140">
        <f>監査調書!Q559</f>
        <v>0</v>
      </c>
      <c r="NX11" s="140">
        <f>監査調書!AJ562</f>
        <v>0</v>
      </c>
      <c r="NY11" s="288">
        <f>監査調書!AJ564</f>
        <v>0</v>
      </c>
      <c r="NZ11" s="140">
        <f>監査調書!AJ565</f>
        <v>0</v>
      </c>
      <c r="OA11" s="140">
        <f>監査調書!AJ566</f>
        <v>0</v>
      </c>
      <c r="OB11" s="140">
        <f>監査調書!AJ567</f>
        <v>0</v>
      </c>
      <c r="OC11" s="140">
        <f>監査調書!AJ568</f>
        <v>0</v>
      </c>
      <c r="OD11" s="140">
        <f>監査調書!AJ569</f>
        <v>0</v>
      </c>
      <c r="OE11" s="140">
        <f>監査調書!U573</f>
        <v>0</v>
      </c>
      <c r="OF11" s="219">
        <f>監査調書!AG573</f>
        <v>0</v>
      </c>
      <c r="OG11" s="140">
        <f>監査調書!U574</f>
        <v>0</v>
      </c>
      <c r="OH11" s="219">
        <f>監査調書!AG574</f>
        <v>0</v>
      </c>
      <c r="OI11" s="140">
        <f>監査調書!U575</f>
        <v>0</v>
      </c>
      <c r="OJ11" s="219">
        <f>監査調書!AG575</f>
        <v>0</v>
      </c>
      <c r="OK11" s="140">
        <f>監査調書!U576</f>
        <v>0</v>
      </c>
      <c r="OL11" s="219">
        <f>監査調書!AG576</f>
        <v>0</v>
      </c>
      <c r="OM11" s="140">
        <f>監査調書!AJ578</f>
        <v>0</v>
      </c>
      <c r="ON11" s="140">
        <f>監査調書!AJ584</f>
        <v>0</v>
      </c>
      <c r="OO11" s="140">
        <f>監査調書!B587</f>
        <v>0</v>
      </c>
      <c r="OP11" s="140">
        <f>監査調書!L587</f>
        <v>0</v>
      </c>
      <c r="OQ11" s="140">
        <f>監査調書!U587</f>
        <v>0</v>
      </c>
      <c r="OR11" s="140">
        <f>監査調書!B588</f>
        <v>0</v>
      </c>
      <c r="OS11" s="140">
        <f>監査調書!L588</f>
        <v>0</v>
      </c>
      <c r="OT11" s="140">
        <f>監査調書!U588</f>
        <v>0</v>
      </c>
      <c r="OU11" s="140">
        <f>監査調書!AJ591</f>
        <v>0</v>
      </c>
      <c r="OV11" s="140">
        <f>監査調書!B594</f>
        <v>0</v>
      </c>
      <c r="OW11" s="140">
        <f>監査調書!L594</f>
        <v>0</v>
      </c>
      <c r="OX11" s="140">
        <f>監査調書!U594</f>
        <v>0</v>
      </c>
      <c r="OY11" s="140">
        <f>監査調書!B595</f>
        <v>0</v>
      </c>
      <c r="OZ11" s="140">
        <f>監査調書!L595</f>
        <v>0</v>
      </c>
      <c r="PA11" s="140">
        <f>監査調書!U595</f>
        <v>0</v>
      </c>
      <c r="PB11" s="140">
        <f>監査調書!AJ610</f>
        <v>0</v>
      </c>
      <c r="PC11" s="140">
        <f>監査調書!AJ614</f>
        <v>0</v>
      </c>
      <c r="PD11" s="140">
        <f>監査調書!B617</f>
        <v>0</v>
      </c>
      <c r="PE11" s="140">
        <f>監査調書!L617</f>
        <v>0</v>
      </c>
      <c r="PF11" s="140">
        <f>監査調書!U617</f>
        <v>0</v>
      </c>
      <c r="PG11" s="140">
        <f>監査調書!AJ620</f>
        <v>0</v>
      </c>
      <c r="PH11" s="140" t="e">
        <f>監査調書!H639</f>
        <v>#DIV/0!</v>
      </c>
      <c r="PI11" s="219">
        <f>監査調書!I640</f>
        <v>0</v>
      </c>
      <c r="PJ11" s="219">
        <f>監査調書!U640</f>
        <v>0</v>
      </c>
      <c r="PK11" s="219">
        <f>監査調書!AF640</f>
        <v>0</v>
      </c>
      <c r="PL11" s="140">
        <f>監査調書!B646</f>
        <v>0</v>
      </c>
      <c r="PM11" s="219">
        <f>監査調書!I652</f>
        <v>0</v>
      </c>
      <c r="PN11" s="219">
        <f>監査調書!U652</f>
        <v>0</v>
      </c>
      <c r="PO11" s="140" t="e">
        <f>監査調書!AG652</f>
        <v>#DIV/0!</v>
      </c>
      <c r="PP11" s="140">
        <f>監査調書!AJ658</f>
        <v>0</v>
      </c>
      <c r="PQ11" s="219">
        <f>監査調書!W664</f>
        <v>0</v>
      </c>
      <c r="PR11" s="140">
        <f>監査調書!P668</f>
        <v>0</v>
      </c>
      <c r="PS11" s="140">
        <f>監査調書!Y668</f>
        <v>0</v>
      </c>
      <c r="PT11" s="140">
        <f>監査調書!P669</f>
        <v>0</v>
      </c>
      <c r="PU11" s="140">
        <f>監査調書!Y669</f>
        <v>0</v>
      </c>
      <c r="PV11" s="140">
        <f>監査調書!P670</f>
        <v>0</v>
      </c>
      <c r="PW11" s="140">
        <f>監査調書!Y670</f>
        <v>0</v>
      </c>
      <c r="PX11" s="140">
        <f>監査調書!P671</f>
        <v>0</v>
      </c>
      <c r="PY11" s="140">
        <f>監査調書!Y671</f>
        <v>0</v>
      </c>
      <c r="PZ11" s="140">
        <f>監査調書!P672</f>
        <v>0</v>
      </c>
      <c r="QA11" s="140">
        <f>監査調書!Y672</f>
        <v>0</v>
      </c>
      <c r="QB11" s="140">
        <f>監査調書!P673</f>
        <v>0</v>
      </c>
      <c r="QC11" s="140">
        <f>監査調書!Y673</f>
        <v>0</v>
      </c>
      <c r="QD11" s="140">
        <f>監査調書!P674</f>
        <v>0</v>
      </c>
      <c r="QE11" s="140">
        <f>監査調書!Y674</f>
        <v>0</v>
      </c>
      <c r="QF11" s="140">
        <f>監査調書!P675</f>
        <v>0</v>
      </c>
      <c r="QG11" s="140">
        <f>監査調書!Y675</f>
        <v>0</v>
      </c>
      <c r="QH11" s="140">
        <f>監査調書!P676</f>
        <v>0</v>
      </c>
      <c r="QI11" s="140">
        <f>監査調書!Y676</f>
        <v>0</v>
      </c>
      <c r="QJ11" s="140">
        <f>監査調書!P677</f>
        <v>0</v>
      </c>
      <c r="QK11" s="140">
        <f>監査調書!Y677</f>
        <v>0</v>
      </c>
      <c r="QL11" s="140">
        <f>監査調書!P678</f>
        <v>0</v>
      </c>
      <c r="QM11" s="140">
        <f>監査調書!Y678</f>
        <v>0</v>
      </c>
      <c r="QN11" s="140">
        <f>監査調書!P679</f>
        <v>0</v>
      </c>
      <c r="QO11" s="140">
        <f>監査調書!Y679</f>
        <v>0</v>
      </c>
      <c r="QP11" s="219">
        <f>監査調書!P680</f>
        <v>0</v>
      </c>
      <c r="QQ11" s="219">
        <f>監査調書!W685</f>
        <v>0</v>
      </c>
      <c r="QR11" s="140">
        <f>監査調書!P690</f>
        <v>0</v>
      </c>
      <c r="QS11" s="140">
        <f>監査調書!Y690</f>
        <v>0</v>
      </c>
      <c r="QT11" s="140">
        <f>監査調書!P691</f>
        <v>0</v>
      </c>
      <c r="QU11" s="140">
        <f>監査調書!Y691</f>
        <v>0</v>
      </c>
      <c r="QV11" s="140">
        <f>監査調書!P692</f>
        <v>0</v>
      </c>
      <c r="QW11" s="140">
        <f>監査調書!Y692</f>
        <v>0</v>
      </c>
      <c r="QX11" s="140">
        <f>監査調書!P693</f>
        <v>0</v>
      </c>
      <c r="QY11" s="140">
        <f>監査調書!Y693</f>
        <v>0</v>
      </c>
      <c r="QZ11" s="140">
        <f>監査調書!P694</f>
        <v>0</v>
      </c>
      <c r="RA11" s="140">
        <f>監査調書!Y694</f>
        <v>0</v>
      </c>
      <c r="RB11" s="140">
        <f>監査調書!P695</f>
        <v>0</v>
      </c>
      <c r="RC11" s="140">
        <f>監査調書!Y695</f>
        <v>0</v>
      </c>
      <c r="RD11" s="140">
        <f>監査調書!P697</f>
        <v>0</v>
      </c>
      <c r="RE11" s="140">
        <f>監査調書!Y697</f>
        <v>0</v>
      </c>
      <c r="RF11" s="140">
        <f>監査調書!P698</f>
        <v>0</v>
      </c>
      <c r="RG11" s="140">
        <f>監査調書!Y698</f>
        <v>0</v>
      </c>
      <c r="RH11" s="140">
        <f>監査調書!P699</f>
        <v>0</v>
      </c>
      <c r="RI11" s="140">
        <f>監査調書!Y699</f>
        <v>0</v>
      </c>
      <c r="RJ11" s="140">
        <f>監査調書!P700</f>
        <v>0</v>
      </c>
      <c r="RK11" s="140">
        <f>監査調書!Y700</f>
        <v>0</v>
      </c>
      <c r="RL11" s="140">
        <f>監査調書!P701</f>
        <v>0</v>
      </c>
      <c r="RM11" s="140">
        <f>監査調書!Y701</f>
        <v>0</v>
      </c>
      <c r="RN11" s="140">
        <f>監査調書!P702</f>
        <v>0</v>
      </c>
      <c r="RO11" s="140">
        <f>監査調書!Y702</f>
        <v>0</v>
      </c>
      <c r="RP11" s="140">
        <f>監査調書!P703</f>
        <v>0</v>
      </c>
      <c r="RQ11" s="140">
        <f>監査調書!Y703</f>
        <v>0</v>
      </c>
      <c r="RR11" s="140">
        <f>監査調書!P704</f>
        <v>0</v>
      </c>
      <c r="RS11" s="140">
        <f>監査調書!Y704</f>
        <v>0</v>
      </c>
      <c r="RT11" s="140">
        <f>監査調書!P705</f>
        <v>0</v>
      </c>
      <c r="RU11" s="140">
        <f>監査調書!Y705</f>
        <v>0</v>
      </c>
      <c r="RV11" s="140">
        <f>監査調書!P706</f>
        <v>0</v>
      </c>
      <c r="RW11" s="140">
        <f>監査調書!Y706</f>
        <v>0</v>
      </c>
      <c r="RX11" s="140">
        <f>監査調書!P707</f>
        <v>0</v>
      </c>
      <c r="RY11" s="140">
        <f>監査調書!Y707</f>
        <v>0</v>
      </c>
      <c r="RZ11" s="140">
        <f>監査調書!P708</f>
        <v>0</v>
      </c>
      <c r="SA11" s="140">
        <f>監査調書!Y708</f>
        <v>0</v>
      </c>
      <c r="SB11" s="219">
        <f>監査調書!P709</f>
        <v>0</v>
      </c>
      <c r="SC11" s="219">
        <f>監査調書!W714</f>
        <v>0</v>
      </c>
      <c r="SD11" s="140">
        <f>監査調書!P718</f>
        <v>0</v>
      </c>
      <c r="SE11" s="140">
        <f>監査調書!Y718</f>
        <v>0</v>
      </c>
      <c r="SF11" s="140">
        <f>監査調書!P719</f>
        <v>0</v>
      </c>
      <c r="SG11" s="140">
        <f>監査調書!Y719</f>
        <v>0</v>
      </c>
      <c r="SH11" s="140">
        <f>監査調書!P720</f>
        <v>0</v>
      </c>
      <c r="SI11" s="140">
        <f>監査調書!Y720</f>
        <v>0</v>
      </c>
      <c r="SJ11" s="140">
        <f>監査調書!P721</f>
        <v>0</v>
      </c>
      <c r="SK11" s="140">
        <f>監査調書!Y721</f>
        <v>0</v>
      </c>
      <c r="SL11" s="140">
        <f>監査調書!P722</f>
        <v>0</v>
      </c>
      <c r="SM11" s="140">
        <f>監査調書!Y722</f>
        <v>0</v>
      </c>
      <c r="SN11" s="140">
        <f>監査調書!P723</f>
        <v>0</v>
      </c>
      <c r="SO11" s="140">
        <f>監査調書!Y723</f>
        <v>0</v>
      </c>
      <c r="SP11" s="140">
        <f>監査調書!P724</f>
        <v>0</v>
      </c>
      <c r="SQ11" s="140">
        <f>監査調書!Y724</f>
        <v>0</v>
      </c>
      <c r="SR11" s="140">
        <f>監査調書!P725</f>
        <v>0</v>
      </c>
      <c r="SS11" s="140">
        <f>監査調書!Y725</f>
        <v>0</v>
      </c>
      <c r="ST11" s="140">
        <f>監査調書!P726</f>
        <v>0</v>
      </c>
      <c r="SU11" s="140">
        <f>監査調書!Y726</f>
        <v>0</v>
      </c>
      <c r="SV11" s="140">
        <f>監査調書!P727</f>
        <v>0</v>
      </c>
      <c r="SW11" s="140">
        <f>監査調書!Y727</f>
        <v>0</v>
      </c>
      <c r="SX11" s="140">
        <f>監査調書!P728</f>
        <v>0</v>
      </c>
      <c r="SY11" s="140">
        <f>監査調書!Y728</f>
        <v>0</v>
      </c>
      <c r="SZ11" s="140">
        <f>監査調書!P729</f>
        <v>0</v>
      </c>
      <c r="TA11" s="140">
        <f>監査調書!Y729</f>
        <v>0</v>
      </c>
      <c r="TB11" s="140">
        <f>監査調書!P732</f>
        <v>0</v>
      </c>
      <c r="TC11" s="140">
        <f>監査調書!Y732</f>
        <v>0</v>
      </c>
      <c r="TD11" s="140">
        <f>監査調書!P733</f>
        <v>0</v>
      </c>
      <c r="TE11" s="140">
        <f>監査調書!Y733</f>
        <v>0</v>
      </c>
      <c r="TF11" s="140">
        <f>監査調書!P734</f>
        <v>0</v>
      </c>
      <c r="TG11" s="140">
        <f>監査調書!Y734</f>
        <v>0</v>
      </c>
      <c r="TH11" s="140">
        <f>監査調書!P735</f>
        <v>0</v>
      </c>
      <c r="TI11" s="140">
        <f>監査調書!Y735</f>
        <v>0</v>
      </c>
      <c r="TJ11" s="140">
        <f>監査調書!P736</f>
        <v>0</v>
      </c>
      <c r="TK11" s="140">
        <f>監査調書!Y736</f>
        <v>0</v>
      </c>
      <c r="TL11" s="140">
        <f>監査調書!P737</f>
        <v>0</v>
      </c>
      <c r="TM11" s="140">
        <f>監査調書!Y737</f>
        <v>0</v>
      </c>
      <c r="TN11" s="219">
        <f>監査調書!P738</f>
        <v>0</v>
      </c>
      <c r="TO11" s="140">
        <f>監査調書!AJ741</f>
        <v>0</v>
      </c>
      <c r="TP11" s="140">
        <f>監査調書!AJ743</f>
        <v>0</v>
      </c>
      <c r="TQ11" s="140">
        <f>監査調書!AJ750</f>
        <v>0</v>
      </c>
      <c r="TR11" s="140">
        <f>監査調書!B753</f>
        <v>0</v>
      </c>
      <c r="TS11" s="219">
        <f>監査調書!L753</f>
        <v>0</v>
      </c>
      <c r="TT11" s="140">
        <f>監査調書!U753</f>
        <v>0</v>
      </c>
      <c r="TU11" s="140">
        <f>監査調書!AJ755</f>
        <v>0</v>
      </c>
      <c r="TV11" s="140">
        <f>監査調書!B758</f>
        <v>0</v>
      </c>
      <c r="TW11" s="219">
        <f>監査調書!L758</f>
        <v>0</v>
      </c>
      <c r="TX11" s="140">
        <f>監査調書!U758</f>
        <v>0</v>
      </c>
      <c r="TY11" s="140">
        <f>監査調書!U761</f>
        <v>0</v>
      </c>
      <c r="TZ11" s="219">
        <f>監査調書!AG761</f>
        <v>0</v>
      </c>
      <c r="UA11" s="140">
        <f>監査調書!U762</f>
        <v>0</v>
      </c>
      <c r="UB11" s="219">
        <f>監査調書!AG762</f>
        <v>0</v>
      </c>
      <c r="UC11" s="140">
        <f>監査調書!U763</f>
        <v>0</v>
      </c>
      <c r="UD11" s="219">
        <f>監査調書!AG763</f>
        <v>0</v>
      </c>
      <c r="UE11" s="140">
        <f>監査調書!U764</f>
        <v>0</v>
      </c>
      <c r="UF11" s="219">
        <f>監査調書!AG764</f>
        <v>0</v>
      </c>
      <c r="UG11" s="140">
        <f>監査調書!AJ768</f>
        <v>0</v>
      </c>
      <c r="UH11" s="140">
        <f>監査調書!B771</f>
        <v>0</v>
      </c>
      <c r="UI11" s="140">
        <f>監査調書!L771</f>
        <v>0</v>
      </c>
      <c r="UJ11" s="140">
        <f>監査調書!U771</f>
        <v>0</v>
      </c>
      <c r="UK11" s="140">
        <f>監査調書!AJ774</f>
        <v>0</v>
      </c>
      <c r="UL11" s="140">
        <f>監査調書!B777</f>
        <v>0</v>
      </c>
      <c r="UM11" s="140">
        <f>監査調書!L777</f>
        <v>0</v>
      </c>
      <c r="UN11" s="140">
        <f>監査調書!U777</f>
        <v>0</v>
      </c>
      <c r="UO11" s="140">
        <f>監査調書!AJ779</f>
        <v>0</v>
      </c>
      <c r="UP11" s="140">
        <f>監査調書!AJ783</f>
        <v>0</v>
      </c>
      <c r="UQ11" s="140">
        <f>監査調書!B786</f>
        <v>0</v>
      </c>
      <c r="UR11" s="140">
        <f>監査調書!L786</f>
        <v>0</v>
      </c>
      <c r="US11" s="140">
        <f>監査調書!U786</f>
        <v>0</v>
      </c>
      <c r="UT11" s="140" t="e">
        <f>監査調書!H789</f>
        <v>#DIV/0!</v>
      </c>
      <c r="UU11" s="219">
        <f>監査調書!I790</f>
        <v>0</v>
      </c>
      <c r="UV11" s="219">
        <f>監査調書!U790</f>
        <v>0</v>
      </c>
      <c r="UW11" s="219">
        <f>監査調書!AF790</f>
        <v>0</v>
      </c>
      <c r="UX11" s="140">
        <f>'表１（新基準）'!D6</f>
        <v>0</v>
      </c>
      <c r="UY11" s="140">
        <f>'表１（新基準）'!P9</f>
        <v>0</v>
      </c>
      <c r="UZ11" s="140">
        <f>'表１（新基準）'!G12</f>
        <v>0</v>
      </c>
      <c r="VA11" s="140">
        <f>'表１（新基準）'!H12</f>
        <v>0</v>
      </c>
      <c r="VB11" s="140">
        <f>'表１（新基準）'!I12</f>
        <v>0</v>
      </c>
      <c r="VC11" s="140">
        <f>'表１（新基準）'!K12</f>
        <v>0</v>
      </c>
      <c r="VD11" s="140">
        <f>'表１（新基準）'!G13</f>
        <v>0</v>
      </c>
      <c r="VE11" s="140">
        <f>'表１（新基準）'!H13</f>
        <v>0</v>
      </c>
      <c r="VF11" s="140">
        <f>'表１（新基準）'!I13</f>
        <v>0</v>
      </c>
      <c r="VG11" s="140">
        <f>'表１（新基準）'!G14</f>
        <v>0</v>
      </c>
      <c r="VH11" s="140">
        <f>'表１（新基準）'!H14</f>
        <v>0</v>
      </c>
      <c r="VI11" s="140">
        <f>'表１（新基準）'!I14</f>
        <v>0</v>
      </c>
      <c r="VJ11" s="140">
        <f>'表１（新基準）'!K13</f>
        <v>0</v>
      </c>
      <c r="VK11" s="140">
        <f>'表１（新基準）'!G15</f>
        <v>0</v>
      </c>
      <c r="VL11" s="140">
        <f>'表１（新基準）'!H15</f>
        <v>0</v>
      </c>
      <c r="VM11" s="140">
        <f>'表１（新基準）'!I15</f>
        <v>0</v>
      </c>
      <c r="VN11" s="140">
        <f>'表１（新基準）'!K15</f>
        <v>0</v>
      </c>
      <c r="VO11" s="140">
        <f>'表１（新基準）'!G16</f>
        <v>0</v>
      </c>
      <c r="VP11" s="140">
        <f>'表１（新基準）'!H16</f>
        <v>0</v>
      </c>
      <c r="VQ11" s="140">
        <f>'表１（新基準）'!I16</f>
        <v>0</v>
      </c>
      <c r="VR11" s="140">
        <f>'表１（新基準）'!K16</f>
        <v>0</v>
      </c>
      <c r="VS11" s="140">
        <f>'表１（新基準）'!G17</f>
        <v>0</v>
      </c>
      <c r="VT11" s="140">
        <f>'表１（新基準）'!H17</f>
        <v>0</v>
      </c>
      <c r="VU11" s="140">
        <f>'表１（新基準）'!I17</f>
        <v>0</v>
      </c>
      <c r="VV11" s="140">
        <f>'表１（新基準）'!K17</f>
        <v>0</v>
      </c>
      <c r="VW11" s="140">
        <f>'表１（新基準）'!K19</f>
        <v>0</v>
      </c>
      <c r="VX11" s="140">
        <f>'表１（新基準）'!K21</f>
        <v>0</v>
      </c>
      <c r="VY11" s="140">
        <f>'表１（新基準）'!K22</f>
        <v>0</v>
      </c>
      <c r="VZ11" s="140">
        <f>'表１（新基準）'!K23</f>
        <v>0</v>
      </c>
      <c r="WA11" s="140">
        <f>'表１（新基準）'!M12</f>
        <v>0</v>
      </c>
      <c r="WB11" s="140">
        <f>'表１（新基準）'!O12</f>
        <v>0</v>
      </c>
      <c r="WC11" s="140">
        <f>'表１（新基準）'!Q12</f>
        <v>0</v>
      </c>
      <c r="WD11" s="140">
        <f>'表１（新基準）'!S12</f>
        <v>0</v>
      </c>
      <c r="WE11" s="140">
        <f>'表１（新基準）'!M13</f>
        <v>0</v>
      </c>
      <c r="WF11" s="140">
        <f>'表１（新基準）'!O13</f>
        <v>0</v>
      </c>
      <c r="WG11" s="140">
        <f>'表１（新基準）'!Q13</f>
        <v>0</v>
      </c>
      <c r="WH11" s="140">
        <f>'表１（新基準）'!M14</f>
        <v>0</v>
      </c>
      <c r="WI11" s="140">
        <f>'表１（新基準）'!O14</f>
        <v>0</v>
      </c>
      <c r="WJ11" s="140">
        <f>'表１（新基準）'!Q14</f>
        <v>0</v>
      </c>
      <c r="WK11" s="140">
        <f>'表１（新基準）'!S13</f>
        <v>0</v>
      </c>
      <c r="WL11" s="140">
        <f>'表１（新基準）'!M15</f>
        <v>0</v>
      </c>
      <c r="WM11" s="140">
        <f>'表１（新基準）'!O15</f>
        <v>0</v>
      </c>
      <c r="WN11" s="140">
        <f>'表１（新基準）'!Q15</f>
        <v>0</v>
      </c>
      <c r="WO11" s="140">
        <f>'表１（新基準）'!S15</f>
        <v>0</v>
      </c>
      <c r="WP11" s="140">
        <f>'表１（新基準）'!M16</f>
        <v>0</v>
      </c>
      <c r="WQ11" s="140">
        <f>'表１（新基準）'!O16</f>
        <v>0</v>
      </c>
      <c r="WR11" s="140">
        <f>'表１（新基準）'!Q16</f>
        <v>0</v>
      </c>
      <c r="WS11" s="140">
        <f>'表１（新基準）'!S16</f>
        <v>0</v>
      </c>
      <c r="WT11" s="140">
        <f>'表１（新基準）'!M17</f>
        <v>0</v>
      </c>
      <c r="WU11" s="140">
        <f>'表１（新基準）'!O17</f>
        <v>0</v>
      </c>
      <c r="WV11" s="140">
        <f>'表１（新基準）'!Q17</f>
        <v>0</v>
      </c>
      <c r="WW11" s="140">
        <f>'表１（新基準）'!S17</f>
        <v>0</v>
      </c>
      <c r="WX11" s="140">
        <f>'表１（新基準）'!S19</f>
        <v>0</v>
      </c>
      <c r="WY11" s="140">
        <f>'表１（新基準）'!S21</f>
        <v>0</v>
      </c>
      <c r="WZ11" s="140">
        <f>'表１（新基準）'!S22</f>
        <v>0</v>
      </c>
      <c r="XA11" s="140">
        <f>'表１（新基準）'!S23</f>
        <v>0</v>
      </c>
      <c r="XB11" s="140">
        <f>'表１（新基準）'!I31</f>
        <v>0</v>
      </c>
      <c r="XC11" s="140">
        <f>'表１（新基準）'!I32</f>
        <v>0</v>
      </c>
      <c r="XD11" s="140">
        <f>'表１（新基準）'!I33</f>
        <v>0</v>
      </c>
      <c r="XE11" s="140">
        <f>'表１（新基準）'!I34</f>
        <v>0</v>
      </c>
      <c r="XF11" s="140">
        <f>'表１（新基準）'!I35</f>
        <v>0</v>
      </c>
      <c r="XG11" s="140">
        <f>'表１（新基準）'!I36</f>
        <v>0</v>
      </c>
      <c r="XH11" s="140">
        <f>'表１（新基準）'!L31</f>
        <v>0</v>
      </c>
      <c r="XI11" s="140">
        <f>'表１（新基準）'!L32</f>
        <v>0</v>
      </c>
      <c r="XJ11" s="140">
        <f>'表１（新基準）'!L33</f>
        <v>0</v>
      </c>
      <c r="XK11" s="140">
        <f>'表１（新基準）'!L34</f>
        <v>0</v>
      </c>
      <c r="XL11" s="140">
        <f>'表１（新基準）'!L35</f>
        <v>0</v>
      </c>
      <c r="XM11" s="140">
        <f>'表１（新基準）'!L36</f>
        <v>0</v>
      </c>
      <c r="XN11" s="140">
        <f>'表１（新基準）'!O31</f>
        <v>0</v>
      </c>
      <c r="XO11" s="140">
        <f>'表１（新基準）'!O32</f>
        <v>0</v>
      </c>
      <c r="XP11" s="140">
        <f>'表１（新基準）'!I33</f>
        <v>0</v>
      </c>
      <c r="XQ11" s="140">
        <f>'表１（新基準）'!I34</f>
        <v>0</v>
      </c>
      <c r="XR11" s="140">
        <f>'表１（新基準）'!I35</f>
        <v>0</v>
      </c>
      <c r="XS11" s="140">
        <f>'表１（新基準）'!O36</f>
        <v>0</v>
      </c>
      <c r="XT11" s="140">
        <f>'表１（新基準）'!R31</f>
        <v>0</v>
      </c>
      <c r="XU11" s="140">
        <f>'表１（新基準）'!R32</f>
        <v>0</v>
      </c>
      <c r="XV11" s="140">
        <f>'表１（新基準）'!R33</f>
        <v>0</v>
      </c>
      <c r="XW11" s="140">
        <f>'表１（新基準）'!R34</f>
        <v>0</v>
      </c>
      <c r="XX11" s="140">
        <f>'表１（新基準）'!R35</f>
        <v>0</v>
      </c>
      <c r="XY11" s="140">
        <f>'表１（新基準）'!R36</f>
        <v>0</v>
      </c>
      <c r="XZ11" s="461"/>
      <c r="YA11" s="140">
        <f>表２!E10</f>
        <v>0</v>
      </c>
      <c r="YB11" s="140">
        <f>表２!F10</f>
        <v>0</v>
      </c>
      <c r="YC11" s="140">
        <f>表２!G10</f>
        <v>0</v>
      </c>
      <c r="YD11" s="140">
        <f>表２!H10</f>
        <v>0</v>
      </c>
      <c r="YE11" s="140">
        <f>表２!I10</f>
        <v>0</v>
      </c>
      <c r="YF11" s="140">
        <f>表２!J10</f>
        <v>0</v>
      </c>
      <c r="YG11" s="140">
        <f>表２!E11</f>
        <v>0</v>
      </c>
      <c r="YH11" s="140">
        <f>表２!F11</f>
        <v>0</v>
      </c>
      <c r="YI11" s="140">
        <f>表２!G11</f>
        <v>0</v>
      </c>
      <c r="YJ11" s="140">
        <f>表２!H11</f>
        <v>0</v>
      </c>
      <c r="YK11" s="140">
        <f>表２!I11</f>
        <v>0</v>
      </c>
      <c r="YL11" s="140">
        <f>表２!J11</f>
        <v>0</v>
      </c>
      <c r="YM11" s="140">
        <f>表２!E12</f>
        <v>0</v>
      </c>
      <c r="YN11" s="140">
        <f>表２!F12</f>
        <v>0</v>
      </c>
      <c r="YO11" s="140">
        <f>表２!G12</f>
        <v>0</v>
      </c>
      <c r="YP11" s="140">
        <f>表２!H12</f>
        <v>0</v>
      </c>
      <c r="YQ11" s="140">
        <f>表２!I12</f>
        <v>0</v>
      </c>
      <c r="YR11" s="140">
        <f>表２!J12</f>
        <v>0</v>
      </c>
      <c r="YS11" s="140">
        <f>表２!E13</f>
        <v>0</v>
      </c>
      <c r="YT11" s="140">
        <f>表２!F13</f>
        <v>0</v>
      </c>
      <c r="YU11" s="140">
        <f>表２!G13</f>
        <v>0</v>
      </c>
      <c r="YV11" s="140">
        <f>表２!H13</f>
        <v>0</v>
      </c>
      <c r="YW11" s="140">
        <f>表２!I13</f>
        <v>0</v>
      </c>
      <c r="YX11" s="140">
        <f>表２!J13</f>
        <v>0</v>
      </c>
      <c r="YY11" s="140">
        <f>表２!E14</f>
        <v>0</v>
      </c>
      <c r="YZ11" s="140">
        <f>表２!F14</f>
        <v>0</v>
      </c>
      <c r="ZA11" s="140">
        <f>表２!G14</f>
        <v>0</v>
      </c>
      <c r="ZB11" s="140">
        <f>表２!H14</f>
        <v>0</v>
      </c>
      <c r="ZC11" s="140">
        <f>表２!I14</f>
        <v>0</v>
      </c>
      <c r="ZD11" s="140">
        <f>表２!J14</f>
        <v>0</v>
      </c>
      <c r="ZE11" s="140">
        <f>表２!E15</f>
        <v>0</v>
      </c>
      <c r="ZF11" s="140">
        <f>表２!F15</f>
        <v>0</v>
      </c>
      <c r="ZG11" s="140">
        <f>表２!G15</f>
        <v>0</v>
      </c>
      <c r="ZH11" s="140">
        <f>表２!H15</f>
        <v>0</v>
      </c>
      <c r="ZI11" s="140">
        <f>表２!I15</f>
        <v>0</v>
      </c>
      <c r="ZJ11" s="140">
        <f>表２!J15</f>
        <v>0</v>
      </c>
      <c r="ZK11" s="140">
        <f>表２!E16</f>
        <v>0</v>
      </c>
      <c r="ZL11" s="140">
        <f>表２!F16</f>
        <v>0</v>
      </c>
      <c r="ZM11" s="140">
        <f>表２!G16</f>
        <v>0</v>
      </c>
      <c r="ZN11" s="140">
        <f>表２!H16</f>
        <v>0</v>
      </c>
      <c r="ZO11" s="140">
        <f>表２!I16</f>
        <v>0</v>
      </c>
      <c r="ZP11" s="140">
        <f>表２!J16</f>
        <v>0</v>
      </c>
      <c r="ZQ11" s="140">
        <f>表２!E17</f>
        <v>0</v>
      </c>
      <c r="ZR11" s="140">
        <f>表２!F17</f>
        <v>0</v>
      </c>
      <c r="ZS11" s="140">
        <f>表２!G17</f>
        <v>0</v>
      </c>
      <c r="ZT11" s="140">
        <f>表２!H17</f>
        <v>0</v>
      </c>
      <c r="ZU11" s="140">
        <f>表２!I17</f>
        <v>0</v>
      </c>
      <c r="ZV11" s="140">
        <f>表２!J17</f>
        <v>0</v>
      </c>
      <c r="ZW11" s="140">
        <f>表２!E18</f>
        <v>0</v>
      </c>
      <c r="ZX11" s="140">
        <f>表２!F18</f>
        <v>0</v>
      </c>
      <c r="ZY11" s="140">
        <f>表２!G18</f>
        <v>0</v>
      </c>
      <c r="ZZ11" s="140">
        <f>表２!H18</f>
        <v>0</v>
      </c>
      <c r="AAA11" s="140">
        <f>表２!I18</f>
        <v>0</v>
      </c>
      <c r="AAB11" s="140">
        <f>表２!J18</f>
        <v>0</v>
      </c>
      <c r="AAC11" s="140">
        <f>表２!E19</f>
        <v>0</v>
      </c>
      <c r="AAD11" s="140">
        <f>表２!F19</f>
        <v>0</v>
      </c>
      <c r="AAE11" s="140">
        <f>表２!G19</f>
        <v>0</v>
      </c>
      <c r="AAF11" s="140">
        <f>表２!H19</f>
        <v>0</v>
      </c>
      <c r="AAG11" s="140">
        <f>表２!I19</f>
        <v>0</v>
      </c>
      <c r="AAH11" s="140">
        <f>表２!J19</f>
        <v>0</v>
      </c>
      <c r="AAI11" s="140">
        <f>表２!E20</f>
        <v>0</v>
      </c>
      <c r="AAJ11" s="140">
        <f>表２!F20</f>
        <v>0</v>
      </c>
      <c r="AAK11" s="140">
        <f>表２!G20</f>
        <v>0</v>
      </c>
      <c r="AAL11" s="140">
        <f>表２!H20</f>
        <v>0</v>
      </c>
      <c r="AAM11" s="140" t="str">
        <f>表２!E22</f>
        <v/>
      </c>
      <c r="AAN11" s="140" t="str">
        <f>表２!E24</f>
        <v/>
      </c>
      <c r="AAO11" s="140">
        <f>表２!E25</f>
        <v>0</v>
      </c>
      <c r="AAP11" s="140">
        <f>表２!E26</f>
        <v>0</v>
      </c>
      <c r="AAQ11" s="140">
        <f>表３!K24</f>
        <v>0</v>
      </c>
      <c r="AAR11" s="140">
        <f>表３!K28</f>
        <v>0</v>
      </c>
      <c r="AAS11" s="140">
        <f>表３!E33</f>
        <v>0</v>
      </c>
      <c r="AAT11" s="140" t="str">
        <f>表３!J33</f>
        <v/>
      </c>
      <c r="AAU11" s="140" t="str">
        <f>表３!J39</f>
        <v/>
      </c>
      <c r="AAV11" s="140">
        <f>表４!D10</f>
        <v>0</v>
      </c>
      <c r="AAW11" s="140">
        <f>表４!E10</f>
        <v>0</v>
      </c>
      <c r="AAX11" s="140">
        <f>表４!G10</f>
        <v>0</v>
      </c>
      <c r="AAY11" s="140">
        <f>表４!I10</f>
        <v>0</v>
      </c>
      <c r="AAZ11" s="140">
        <f>表４!K10</f>
        <v>0</v>
      </c>
      <c r="ABA11" s="140">
        <f>表４!M10</f>
        <v>0</v>
      </c>
      <c r="ABB11" s="140">
        <f>表４!O10</f>
        <v>0</v>
      </c>
      <c r="ABC11" s="140">
        <f>表４!Q10</f>
        <v>0</v>
      </c>
      <c r="ABD11" s="140">
        <f>表４!H18</f>
        <v>0</v>
      </c>
      <c r="ABE11" s="140">
        <f>表４!K18</f>
        <v>0</v>
      </c>
      <c r="ABF11" s="140">
        <f>表４!H19</f>
        <v>0</v>
      </c>
      <c r="ABG11" s="140">
        <f>表４!K19</f>
        <v>0</v>
      </c>
      <c r="ABH11" s="140">
        <f>表４!K20</f>
        <v>0</v>
      </c>
      <c r="ABI11" s="140">
        <f>表４!P18</f>
        <v>0</v>
      </c>
      <c r="ABJ11" s="140">
        <f>表４!P19</f>
        <v>0</v>
      </c>
      <c r="ABK11" s="140">
        <f>表４!P20</f>
        <v>0</v>
      </c>
      <c r="ABL11" s="140">
        <f>表４!H21</f>
        <v>0</v>
      </c>
      <c r="ABM11" s="140">
        <f>表４!K21</f>
        <v>0</v>
      </c>
      <c r="ABN11" s="140">
        <f>表４!H22</f>
        <v>0</v>
      </c>
      <c r="ABO11" s="140">
        <f>表４!K22</f>
        <v>0</v>
      </c>
      <c r="ABP11" s="140">
        <f>表４!P21</f>
        <v>0</v>
      </c>
      <c r="ABQ11" s="140">
        <f>表４!P22</f>
        <v>0</v>
      </c>
      <c r="ABR11" s="140" t="str">
        <f>職員名簿!C10</f>
        <v/>
      </c>
      <c r="ABS11" s="140">
        <f>職員名簿!D10</f>
        <v>0</v>
      </c>
      <c r="ABT11" s="140">
        <f>職員名簿!E10</f>
        <v>0</v>
      </c>
      <c r="ABU11" s="140">
        <f>職員名簿!F10</f>
        <v>0</v>
      </c>
      <c r="ABV11" s="140">
        <f>職員名簿!G10</f>
        <v>0</v>
      </c>
      <c r="ABW11" s="140">
        <f>職員名簿!H10</f>
        <v>0</v>
      </c>
      <c r="ABX11" s="140">
        <f>職員名簿!I10</f>
        <v>0</v>
      </c>
      <c r="ABY11" s="140">
        <f>職員名簿!J10</f>
        <v>0</v>
      </c>
      <c r="ABZ11" s="140">
        <f>職員名簿!K10</f>
        <v>0</v>
      </c>
      <c r="ACA11" s="140">
        <f>職員名簿!L10</f>
        <v>0</v>
      </c>
      <c r="ACB11" s="140">
        <f>職員名簿!M10</f>
        <v>0</v>
      </c>
      <c r="ACC11" s="140" t="str">
        <f>職員名簿!C11</f>
        <v/>
      </c>
      <c r="ACD11" s="140">
        <f>職員名簿!D11</f>
        <v>0</v>
      </c>
      <c r="ACE11" s="140">
        <f>職員名簿!E11</f>
        <v>0</v>
      </c>
      <c r="ACF11" s="140">
        <f>職員名簿!F11</f>
        <v>0</v>
      </c>
      <c r="ACG11" s="140">
        <f>職員名簿!G11</f>
        <v>0</v>
      </c>
      <c r="ACH11" s="140">
        <f>職員名簿!H11</f>
        <v>0</v>
      </c>
      <c r="ACI11" s="140">
        <f>職員名簿!I11</f>
        <v>0</v>
      </c>
      <c r="ACJ11" s="140">
        <f>職員名簿!J11</f>
        <v>0</v>
      </c>
      <c r="ACK11" s="140">
        <f>職員名簿!K11</f>
        <v>0</v>
      </c>
      <c r="ACL11" s="140">
        <f>職員名簿!L11</f>
        <v>0</v>
      </c>
      <c r="ACM11" s="140">
        <f>職員名簿!M11</f>
        <v>0</v>
      </c>
      <c r="ACN11" s="140" t="str">
        <f>職員名簿!C12</f>
        <v/>
      </c>
      <c r="ACO11" s="140">
        <f>職員名簿!D12</f>
        <v>0</v>
      </c>
      <c r="ACP11" s="140">
        <f>職員名簿!E12</f>
        <v>0</v>
      </c>
      <c r="ACQ11" s="140">
        <f>職員名簿!F12</f>
        <v>0</v>
      </c>
      <c r="ACR11" s="140">
        <f>職員名簿!G12</f>
        <v>0</v>
      </c>
      <c r="ACS11" s="140">
        <f>職員名簿!H12</f>
        <v>0</v>
      </c>
      <c r="ACT11" s="140">
        <f>職員名簿!I12</f>
        <v>0</v>
      </c>
      <c r="ACU11" s="140">
        <f>職員名簿!J12</f>
        <v>0</v>
      </c>
      <c r="ACV11" s="140">
        <f>職員名簿!K12</f>
        <v>0</v>
      </c>
      <c r="ACW11" s="140">
        <f>職員名簿!L12</f>
        <v>0</v>
      </c>
      <c r="ACX11" s="140">
        <f>職員名簿!M12</f>
        <v>0</v>
      </c>
      <c r="ACY11" s="140" t="str">
        <f>職員名簿!C13</f>
        <v/>
      </c>
      <c r="ACZ11" s="140">
        <f>職員名簿!D13</f>
        <v>0</v>
      </c>
      <c r="ADA11" s="140">
        <f>職員名簿!E13</f>
        <v>0</v>
      </c>
      <c r="ADB11" s="140">
        <f>職員名簿!F13</f>
        <v>0</v>
      </c>
      <c r="ADC11" s="140">
        <f>職員名簿!G13</f>
        <v>0</v>
      </c>
      <c r="ADD11" s="140">
        <f>職員名簿!H13</f>
        <v>0</v>
      </c>
      <c r="ADE11" s="140">
        <f>職員名簿!I13</f>
        <v>0</v>
      </c>
      <c r="ADF11" s="140">
        <f>職員名簿!J13</f>
        <v>0</v>
      </c>
      <c r="ADG11" s="140">
        <f>職員名簿!K13</f>
        <v>0</v>
      </c>
      <c r="ADH11" s="140">
        <f>職員名簿!L13</f>
        <v>0</v>
      </c>
      <c r="ADI11" s="140">
        <f>職員名簿!M13</f>
        <v>0</v>
      </c>
      <c r="ADJ11" s="140" t="str">
        <f>職員名簿!C14</f>
        <v/>
      </c>
      <c r="ADK11" s="140">
        <f>職員名簿!D14</f>
        <v>0</v>
      </c>
      <c r="ADL11" s="140">
        <f>職員名簿!E14</f>
        <v>0</v>
      </c>
      <c r="ADM11" s="140">
        <f>職員名簿!F14</f>
        <v>0</v>
      </c>
      <c r="ADN11" s="140">
        <f>職員名簿!G14</f>
        <v>0</v>
      </c>
      <c r="ADO11" s="140">
        <f>職員名簿!H14</f>
        <v>0</v>
      </c>
      <c r="ADP11" s="140">
        <f>職員名簿!I14</f>
        <v>0</v>
      </c>
      <c r="ADQ11" s="140">
        <f>職員名簿!J14</f>
        <v>0</v>
      </c>
      <c r="ADR11" s="140">
        <f>職員名簿!K14</f>
        <v>0</v>
      </c>
      <c r="ADS11" s="140">
        <f>職員名簿!L14</f>
        <v>0</v>
      </c>
      <c r="ADT11" s="140">
        <f>職員名簿!M14</f>
        <v>0</v>
      </c>
      <c r="ADU11" s="140" t="str">
        <f>職員名簿!C15</f>
        <v/>
      </c>
      <c r="ADV11" s="140">
        <f>職員名簿!D15</f>
        <v>0</v>
      </c>
      <c r="ADW11" s="140">
        <f>職員名簿!E15</f>
        <v>0</v>
      </c>
      <c r="ADX11" s="140">
        <f>職員名簿!F15</f>
        <v>0</v>
      </c>
      <c r="ADY11" s="140">
        <f>職員名簿!G15</f>
        <v>0</v>
      </c>
      <c r="ADZ11" s="140">
        <f>職員名簿!H15</f>
        <v>0</v>
      </c>
      <c r="AEA11" s="140">
        <f>職員名簿!I15</f>
        <v>0</v>
      </c>
      <c r="AEB11" s="140">
        <f>職員名簿!J15</f>
        <v>0</v>
      </c>
      <c r="AEC11" s="140">
        <f>職員名簿!K15</f>
        <v>0</v>
      </c>
      <c r="AED11" s="140">
        <f>職員名簿!L15</f>
        <v>0</v>
      </c>
      <c r="AEE11" s="140">
        <f>職員名簿!M15</f>
        <v>0</v>
      </c>
      <c r="AEF11" s="140" t="str">
        <f>職員名簿!C16</f>
        <v/>
      </c>
      <c r="AEG11" s="140">
        <f>職員名簿!D16</f>
        <v>0</v>
      </c>
      <c r="AEH11" s="140">
        <f>職員名簿!E16</f>
        <v>0</v>
      </c>
      <c r="AEI11" s="140">
        <f>職員名簿!F16</f>
        <v>0</v>
      </c>
      <c r="AEJ11" s="140">
        <f>職員名簿!G16</f>
        <v>0</v>
      </c>
      <c r="AEK11" s="140">
        <f>職員名簿!H16</f>
        <v>0</v>
      </c>
      <c r="AEL11" s="140">
        <f>職員名簿!I16</f>
        <v>0</v>
      </c>
      <c r="AEM11" s="140">
        <f>職員名簿!J16</f>
        <v>0</v>
      </c>
      <c r="AEN11" s="140">
        <f>職員名簿!K16</f>
        <v>0</v>
      </c>
      <c r="AEO11" s="140">
        <f>職員名簿!L16</f>
        <v>0</v>
      </c>
      <c r="AEP11" s="140">
        <f>職員名簿!M16</f>
        <v>0</v>
      </c>
      <c r="AEQ11" s="140" t="str">
        <f>職員名簿!C17</f>
        <v/>
      </c>
      <c r="AER11" s="140">
        <f>職員名簿!D17</f>
        <v>0</v>
      </c>
      <c r="AES11" s="140">
        <f>職員名簿!E17</f>
        <v>0</v>
      </c>
      <c r="AET11" s="140">
        <f>職員名簿!F17</f>
        <v>0</v>
      </c>
      <c r="AEU11" s="140">
        <f>職員名簿!G17</f>
        <v>0</v>
      </c>
      <c r="AEV11" s="140">
        <f>職員名簿!H17</f>
        <v>0</v>
      </c>
      <c r="AEW11" s="140">
        <f>職員名簿!I17</f>
        <v>0</v>
      </c>
      <c r="AEX11" s="140">
        <f>職員名簿!J17</f>
        <v>0</v>
      </c>
      <c r="AEY11" s="140">
        <f>職員名簿!K17</f>
        <v>0</v>
      </c>
      <c r="AEZ11" s="140">
        <f>職員名簿!L17</f>
        <v>0</v>
      </c>
      <c r="AFA11" s="140">
        <f>職員名簿!M17</f>
        <v>0</v>
      </c>
      <c r="AFB11" s="140" t="str">
        <f>職員名簿!C18</f>
        <v/>
      </c>
      <c r="AFC11" s="140">
        <f>職員名簿!D18</f>
        <v>0</v>
      </c>
      <c r="AFD11" s="140">
        <f>職員名簿!E18</f>
        <v>0</v>
      </c>
      <c r="AFE11" s="140">
        <f>職員名簿!F18</f>
        <v>0</v>
      </c>
      <c r="AFF11" s="140">
        <f>職員名簿!G18</f>
        <v>0</v>
      </c>
      <c r="AFG11" s="140">
        <f>職員名簿!H18</f>
        <v>0</v>
      </c>
      <c r="AFH11" s="140">
        <f>職員名簿!I18</f>
        <v>0</v>
      </c>
      <c r="AFI11" s="140">
        <f>職員名簿!J18</f>
        <v>0</v>
      </c>
      <c r="AFJ11" s="140">
        <f>職員名簿!K18</f>
        <v>0</v>
      </c>
      <c r="AFK11" s="140">
        <f>職員名簿!L18</f>
        <v>0</v>
      </c>
      <c r="AFL11" s="140">
        <f>職員名簿!M18</f>
        <v>0</v>
      </c>
      <c r="AFM11" s="140" t="str">
        <f>職員名簿!C19</f>
        <v/>
      </c>
      <c r="AFN11" s="140">
        <f>職員名簿!D19</f>
        <v>0</v>
      </c>
      <c r="AFO11" s="140">
        <f>職員名簿!E19</f>
        <v>0</v>
      </c>
      <c r="AFP11" s="140">
        <f>職員名簿!F19</f>
        <v>0</v>
      </c>
      <c r="AFQ11" s="140">
        <f>職員名簿!G19</f>
        <v>0</v>
      </c>
      <c r="AFR11" s="140">
        <f>職員名簿!H19</f>
        <v>0</v>
      </c>
      <c r="AFS11" s="140">
        <f>職員名簿!I19</f>
        <v>0</v>
      </c>
      <c r="AFT11" s="140">
        <f>職員名簿!J19</f>
        <v>0</v>
      </c>
      <c r="AFU11" s="140">
        <f>職員名簿!K19</f>
        <v>0</v>
      </c>
      <c r="AFV11" s="140">
        <f>職員名簿!L19</f>
        <v>0</v>
      </c>
      <c r="AFW11" s="140">
        <f>職員名簿!M19</f>
        <v>0</v>
      </c>
      <c r="AFX11" s="140" t="str">
        <f>職員名簿!C20</f>
        <v/>
      </c>
      <c r="AFY11" s="140">
        <f>職員名簿!D20</f>
        <v>0</v>
      </c>
      <c r="AFZ11" s="140">
        <f>職員名簿!E20</f>
        <v>0</v>
      </c>
      <c r="AGA11" s="140">
        <f>職員名簿!F20</f>
        <v>0</v>
      </c>
      <c r="AGB11" s="140">
        <f>職員名簿!G20</f>
        <v>0</v>
      </c>
      <c r="AGC11" s="140">
        <f>職員名簿!H20</f>
        <v>0</v>
      </c>
      <c r="AGD11" s="140">
        <f>職員名簿!I20</f>
        <v>0</v>
      </c>
      <c r="AGE11" s="140">
        <f>職員名簿!J20</f>
        <v>0</v>
      </c>
      <c r="AGF11" s="140">
        <f>職員名簿!K20</f>
        <v>0</v>
      </c>
      <c r="AGG11" s="140">
        <f>職員名簿!L20</f>
        <v>0</v>
      </c>
      <c r="AGH11" s="140">
        <f>職員名簿!M20</f>
        <v>0</v>
      </c>
      <c r="AGI11" s="140" t="str">
        <f>職員名簿!C21</f>
        <v/>
      </c>
      <c r="AGJ11" s="140">
        <f>職員名簿!D21</f>
        <v>0</v>
      </c>
      <c r="AGK11" s="140">
        <f>職員名簿!E21</f>
        <v>0</v>
      </c>
      <c r="AGL11" s="140">
        <f>職員名簿!F21</f>
        <v>0</v>
      </c>
      <c r="AGM11" s="140">
        <f>職員名簿!G21</f>
        <v>0</v>
      </c>
      <c r="AGN11" s="140">
        <f>職員名簿!H21</f>
        <v>0</v>
      </c>
      <c r="AGO11" s="140">
        <f>職員名簿!I21</f>
        <v>0</v>
      </c>
      <c r="AGP11" s="140">
        <f>職員名簿!J21</f>
        <v>0</v>
      </c>
      <c r="AGQ11" s="140">
        <f>職員名簿!K21</f>
        <v>0</v>
      </c>
      <c r="AGR11" s="140">
        <f>職員名簿!L21</f>
        <v>0</v>
      </c>
      <c r="AGS11" s="140">
        <f>職員名簿!M21</f>
        <v>0</v>
      </c>
      <c r="AGT11" s="140" t="str">
        <f>職員名簿!C22</f>
        <v/>
      </c>
      <c r="AGU11" s="140">
        <f>職員名簿!D22</f>
        <v>0</v>
      </c>
      <c r="AGV11" s="140">
        <f>職員名簿!E22</f>
        <v>0</v>
      </c>
      <c r="AGW11" s="140">
        <f>職員名簿!F22</f>
        <v>0</v>
      </c>
      <c r="AGX11" s="140">
        <f>職員名簿!G22</f>
        <v>0</v>
      </c>
      <c r="AGY11" s="140">
        <f>職員名簿!H22</f>
        <v>0</v>
      </c>
      <c r="AGZ11" s="140">
        <f>職員名簿!I22</f>
        <v>0</v>
      </c>
      <c r="AHA11" s="140">
        <f>職員名簿!J22</f>
        <v>0</v>
      </c>
      <c r="AHB11" s="140">
        <f>職員名簿!K22</f>
        <v>0</v>
      </c>
      <c r="AHC11" s="140">
        <f>職員名簿!L22</f>
        <v>0</v>
      </c>
      <c r="AHD11" s="140">
        <f>職員名簿!M22</f>
        <v>0</v>
      </c>
      <c r="AHE11" s="140" t="str">
        <f>職員名簿!C23</f>
        <v/>
      </c>
      <c r="AHF11" s="140">
        <f>職員名簿!D23</f>
        <v>0</v>
      </c>
      <c r="AHG11" s="140">
        <f>職員名簿!E23</f>
        <v>0</v>
      </c>
      <c r="AHH11" s="140">
        <f>職員名簿!F23</f>
        <v>0</v>
      </c>
      <c r="AHI11" s="140">
        <f>職員名簿!G23</f>
        <v>0</v>
      </c>
      <c r="AHJ11" s="140">
        <f>職員名簿!H23</f>
        <v>0</v>
      </c>
      <c r="AHK11" s="140">
        <f>職員名簿!I23</f>
        <v>0</v>
      </c>
      <c r="AHL11" s="140">
        <f>職員名簿!J23</f>
        <v>0</v>
      </c>
      <c r="AHM11" s="140">
        <f>職員名簿!K23</f>
        <v>0</v>
      </c>
      <c r="AHN11" s="140">
        <f>職員名簿!L23</f>
        <v>0</v>
      </c>
      <c r="AHO11" s="140">
        <f>職員名簿!M23</f>
        <v>0</v>
      </c>
      <c r="AHP11" s="140" t="str">
        <f>職員名簿!C24</f>
        <v/>
      </c>
      <c r="AHQ11" s="140">
        <f>職員名簿!D24</f>
        <v>0</v>
      </c>
      <c r="AHR11" s="140">
        <f>職員名簿!E24</f>
        <v>0</v>
      </c>
      <c r="AHS11" s="140">
        <f>職員名簿!F24</f>
        <v>0</v>
      </c>
      <c r="AHT11" s="140">
        <f>職員名簿!G24</f>
        <v>0</v>
      </c>
      <c r="AHU11" s="140">
        <f>職員名簿!H24</f>
        <v>0</v>
      </c>
      <c r="AHV11" s="140">
        <f>職員名簿!I24</f>
        <v>0</v>
      </c>
      <c r="AHW11" s="140">
        <f>職員名簿!J24</f>
        <v>0</v>
      </c>
      <c r="AHX11" s="140">
        <f>職員名簿!K24</f>
        <v>0</v>
      </c>
      <c r="AHY11" s="140">
        <f>職員名簿!L24</f>
        <v>0</v>
      </c>
      <c r="AHZ11" s="140">
        <f>職員名簿!M24</f>
        <v>0</v>
      </c>
      <c r="AIA11" s="140" t="str">
        <f>職員名簿!C25</f>
        <v/>
      </c>
      <c r="AIB11" s="140">
        <f>職員名簿!D25</f>
        <v>0</v>
      </c>
      <c r="AIC11" s="140">
        <f>職員名簿!E25</f>
        <v>0</v>
      </c>
      <c r="AID11" s="140">
        <f>職員名簿!F25</f>
        <v>0</v>
      </c>
      <c r="AIE11" s="140">
        <f>職員名簿!G25</f>
        <v>0</v>
      </c>
      <c r="AIF11" s="140">
        <f>職員名簿!H25</f>
        <v>0</v>
      </c>
      <c r="AIG11" s="140">
        <f>職員名簿!I25</f>
        <v>0</v>
      </c>
      <c r="AIH11" s="140">
        <f>職員名簿!J25</f>
        <v>0</v>
      </c>
      <c r="AII11" s="140">
        <f>職員名簿!K25</f>
        <v>0</v>
      </c>
      <c r="AIJ11" s="140">
        <f>職員名簿!L25</f>
        <v>0</v>
      </c>
      <c r="AIK11" s="140">
        <f>職員名簿!M25</f>
        <v>0</v>
      </c>
      <c r="AIL11" s="140" t="str">
        <f>職員名簿!C26</f>
        <v/>
      </c>
      <c r="AIM11" s="140">
        <f>職員名簿!D26</f>
        <v>0</v>
      </c>
      <c r="AIN11" s="140">
        <f>職員名簿!E26</f>
        <v>0</v>
      </c>
      <c r="AIO11" s="140">
        <f>職員名簿!F26</f>
        <v>0</v>
      </c>
      <c r="AIP11" s="140">
        <f>職員名簿!G26</f>
        <v>0</v>
      </c>
      <c r="AIQ11" s="140">
        <f>職員名簿!H26</f>
        <v>0</v>
      </c>
      <c r="AIR11" s="140">
        <f>職員名簿!I26</f>
        <v>0</v>
      </c>
      <c r="AIS11" s="140">
        <f>職員名簿!J26</f>
        <v>0</v>
      </c>
      <c r="AIT11" s="140">
        <f>職員名簿!K26</f>
        <v>0</v>
      </c>
      <c r="AIU11" s="140">
        <f>職員名簿!L26</f>
        <v>0</v>
      </c>
      <c r="AIV11" s="140">
        <f>職員名簿!M26</f>
        <v>0</v>
      </c>
      <c r="AIW11" s="140" t="str">
        <f>職員名簿!C27</f>
        <v/>
      </c>
      <c r="AIX11" s="140">
        <f>職員名簿!D27</f>
        <v>0</v>
      </c>
      <c r="AIY11" s="140">
        <f>職員名簿!E27</f>
        <v>0</v>
      </c>
      <c r="AIZ11" s="140">
        <f>職員名簿!F27</f>
        <v>0</v>
      </c>
      <c r="AJA11" s="140">
        <f>職員名簿!G27</f>
        <v>0</v>
      </c>
      <c r="AJB11" s="140">
        <f>職員名簿!H27</f>
        <v>0</v>
      </c>
      <c r="AJC11" s="140">
        <f>職員名簿!I27</f>
        <v>0</v>
      </c>
      <c r="AJD11" s="140">
        <f>職員名簿!J27</f>
        <v>0</v>
      </c>
      <c r="AJE11" s="140">
        <f>職員名簿!K27</f>
        <v>0</v>
      </c>
      <c r="AJF11" s="140">
        <f>職員名簿!L27</f>
        <v>0</v>
      </c>
      <c r="AJG11" s="140">
        <f>職員名簿!M27</f>
        <v>0</v>
      </c>
      <c r="AJH11" s="140" t="str">
        <f>職員名簿!C28</f>
        <v/>
      </c>
      <c r="AJI11" s="140">
        <f>職員名簿!D28</f>
        <v>0</v>
      </c>
      <c r="AJJ11" s="140">
        <f>職員名簿!E28</f>
        <v>0</v>
      </c>
      <c r="AJK11" s="140">
        <f>職員名簿!F28</f>
        <v>0</v>
      </c>
      <c r="AJL11" s="140">
        <f>職員名簿!G28</f>
        <v>0</v>
      </c>
      <c r="AJM11" s="140">
        <f>職員名簿!H28</f>
        <v>0</v>
      </c>
      <c r="AJN11" s="140">
        <f>職員名簿!I28</f>
        <v>0</v>
      </c>
      <c r="AJO11" s="140">
        <f>職員名簿!J28</f>
        <v>0</v>
      </c>
      <c r="AJP11" s="140">
        <f>職員名簿!K28</f>
        <v>0</v>
      </c>
      <c r="AJQ11" s="140">
        <f>職員名簿!L28</f>
        <v>0</v>
      </c>
      <c r="AJR11" s="140">
        <f>職員名簿!M28</f>
        <v>0</v>
      </c>
      <c r="AJS11" s="140" t="str">
        <f>職員名簿!C29</f>
        <v/>
      </c>
      <c r="AJT11" s="140">
        <f>職員名簿!D29</f>
        <v>0</v>
      </c>
      <c r="AJU11" s="140">
        <f>職員名簿!E29</f>
        <v>0</v>
      </c>
      <c r="AJV11" s="140">
        <f>職員名簿!F29</f>
        <v>0</v>
      </c>
      <c r="AJW11" s="140">
        <f>職員名簿!G29</f>
        <v>0</v>
      </c>
      <c r="AJX11" s="140">
        <f>職員名簿!H29</f>
        <v>0</v>
      </c>
      <c r="AJY11" s="140">
        <f>職員名簿!I29</f>
        <v>0</v>
      </c>
      <c r="AJZ11" s="140">
        <f>職員名簿!J29</f>
        <v>0</v>
      </c>
      <c r="AKA11" s="140">
        <f>職員名簿!K29</f>
        <v>0</v>
      </c>
      <c r="AKB11" s="140">
        <f>職員名簿!L29</f>
        <v>0</v>
      </c>
      <c r="AKC11" s="140">
        <f>職員名簿!M29</f>
        <v>0</v>
      </c>
      <c r="AKD11" s="140" t="str">
        <f>職員名簿!C30</f>
        <v/>
      </c>
      <c r="AKE11" s="140">
        <f>職員名簿!D30</f>
        <v>0</v>
      </c>
      <c r="AKF11" s="140">
        <f>職員名簿!E30</f>
        <v>0</v>
      </c>
      <c r="AKG11" s="140">
        <f>職員名簿!F30</f>
        <v>0</v>
      </c>
      <c r="AKH11" s="140">
        <f>職員名簿!G30</f>
        <v>0</v>
      </c>
      <c r="AKI11" s="140">
        <f>職員名簿!H30</f>
        <v>0</v>
      </c>
      <c r="AKJ11" s="140">
        <f>職員名簿!I30</f>
        <v>0</v>
      </c>
      <c r="AKK11" s="140">
        <f>職員名簿!J30</f>
        <v>0</v>
      </c>
      <c r="AKL11" s="140">
        <f>職員名簿!K30</f>
        <v>0</v>
      </c>
      <c r="AKM11" s="140">
        <f>職員名簿!L30</f>
        <v>0</v>
      </c>
      <c r="AKN11" s="140">
        <f>職員名簿!M30</f>
        <v>0</v>
      </c>
      <c r="AKO11" s="140" t="str">
        <f>職員名簿!C31</f>
        <v/>
      </c>
      <c r="AKP11" s="140">
        <f>職員名簿!D31</f>
        <v>0</v>
      </c>
      <c r="AKQ11" s="140">
        <f>職員名簿!E31</f>
        <v>0</v>
      </c>
      <c r="AKR11" s="140">
        <f>職員名簿!F31</f>
        <v>0</v>
      </c>
      <c r="AKS11" s="140">
        <f>職員名簿!G31</f>
        <v>0</v>
      </c>
      <c r="AKT11" s="140">
        <f>職員名簿!H31</f>
        <v>0</v>
      </c>
      <c r="AKU11" s="140">
        <f>職員名簿!I31</f>
        <v>0</v>
      </c>
      <c r="AKV11" s="140">
        <f>職員名簿!J31</f>
        <v>0</v>
      </c>
      <c r="AKW11" s="140">
        <f>職員名簿!K31</f>
        <v>0</v>
      </c>
      <c r="AKX11" s="140">
        <f>職員名簿!L31</f>
        <v>0</v>
      </c>
      <c r="AKY11" s="140">
        <f>職員名簿!M31</f>
        <v>0</v>
      </c>
      <c r="AKZ11" s="140" t="str">
        <f>職員名簿!C32</f>
        <v/>
      </c>
      <c r="ALA11" s="140">
        <f>職員名簿!D32</f>
        <v>0</v>
      </c>
      <c r="ALB11" s="140">
        <f>職員名簿!E32</f>
        <v>0</v>
      </c>
      <c r="ALC11" s="140">
        <f>職員名簿!F32</f>
        <v>0</v>
      </c>
      <c r="ALD11" s="140">
        <f>職員名簿!G32</f>
        <v>0</v>
      </c>
      <c r="ALE11" s="140">
        <f>職員名簿!H32</f>
        <v>0</v>
      </c>
      <c r="ALF11" s="140">
        <f>職員名簿!I32</f>
        <v>0</v>
      </c>
      <c r="ALG11" s="140">
        <f>職員名簿!J32</f>
        <v>0</v>
      </c>
      <c r="ALH11" s="140">
        <f>職員名簿!K32</f>
        <v>0</v>
      </c>
      <c r="ALI11" s="140">
        <f>職員名簿!L32</f>
        <v>0</v>
      </c>
      <c r="ALJ11" s="140">
        <f>職員名簿!M32</f>
        <v>0</v>
      </c>
      <c r="ALK11" s="140" t="str">
        <f>職員名簿!C33</f>
        <v/>
      </c>
      <c r="ALL11" s="140">
        <f>職員名簿!D33</f>
        <v>0</v>
      </c>
      <c r="ALM11" s="140">
        <f>職員名簿!E33</f>
        <v>0</v>
      </c>
      <c r="ALN11" s="140">
        <f>職員名簿!F33</f>
        <v>0</v>
      </c>
      <c r="ALO11" s="140">
        <f>職員名簿!G33</f>
        <v>0</v>
      </c>
      <c r="ALP11" s="140">
        <f>職員名簿!H33</f>
        <v>0</v>
      </c>
      <c r="ALQ11" s="140">
        <f>職員名簿!I33</f>
        <v>0</v>
      </c>
      <c r="ALR11" s="140">
        <f>職員名簿!J33</f>
        <v>0</v>
      </c>
      <c r="ALS11" s="140">
        <f>職員名簿!K33</f>
        <v>0</v>
      </c>
      <c r="ALT11" s="140">
        <f>職員名簿!L33</f>
        <v>0</v>
      </c>
      <c r="ALU11" s="140">
        <f>職員名簿!M33</f>
        <v>0</v>
      </c>
      <c r="ALV11" s="140" t="str">
        <f>職員名簿!C34</f>
        <v/>
      </c>
      <c r="ALW11" s="140">
        <f>職員名簿!D34</f>
        <v>0</v>
      </c>
      <c r="ALX11" s="140">
        <f>職員名簿!E34</f>
        <v>0</v>
      </c>
      <c r="ALY11" s="140">
        <f>職員名簿!F34</f>
        <v>0</v>
      </c>
      <c r="ALZ11" s="140">
        <f>職員名簿!G34</f>
        <v>0</v>
      </c>
      <c r="AMA11" s="140">
        <f>職員名簿!H34</f>
        <v>0</v>
      </c>
      <c r="AMB11" s="140">
        <f>職員名簿!I34</f>
        <v>0</v>
      </c>
      <c r="AMC11" s="140">
        <f>職員名簿!J34</f>
        <v>0</v>
      </c>
      <c r="AMD11" s="140">
        <f>職員名簿!K34</f>
        <v>0</v>
      </c>
      <c r="AME11" s="140">
        <f>職員名簿!L34</f>
        <v>0</v>
      </c>
      <c r="AMF11" s="140">
        <f>職員名簿!M34</f>
        <v>0</v>
      </c>
      <c r="AMG11" s="140" t="str">
        <f>職員名簿!C35</f>
        <v/>
      </c>
      <c r="AMH11" s="140">
        <f>職員名簿!D35</f>
        <v>0</v>
      </c>
      <c r="AMI11" s="140">
        <f>職員名簿!E35</f>
        <v>0</v>
      </c>
      <c r="AMJ11" s="140">
        <f>職員名簿!F35</f>
        <v>0</v>
      </c>
      <c r="AMK11" s="140">
        <f>職員名簿!G35</f>
        <v>0</v>
      </c>
      <c r="AML11" s="140">
        <f>職員名簿!H35</f>
        <v>0</v>
      </c>
      <c r="AMM11" s="140">
        <f>職員名簿!I35</f>
        <v>0</v>
      </c>
      <c r="AMN11" s="140">
        <f>職員名簿!J35</f>
        <v>0</v>
      </c>
      <c r="AMO11" s="140">
        <f>職員名簿!K35</f>
        <v>0</v>
      </c>
      <c r="AMP11" s="140">
        <f>職員名簿!L35</f>
        <v>0</v>
      </c>
      <c r="AMQ11" s="140">
        <f>職員名簿!M35</f>
        <v>0</v>
      </c>
      <c r="AMR11" s="140" t="str">
        <f>職員名簿!C36</f>
        <v/>
      </c>
      <c r="AMS11" s="140">
        <f>職員名簿!D36</f>
        <v>0</v>
      </c>
      <c r="AMT11" s="140">
        <f>職員名簿!E36</f>
        <v>0</v>
      </c>
      <c r="AMU11" s="140">
        <f>職員名簿!F36</f>
        <v>0</v>
      </c>
      <c r="AMV11" s="140">
        <f>職員名簿!G36</f>
        <v>0</v>
      </c>
      <c r="AMW11" s="140">
        <f>職員名簿!H36</f>
        <v>0</v>
      </c>
      <c r="AMX11" s="140">
        <f>職員名簿!I36</f>
        <v>0</v>
      </c>
      <c r="AMY11" s="140">
        <f>職員名簿!J36</f>
        <v>0</v>
      </c>
      <c r="AMZ11" s="140">
        <f>職員名簿!K36</f>
        <v>0</v>
      </c>
      <c r="ANA11" s="140">
        <f>職員名簿!L36</f>
        <v>0</v>
      </c>
      <c r="ANB11" s="140">
        <f>職員名簿!M36</f>
        <v>0</v>
      </c>
      <c r="ANC11" s="140" t="str">
        <f>職員名簿!C37</f>
        <v/>
      </c>
      <c r="AND11" s="140">
        <f>職員名簿!D37</f>
        <v>0</v>
      </c>
      <c r="ANE11" s="140">
        <f>職員名簿!E37</f>
        <v>0</v>
      </c>
      <c r="ANF11" s="140">
        <f>職員名簿!F37</f>
        <v>0</v>
      </c>
      <c r="ANG11" s="140">
        <f>職員名簿!G37</f>
        <v>0</v>
      </c>
      <c r="ANH11" s="140">
        <f>職員名簿!H37</f>
        <v>0</v>
      </c>
      <c r="ANI11" s="140">
        <f>職員名簿!I37</f>
        <v>0</v>
      </c>
      <c r="ANJ11" s="140">
        <f>職員名簿!J37</f>
        <v>0</v>
      </c>
      <c r="ANK11" s="140">
        <f>職員名簿!K37</f>
        <v>0</v>
      </c>
      <c r="ANL11" s="140">
        <f>職員名簿!L37</f>
        <v>0</v>
      </c>
      <c r="ANM11" s="140">
        <f>職員名簿!M37</f>
        <v>0</v>
      </c>
      <c r="ANN11" s="140" t="str">
        <f>職員名簿!C38</f>
        <v/>
      </c>
      <c r="ANO11" s="140">
        <f>職員名簿!D38</f>
        <v>0</v>
      </c>
      <c r="ANP11" s="140">
        <f>職員名簿!E38</f>
        <v>0</v>
      </c>
      <c r="ANQ11" s="140">
        <f>職員名簿!F38</f>
        <v>0</v>
      </c>
      <c r="ANR11" s="140">
        <f>職員名簿!G38</f>
        <v>0</v>
      </c>
      <c r="ANS11" s="140">
        <f>職員名簿!H38</f>
        <v>0</v>
      </c>
      <c r="ANT11" s="140">
        <f>職員名簿!I38</f>
        <v>0</v>
      </c>
      <c r="ANU11" s="140">
        <f>職員名簿!J38</f>
        <v>0</v>
      </c>
      <c r="ANV11" s="140">
        <f>職員名簿!K38</f>
        <v>0</v>
      </c>
      <c r="ANW11" s="140">
        <f>職員名簿!L38</f>
        <v>0</v>
      </c>
      <c r="ANX11" s="140">
        <f>職員名簿!M38</f>
        <v>0</v>
      </c>
      <c r="ANY11" s="140" t="str">
        <f>職員名簿!C39</f>
        <v/>
      </c>
      <c r="ANZ11" s="140">
        <f>職員名簿!D39</f>
        <v>0</v>
      </c>
      <c r="AOA11" s="140">
        <f>職員名簿!E39</f>
        <v>0</v>
      </c>
      <c r="AOB11" s="140">
        <f>職員名簿!F39</f>
        <v>0</v>
      </c>
      <c r="AOC11" s="140">
        <f>職員名簿!G39</f>
        <v>0</v>
      </c>
      <c r="AOD11" s="140">
        <f>職員名簿!H39</f>
        <v>0</v>
      </c>
      <c r="AOE11" s="140">
        <f>職員名簿!I39</f>
        <v>0</v>
      </c>
      <c r="AOF11" s="140">
        <f>職員名簿!J39</f>
        <v>0</v>
      </c>
      <c r="AOG11" s="140">
        <f>職員名簿!K39</f>
        <v>0</v>
      </c>
      <c r="AOH11" s="140">
        <f>職員名簿!L39</f>
        <v>0</v>
      </c>
      <c r="AOI11" s="140">
        <f>職員名簿!M39</f>
        <v>0</v>
      </c>
      <c r="AOJ11" s="140" t="str">
        <f>職員名簿!C40</f>
        <v/>
      </c>
      <c r="AOK11" s="140">
        <f>職員名簿!D40</f>
        <v>0</v>
      </c>
      <c r="AOL11" s="140">
        <f>職員名簿!E40</f>
        <v>0</v>
      </c>
      <c r="AOM11" s="140">
        <f>職員名簿!F40</f>
        <v>0</v>
      </c>
      <c r="AON11" s="140">
        <f>職員名簿!G40</f>
        <v>0</v>
      </c>
      <c r="AOO11" s="140">
        <f>職員名簿!H40</f>
        <v>0</v>
      </c>
      <c r="AOP11" s="140">
        <f>職員名簿!I40</f>
        <v>0</v>
      </c>
      <c r="AOQ11" s="140">
        <f>職員名簿!J40</f>
        <v>0</v>
      </c>
      <c r="AOR11" s="140">
        <f>職員名簿!K40</f>
        <v>0</v>
      </c>
      <c r="AOS11" s="140">
        <f>職員名簿!L40</f>
        <v>0</v>
      </c>
      <c r="AOT11" s="140">
        <f>職員名簿!M40</f>
        <v>0</v>
      </c>
      <c r="AOU11" s="140" t="str">
        <f>職員名簿!C41</f>
        <v/>
      </c>
      <c r="AOV11" s="140">
        <f>職員名簿!D41</f>
        <v>0</v>
      </c>
      <c r="AOW11" s="140">
        <f>職員名簿!E41</f>
        <v>0</v>
      </c>
      <c r="AOX11" s="140">
        <f>職員名簿!F41</f>
        <v>0</v>
      </c>
      <c r="AOY11" s="140">
        <f>職員名簿!G41</f>
        <v>0</v>
      </c>
      <c r="AOZ11" s="140">
        <f>職員名簿!H41</f>
        <v>0</v>
      </c>
      <c r="APA11" s="140">
        <f>職員名簿!I41</f>
        <v>0</v>
      </c>
      <c r="APB11" s="140">
        <f>職員名簿!J41</f>
        <v>0</v>
      </c>
      <c r="APC11" s="140">
        <f>職員名簿!K41</f>
        <v>0</v>
      </c>
      <c r="APD11" s="140">
        <f>職員名簿!L41</f>
        <v>0</v>
      </c>
      <c r="APE11" s="140">
        <f>職員名簿!M41</f>
        <v>0</v>
      </c>
      <c r="APF11" s="140" t="str">
        <f>職員名簿!C42</f>
        <v/>
      </c>
      <c r="APG11" s="140">
        <f>職員名簿!D42</f>
        <v>0</v>
      </c>
      <c r="APH11" s="140">
        <f>職員名簿!E42</f>
        <v>0</v>
      </c>
      <c r="API11" s="140">
        <f>職員名簿!F42</f>
        <v>0</v>
      </c>
      <c r="APJ11" s="140">
        <f>職員名簿!G42</f>
        <v>0</v>
      </c>
      <c r="APK11" s="140">
        <f>職員名簿!H42</f>
        <v>0</v>
      </c>
      <c r="APL11" s="140">
        <f>職員名簿!I42</f>
        <v>0</v>
      </c>
      <c r="APM11" s="140">
        <f>職員名簿!J42</f>
        <v>0</v>
      </c>
      <c r="APN11" s="140">
        <f>職員名簿!K42</f>
        <v>0</v>
      </c>
      <c r="APO11" s="140">
        <f>職員名簿!L42</f>
        <v>0</v>
      </c>
      <c r="APP11" s="140">
        <f>職員名簿!M42</f>
        <v>0</v>
      </c>
      <c r="APQ11" s="140" t="str">
        <f>職員名簿!C43</f>
        <v/>
      </c>
      <c r="APR11" s="140">
        <f>職員名簿!D43</f>
        <v>0</v>
      </c>
      <c r="APS11" s="140">
        <f>職員名簿!E43</f>
        <v>0</v>
      </c>
      <c r="APT11" s="140">
        <f>職員名簿!F43</f>
        <v>0</v>
      </c>
      <c r="APU11" s="140">
        <f>職員名簿!G43</f>
        <v>0</v>
      </c>
      <c r="APV11" s="140">
        <f>職員名簿!H43</f>
        <v>0</v>
      </c>
      <c r="APW11" s="140">
        <f>職員名簿!I43</f>
        <v>0</v>
      </c>
      <c r="APX11" s="140">
        <f>職員名簿!J43</f>
        <v>0</v>
      </c>
      <c r="APY11" s="140">
        <f>職員名簿!K43</f>
        <v>0</v>
      </c>
      <c r="APZ11" s="140">
        <f>職員名簿!L43</f>
        <v>0</v>
      </c>
      <c r="AQA11" s="140">
        <f>職員名簿!M43</f>
        <v>0</v>
      </c>
      <c r="AQB11" s="140" t="str">
        <f>職員名簿!C44</f>
        <v/>
      </c>
      <c r="AQC11" s="140">
        <f>職員名簿!D44</f>
        <v>0</v>
      </c>
      <c r="AQD11" s="140">
        <f>職員名簿!E44</f>
        <v>0</v>
      </c>
      <c r="AQE11" s="140">
        <f>職員名簿!F44</f>
        <v>0</v>
      </c>
      <c r="AQF11" s="140">
        <f>職員名簿!G44</f>
        <v>0</v>
      </c>
      <c r="AQG11" s="140">
        <f>職員名簿!H44</f>
        <v>0</v>
      </c>
      <c r="AQH11" s="140">
        <f>職員名簿!I44</f>
        <v>0</v>
      </c>
      <c r="AQI11" s="140">
        <f>職員名簿!J44</f>
        <v>0</v>
      </c>
      <c r="AQJ11" s="140">
        <f>職員名簿!K44</f>
        <v>0</v>
      </c>
      <c r="AQK11" s="140">
        <f>職員名簿!L44</f>
        <v>0</v>
      </c>
      <c r="AQL11" s="140">
        <f>職員名簿!M44</f>
        <v>0</v>
      </c>
      <c r="AQM11" s="140" t="str">
        <f>職員名簿!C45</f>
        <v/>
      </c>
      <c r="AQN11" s="140">
        <f>職員名簿!D45</f>
        <v>0</v>
      </c>
      <c r="AQO11" s="140">
        <f>職員名簿!E45</f>
        <v>0</v>
      </c>
      <c r="AQP11" s="140">
        <f>職員名簿!F45</f>
        <v>0</v>
      </c>
      <c r="AQQ11" s="140">
        <f>職員名簿!G45</f>
        <v>0</v>
      </c>
      <c r="AQR11" s="140">
        <f>職員名簿!H45</f>
        <v>0</v>
      </c>
      <c r="AQS11" s="140">
        <f>職員名簿!I45</f>
        <v>0</v>
      </c>
      <c r="AQT11" s="140">
        <f>職員名簿!J45</f>
        <v>0</v>
      </c>
      <c r="AQU11" s="140">
        <f>職員名簿!K45</f>
        <v>0</v>
      </c>
      <c r="AQV11" s="140">
        <f>職員名簿!L45</f>
        <v>0</v>
      </c>
      <c r="AQW11" s="140">
        <f>職員名簿!M45</f>
        <v>0</v>
      </c>
      <c r="AQX11" s="140" t="str">
        <f>職員名簿!C46</f>
        <v/>
      </c>
      <c r="AQY11" s="140">
        <f>職員名簿!D46</f>
        <v>0</v>
      </c>
      <c r="AQZ11" s="140">
        <f>職員名簿!E46</f>
        <v>0</v>
      </c>
      <c r="ARA11" s="140">
        <f>職員名簿!F46</f>
        <v>0</v>
      </c>
      <c r="ARB11" s="140">
        <f>職員名簿!G46</f>
        <v>0</v>
      </c>
      <c r="ARC11" s="140">
        <f>職員名簿!H46</f>
        <v>0</v>
      </c>
      <c r="ARD11" s="140">
        <f>職員名簿!I46</f>
        <v>0</v>
      </c>
      <c r="ARE11" s="140">
        <f>職員名簿!J46</f>
        <v>0</v>
      </c>
      <c r="ARF11" s="140">
        <f>職員名簿!K46</f>
        <v>0</v>
      </c>
      <c r="ARG11" s="140">
        <f>職員名簿!L46</f>
        <v>0</v>
      </c>
      <c r="ARH11" s="140">
        <f>職員名簿!M46</f>
        <v>0</v>
      </c>
      <c r="ARI11" s="140" t="str">
        <f>職員名簿!C47</f>
        <v/>
      </c>
      <c r="ARJ11" s="140">
        <f>職員名簿!D47</f>
        <v>0</v>
      </c>
      <c r="ARK11" s="140">
        <f>職員名簿!E47</f>
        <v>0</v>
      </c>
      <c r="ARL11" s="140">
        <f>職員名簿!F47</f>
        <v>0</v>
      </c>
      <c r="ARM11" s="140">
        <f>職員名簿!G47</f>
        <v>0</v>
      </c>
      <c r="ARN11" s="140">
        <f>職員名簿!H47</f>
        <v>0</v>
      </c>
      <c r="ARO11" s="140">
        <f>職員名簿!I47</f>
        <v>0</v>
      </c>
      <c r="ARP11" s="140">
        <f>職員名簿!J47</f>
        <v>0</v>
      </c>
      <c r="ARQ11" s="140">
        <f>職員名簿!K47</f>
        <v>0</v>
      </c>
      <c r="ARR11" s="140">
        <f>職員名簿!L47</f>
        <v>0</v>
      </c>
      <c r="ARS11" s="140">
        <f>職員名簿!M47</f>
        <v>0</v>
      </c>
      <c r="ART11" s="140" t="str">
        <f>職員名簿!C48</f>
        <v/>
      </c>
      <c r="ARU11" s="140">
        <f>職員名簿!D48</f>
        <v>0</v>
      </c>
      <c r="ARV11" s="140">
        <f>職員名簿!E48</f>
        <v>0</v>
      </c>
      <c r="ARW11" s="140">
        <f>職員名簿!F48</f>
        <v>0</v>
      </c>
      <c r="ARX11" s="140">
        <f>職員名簿!G48</f>
        <v>0</v>
      </c>
      <c r="ARY11" s="140">
        <f>職員名簿!H48</f>
        <v>0</v>
      </c>
      <c r="ARZ11" s="140">
        <f>職員名簿!I48</f>
        <v>0</v>
      </c>
      <c r="ASA11" s="140">
        <f>職員名簿!J48</f>
        <v>0</v>
      </c>
      <c r="ASB11" s="140">
        <f>職員名簿!K48</f>
        <v>0</v>
      </c>
      <c r="ASC11" s="140">
        <f>職員名簿!L48</f>
        <v>0</v>
      </c>
      <c r="ASD11" s="140">
        <f>職員名簿!M48</f>
        <v>0</v>
      </c>
      <c r="ASE11" s="140" t="str">
        <f>職員名簿!C49</f>
        <v/>
      </c>
      <c r="ASF11" s="140">
        <f>職員名簿!D49</f>
        <v>0</v>
      </c>
      <c r="ASG11" s="140">
        <f>職員名簿!E49</f>
        <v>0</v>
      </c>
      <c r="ASH11" s="140">
        <f>職員名簿!F49</f>
        <v>0</v>
      </c>
      <c r="ASI11" s="140">
        <f>職員名簿!G49</f>
        <v>0</v>
      </c>
      <c r="ASJ11" s="140">
        <f>職員名簿!H49</f>
        <v>0</v>
      </c>
      <c r="ASK11" s="140">
        <f>職員名簿!I49</f>
        <v>0</v>
      </c>
      <c r="ASL11" s="140">
        <f>職員名簿!J49</f>
        <v>0</v>
      </c>
      <c r="ASM11" s="140">
        <f>職員名簿!K49</f>
        <v>0</v>
      </c>
      <c r="ASN11" s="140">
        <f>職員名簿!L49</f>
        <v>0</v>
      </c>
      <c r="ASO11" s="140">
        <f>職員名簿!M49</f>
        <v>0</v>
      </c>
      <c r="ASP11" s="140" t="str">
        <f>職員名簿!C50</f>
        <v/>
      </c>
      <c r="ASQ11" s="140">
        <f>職員名簿!D50</f>
        <v>0</v>
      </c>
      <c r="ASR11" s="140">
        <f>職員名簿!E50</f>
        <v>0</v>
      </c>
      <c r="ASS11" s="140">
        <f>職員名簿!F50</f>
        <v>0</v>
      </c>
      <c r="AST11" s="140">
        <f>職員名簿!G50</f>
        <v>0</v>
      </c>
      <c r="ASU11" s="140">
        <f>職員名簿!H50</f>
        <v>0</v>
      </c>
      <c r="ASV11" s="140">
        <f>職員名簿!I50</f>
        <v>0</v>
      </c>
      <c r="ASW11" s="140">
        <f>職員名簿!J50</f>
        <v>0</v>
      </c>
      <c r="ASX11" s="140">
        <f>職員名簿!K50</f>
        <v>0</v>
      </c>
      <c r="ASY11" s="140">
        <f>職員名簿!L50</f>
        <v>0</v>
      </c>
      <c r="ASZ11" s="140">
        <f>職員名簿!M50</f>
        <v>0</v>
      </c>
      <c r="ATA11" s="140" t="str">
        <f>職員名簿!C51</f>
        <v/>
      </c>
      <c r="ATB11" s="140">
        <f>職員名簿!D51</f>
        <v>0</v>
      </c>
      <c r="ATC11" s="140">
        <f>職員名簿!E51</f>
        <v>0</v>
      </c>
      <c r="ATD11" s="140">
        <f>職員名簿!F51</f>
        <v>0</v>
      </c>
      <c r="ATE11" s="140">
        <f>職員名簿!G51</f>
        <v>0</v>
      </c>
      <c r="ATF11" s="140">
        <f>職員名簿!H51</f>
        <v>0</v>
      </c>
      <c r="ATG11" s="140">
        <f>職員名簿!I51</f>
        <v>0</v>
      </c>
      <c r="ATH11" s="140">
        <f>職員名簿!J51</f>
        <v>0</v>
      </c>
      <c r="ATI11" s="140">
        <f>職員名簿!K51</f>
        <v>0</v>
      </c>
      <c r="ATJ11" s="140">
        <f>職員名簿!L51</f>
        <v>0</v>
      </c>
      <c r="ATK11" s="140">
        <f>職員名簿!M51</f>
        <v>0</v>
      </c>
      <c r="ATL11" s="140" t="str">
        <f>職員名簿!C52</f>
        <v/>
      </c>
      <c r="ATM11" s="140">
        <f>職員名簿!D52</f>
        <v>0</v>
      </c>
      <c r="ATN11" s="140">
        <f>職員名簿!E52</f>
        <v>0</v>
      </c>
      <c r="ATO11" s="140">
        <f>職員名簿!F52</f>
        <v>0</v>
      </c>
      <c r="ATP11" s="140">
        <f>職員名簿!G52</f>
        <v>0</v>
      </c>
      <c r="ATQ11" s="140">
        <f>職員名簿!H52</f>
        <v>0</v>
      </c>
      <c r="ATR11" s="140">
        <f>職員名簿!I52</f>
        <v>0</v>
      </c>
      <c r="ATS11" s="140">
        <f>職員名簿!J52</f>
        <v>0</v>
      </c>
      <c r="ATT11" s="140">
        <f>職員名簿!K52</f>
        <v>0</v>
      </c>
      <c r="ATU11" s="140">
        <f>職員名簿!L52</f>
        <v>0</v>
      </c>
      <c r="ATV11" s="140">
        <f>職員名簿!M52</f>
        <v>0</v>
      </c>
      <c r="ATW11" s="140" t="str">
        <f>職員名簿!C53</f>
        <v/>
      </c>
      <c r="ATX11" s="140">
        <f>職員名簿!D53</f>
        <v>0</v>
      </c>
      <c r="ATY11" s="140">
        <f>職員名簿!E53</f>
        <v>0</v>
      </c>
      <c r="ATZ11" s="140">
        <f>職員名簿!F53</f>
        <v>0</v>
      </c>
      <c r="AUA11" s="140">
        <f>職員名簿!G53</f>
        <v>0</v>
      </c>
      <c r="AUB11" s="140">
        <f>職員名簿!H53</f>
        <v>0</v>
      </c>
      <c r="AUC11" s="140">
        <f>職員名簿!I53</f>
        <v>0</v>
      </c>
      <c r="AUD11" s="140">
        <f>職員名簿!J53</f>
        <v>0</v>
      </c>
      <c r="AUE11" s="140">
        <f>職員名簿!K53</f>
        <v>0</v>
      </c>
      <c r="AUF11" s="140">
        <f>職員名簿!L53</f>
        <v>0</v>
      </c>
      <c r="AUG11" s="140">
        <f>職員名簿!M53</f>
        <v>0</v>
      </c>
      <c r="AUH11" s="140" t="str">
        <f>職員名簿!C54</f>
        <v/>
      </c>
      <c r="AUI11" s="140">
        <f>職員名簿!D54</f>
        <v>0</v>
      </c>
      <c r="AUJ11" s="140">
        <f>職員名簿!E54</f>
        <v>0</v>
      </c>
      <c r="AUK11" s="140">
        <f>職員名簿!F54</f>
        <v>0</v>
      </c>
      <c r="AUL11" s="140">
        <f>職員名簿!G54</f>
        <v>0</v>
      </c>
      <c r="AUM11" s="140">
        <f>職員名簿!H54</f>
        <v>0</v>
      </c>
      <c r="AUN11" s="140">
        <f>職員名簿!I54</f>
        <v>0</v>
      </c>
      <c r="AUO11" s="140">
        <f>職員名簿!J54</f>
        <v>0</v>
      </c>
      <c r="AUP11" s="140">
        <f>職員名簿!K54</f>
        <v>0</v>
      </c>
      <c r="AUQ11" s="140">
        <f>職員名簿!L54</f>
        <v>0</v>
      </c>
      <c r="AUR11" s="140">
        <f>職員名簿!M54</f>
        <v>0</v>
      </c>
      <c r="AUS11" s="140" t="str">
        <f>職員名簿!C55</f>
        <v/>
      </c>
      <c r="AUT11" s="140">
        <f>職員名簿!D55</f>
        <v>0</v>
      </c>
      <c r="AUU11" s="140">
        <f>職員名簿!E55</f>
        <v>0</v>
      </c>
      <c r="AUV11" s="140">
        <f>職員名簿!F55</f>
        <v>0</v>
      </c>
      <c r="AUW11" s="140">
        <f>職員名簿!G55</f>
        <v>0</v>
      </c>
      <c r="AUX11" s="140">
        <f>職員名簿!H55</f>
        <v>0</v>
      </c>
      <c r="AUY11" s="140">
        <f>職員名簿!I55</f>
        <v>0</v>
      </c>
      <c r="AUZ11" s="140">
        <f>職員名簿!J55</f>
        <v>0</v>
      </c>
      <c r="AVA11" s="140">
        <f>職員名簿!K55</f>
        <v>0</v>
      </c>
      <c r="AVB11" s="140">
        <f>職員名簿!L55</f>
        <v>0</v>
      </c>
      <c r="AVC11" s="140">
        <f>職員名簿!M55</f>
        <v>0</v>
      </c>
      <c r="AVD11" s="140" t="str">
        <f>職員名簿!C56</f>
        <v/>
      </c>
      <c r="AVE11" s="140">
        <f>職員名簿!D56</f>
        <v>0</v>
      </c>
      <c r="AVF11" s="140">
        <f>職員名簿!E56</f>
        <v>0</v>
      </c>
      <c r="AVG11" s="140">
        <f>職員名簿!F56</f>
        <v>0</v>
      </c>
      <c r="AVH11" s="140">
        <f>職員名簿!G56</f>
        <v>0</v>
      </c>
      <c r="AVI11" s="140">
        <f>職員名簿!H56</f>
        <v>0</v>
      </c>
      <c r="AVJ11" s="140">
        <f>職員名簿!I56</f>
        <v>0</v>
      </c>
      <c r="AVK11" s="140">
        <f>職員名簿!J56</f>
        <v>0</v>
      </c>
      <c r="AVL11" s="140">
        <f>職員名簿!K56</f>
        <v>0</v>
      </c>
      <c r="AVM11" s="140">
        <f>職員名簿!L56</f>
        <v>0</v>
      </c>
      <c r="AVN11" s="140">
        <f>職員名簿!M56</f>
        <v>0</v>
      </c>
      <c r="AVO11" s="140" t="str">
        <f>職員名簿!C57</f>
        <v/>
      </c>
      <c r="AVP11" s="140">
        <f>職員名簿!D57</f>
        <v>0</v>
      </c>
      <c r="AVQ11" s="140">
        <f>職員名簿!E57</f>
        <v>0</v>
      </c>
      <c r="AVR11" s="140">
        <f>職員名簿!F57</f>
        <v>0</v>
      </c>
      <c r="AVS11" s="140">
        <f>職員名簿!G57</f>
        <v>0</v>
      </c>
      <c r="AVT11" s="140">
        <f>職員名簿!H57</f>
        <v>0</v>
      </c>
      <c r="AVU11" s="140">
        <f>職員名簿!I57</f>
        <v>0</v>
      </c>
      <c r="AVV11" s="140">
        <f>職員名簿!J57</f>
        <v>0</v>
      </c>
      <c r="AVW11" s="140">
        <f>職員名簿!K57</f>
        <v>0</v>
      </c>
      <c r="AVX11" s="140">
        <f>職員名簿!L57</f>
        <v>0</v>
      </c>
      <c r="AVY11" s="140">
        <f>職員名簿!M57</f>
        <v>0</v>
      </c>
      <c r="AVZ11" s="140" t="str">
        <f>職員名簿!C58</f>
        <v/>
      </c>
      <c r="AWA11" s="140">
        <f>職員名簿!D58</f>
        <v>0</v>
      </c>
      <c r="AWB11" s="140">
        <f>職員名簿!E58</f>
        <v>0</v>
      </c>
      <c r="AWC11" s="140">
        <f>職員名簿!F58</f>
        <v>0</v>
      </c>
      <c r="AWD11" s="140">
        <f>職員名簿!G58</f>
        <v>0</v>
      </c>
      <c r="AWE11" s="140">
        <f>職員名簿!H58</f>
        <v>0</v>
      </c>
      <c r="AWF11" s="140">
        <f>職員名簿!I58</f>
        <v>0</v>
      </c>
      <c r="AWG11" s="140">
        <f>職員名簿!J58</f>
        <v>0</v>
      </c>
      <c r="AWH11" s="140">
        <f>職員名簿!K58</f>
        <v>0</v>
      </c>
      <c r="AWI11" s="140">
        <f>職員名簿!L58</f>
        <v>0</v>
      </c>
      <c r="AWJ11" s="140">
        <f>職員名簿!M58</f>
        <v>0</v>
      </c>
      <c r="AWK11" s="140" t="str">
        <f>職員名簿!C59</f>
        <v/>
      </c>
      <c r="AWL11" s="140">
        <f>職員名簿!D59</f>
        <v>0</v>
      </c>
      <c r="AWM11" s="140">
        <f>職員名簿!E59</f>
        <v>0</v>
      </c>
      <c r="AWN11" s="140">
        <f>職員名簿!F59</f>
        <v>0</v>
      </c>
      <c r="AWO11" s="140">
        <f>職員名簿!G59</f>
        <v>0</v>
      </c>
      <c r="AWP11" s="140">
        <f>職員名簿!H59</f>
        <v>0</v>
      </c>
      <c r="AWQ11" s="140">
        <f>職員名簿!I59</f>
        <v>0</v>
      </c>
      <c r="AWR11" s="140">
        <f>職員名簿!J59</f>
        <v>0</v>
      </c>
      <c r="AWS11" s="140">
        <f>職員名簿!K59</f>
        <v>0</v>
      </c>
      <c r="AWT11" s="140">
        <f>職員名簿!L59</f>
        <v>0</v>
      </c>
      <c r="AWU11" s="140">
        <f>職員名簿!M59</f>
        <v>0</v>
      </c>
      <c r="AWV11" s="140" t="str">
        <f>職員名簿!C60</f>
        <v/>
      </c>
      <c r="AWW11" s="140">
        <f>職員名簿!D60</f>
        <v>0</v>
      </c>
      <c r="AWX11" s="140">
        <f>職員名簿!E60</f>
        <v>0</v>
      </c>
      <c r="AWY11" s="140">
        <f>職員名簿!F60</f>
        <v>0</v>
      </c>
      <c r="AWZ11" s="140">
        <f>職員名簿!G60</f>
        <v>0</v>
      </c>
      <c r="AXA11" s="140">
        <f>職員名簿!H60</f>
        <v>0</v>
      </c>
      <c r="AXB11" s="140">
        <f>職員名簿!I60</f>
        <v>0</v>
      </c>
      <c r="AXC11" s="140">
        <f>職員名簿!J60</f>
        <v>0</v>
      </c>
      <c r="AXD11" s="140">
        <f>職員名簿!K60</f>
        <v>0</v>
      </c>
      <c r="AXE11" s="140">
        <f>職員名簿!L60</f>
        <v>0</v>
      </c>
      <c r="AXF11" s="140">
        <f>職員名簿!M60</f>
        <v>0</v>
      </c>
      <c r="AXG11" s="140" t="str">
        <f>職員名簿!C61</f>
        <v/>
      </c>
      <c r="AXH11" s="140">
        <f>職員名簿!D61</f>
        <v>0</v>
      </c>
      <c r="AXI11" s="140">
        <f>職員名簿!E61</f>
        <v>0</v>
      </c>
      <c r="AXJ11" s="140">
        <f>職員名簿!F61</f>
        <v>0</v>
      </c>
      <c r="AXK11" s="140">
        <f>職員名簿!G61</f>
        <v>0</v>
      </c>
      <c r="AXL11" s="140">
        <f>職員名簿!H61</f>
        <v>0</v>
      </c>
      <c r="AXM11" s="140">
        <f>職員名簿!I61</f>
        <v>0</v>
      </c>
      <c r="AXN11" s="140">
        <f>職員名簿!J61</f>
        <v>0</v>
      </c>
      <c r="AXO11" s="140">
        <f>職員名簿!K61</f>
        <v>0</v>
      </c>
      <c r="AXP11" s="140">
        <f>職員名簿!L61</f>
        <v>0</v>
      </c>
      <c r="AXQ11" s="140">
        <f>職員名簿!M61</f>
        <v>0</v>
      </c>
      <c r="AXR11" s="140" t="str">
        <f>職員名簿!C62</f>
        <v/>
      </c>
      <c r="AXS11" s="140">
        <f>職員名簿!D62</f>
        <v>0</v>
      </c>
      <c r="AXT11" s="140">
        <f>職員名簿!E62</f>
        <v>0</v>
      </c>
      <c r="AXU11" s="140">
        <f>職員名簿!F62</f>
        <v>0</v>
      </c>
      <c r="AXV11" s="140">
        <f>職員名簿!G62</f>
        <v>0</v>
      </c>
      <c r="AXW11" s="140">
        <f>職員名簿!H62</f>
        <v>0</v>
      </c>
      <c r="AXX11" s="140">
        <f>職員名簿!I62</f>
        <v>0</v>
      </c>
      <c r="AXY11" s="140">
        <f>職員名簿!J62</f>
        <v>0</v>
      </c>
      <c r="AXZ11" s="140">
        <f>職員名簿!K62</f>
        <v>0</v>
      </c>
      <c r="AYA11" s="140">
        <f>職員名簿!L62</f>
        <v>0</v>
      </c>
      <c r="AYB11" s="140">
        <f>職員名簿!M62</f>
        <v>0</v>
      </c>
      <c r="AYC11" s="140" t="str">
        <f>職員名簿!C63</f>
        <v/>
      </c>
      <c r="AYD11" s="140">
        <f>職員名簿!D63</f>
        <v>0</v>
      </c>
      <c r="AYE11" s="140">
        <f>職員名簿!E63</f>
        <v>0</v>
      </c>
      <c r="AYF11" s="140">
        <f>職員名簿!F63</f>
        <v>0</v>
      </c>
      <c r="AYG11" s="140">
        <f>職員名簿!G63</f>
        <v>0</v>
      </c>
      <c r="AYH11" s="140">
        <f>職員名簿!H63</f>
        <v>0</v>
      </c>
      <c r="AYI11" s="140">
        <f>職員名簿!I63</f>
        <v>0</v>
      </c>
      <c r="AYJ11" s="140">
        <f>職員名簿!J63</f>
        <v>0</v>
      </c>
      <c r="AYK11" s="140">
        <f>職員名簿!K63</f>
        <v>0</v>
      </c>
      <c r="AYL11" s="140">
        <f>職員名簿!L63</f>
        <v>0</v>
      </c>
      <c r="AYM11" s="140">
        <f>職員名簿!M63</f>
        <v>0</v>
      </c>
      <c r="AYN11" s="140" t="str">
        <f>職員名簿!C64</f>
        <v/>
      </c>
      <c r="AYO11" s="140">
        <f>職員名簿!D64</f>
        <v>0</v>
      </c>
      <c r="AYP11" s="140">
        <f>職員名簿!E64</f>
        <v>0</v>
      </c>
      <c r="AYQ11" s="140">
        <f>職員名簿!F64</f>
        <v>0</v>
      </c>
      <c r="AYR11" s="140">
        <f>職員名簿!G64</f>
        <v>0</v>
      </c>
      <c r="AYS11" s="140">
        <f>職員名簿!H64</f>
        <v>0</v>
      </c>
      <c r="AYT11" s="140">
        <f>職員名簿!I64</f>
        <v>0</v>
      </c>
      <c r="AYU11" s="140">
        <f>職員名簿!J64</f>
        <v>0</v>
      </c>
      <c r="AYV11" s="140">
        <f>職員名簿!K64</f>
        <v>0</v>
      </c>
      <c r="AYW11" s="140">
        <f>職員名簿!L64</f>
        <v>0</v>
      </c>
      <c r="AYX11" s="140">
        <f>職員名簿!M64</f>
        <v>0</v>
      </c>
      <c r="AYY11" s="140" t="str">
        <f>職員名簿!C65</f>
        <v/>
      </c>
      <c r="AYZ11" s="140">
        <f>職員名簿!D65</f>
        <v>0</v>
      </c>
      <c r="AZA11" s="140">
        <f>職員名簿!E65</f>
        <v>0</v>
      </c>
      <c r="AZB11" s="140">
        <f>職員名簿!F65</f>
        <v>0</v>
      </c>
      <c r="AZC11" s="140">
        <f>職員名簿!G65</f>
        <v>0</v>
      </c>
      <c r="AZD11" s="140">
        <f>職員名簿!H65</f>
        <v>0</v>
      </c>
      <c r="AZE11" s="140">
        <f>職員名簿!I65</f>
        <v>0</v>
      </c>
      <c r="AZF11" s="140">
        <f>職員名簿!J65</f>
        <v>0</v>
      </c>
      <c r="AZG11" s="140">
        <f>職員名簿!K65</f>
        <v>0</v>
      </c>
      <c r="AZH11" s="140">
        <f>職員名簿!L65</f>
        <v>0</v>
      </c>
      <c r="AZI11" s="140">
        <f>職員名簿!M65</f>
        <v>0</v>
      </c>
      <c r="AZJ11" s="140" t="str">
        <f>職員名簿!C66</f>
        <v/>
      </c>
      <c r="AZK11" s="140">
        <f>職員名簿!D66</f>
        <v>0</v>
      </c>
      <c r="AZL11" s="140">
        <f>職員名簿!E66</f>
        <v>0</v>
      </c>
      <c r="AZM11" s="140">
        <f>職員名簿!F66</f>
        <v>0</v>
      </c>
      <c r="AZN11" s="140">
        <f>職員名簿!G66</f>
        <v>0</v>
      </c>
      <c r="AZO11" s="140">
        <f>職員名簿!H66</f>
        <v>0</v>
      </c>
      <c r="AZP11" s="140">
        <f>職員名簿!I66</f>
        <v>0</v>
      </c>
      <c r="AZQ11" s="140">
        <f>職員名簿!J66</f>
        <v>0</v>
      </c>
      <c r="AZR11" s="140">
        <f>職員名簿!K66</f>
        <v>0</v>
      </c>
      <c r="AZS11" s="140">
        <f>職員名簿!L66</f>
        <v>0</v>
      </c>
      <c r="AZT11" s="140">
        <f>職員名簿!M66</f>
        <v>0</v>
      </c>
      <c r="AZU11" s="140" t="str">
        <f>職員名簿!C67</f>
        <v/>
      </c>
      <c r="AZV11" s="140">
        <f>職員名簿!D67</f>
        <v>0</v>
      </c>
      <c r="AZW11" s="140">
        <f>職員名簿!E67</f>
        <v>0</v>
      </c>
      <c r="AZX11" s="140">
        <f>職員名簿!F67</f>
        <v>0</v>
      </c>
      <c r="AZY11" s="140">
        <f>職員名簿!G67</f>
        <v>0</v>
      </c>
      <c r="AZZ11" s="140">
        <f>職員名簿!H67</f>
        <v>0</v>
      </c>
      <c r="BAA11" s="140">
        <f>職員名簿!I67</f>
        <v>0</v>
      </c>
      <c r="BAB11" s="140">
        <f>職員名簿!J67</f>
        <v>0</v>
      </c>
      <c r="BAC11" s="140">
        <f>職員名簿!K67</f>
        <v>0</v>
      </c>
      <c r="BAD11" s="140">
        <f>職員名簿!L67</f>
        <v>0</v>
      </c>
      <c r="BAE11" s="140">
        <f>職員名簿!M67</f>
        <v>0</v>
      </c>
      <c r="BAF11" s="140" t="str">
        <f>職員名簿!C68</f>
        <v/>
      </c>
      <c r="BAG11" s="140">
        <f>職員名簿!D68</f>
        <v>0</v>
      </c>
      <c r="BAH11" s="140">
        <f>職員名簿!E68</f>
        <v>0</v>
      </c>
      <c r="BAI11" s="140">
        <f>職員名簿!F68</f>
        <v>0</v>
      </c>
      <c r="BAJ11" s="140">
        <f>職員名簿!G68</f>
        <v>0</v>
      </c>
      <c r="BAK11" s="140">
        <f>職員名簿!H68</f>
        <v>0</v>
      </c>
      <c r="BAL11" s="140">
        <f>職員名簿!I68</f>
        <v>0</v>
      </c>
      <c r="BAM11" s="140">
        <f>職員名簿!J68</f>
        <v>0</v>
      </c>
      <c r="BAN11" s="140">
        <f>職員名簿!K68</f>
        <v>0</v>
      </c>
      <c r="BAO11" s="140">
        <f>職員名簿!L68</f>
        <v>0</v>
      </c>
      <c r="BAP11" s="140">
        <f>職員名簿!M68</f>
        <v>0</v>
      </c>
      <c r="BAQ11" s="140" t="str">
        <f>職員名簿!C69</f>
        <v/>
      </c>
      <c r="BAR11" s="140">
        <f>職員名簿!D69</f>
        <v>0</v>
      </c>
      <c r="BAS11" s="140">
        <f>職員名簿!E69</f>
        <v>0</v>
      </c>
      <c r="BAT11" s="140">
        <f>職員名簿!F69</f>
        <v>0</v>
      </c>
      <c r="BAU11" s="140">
        <f>職員名簿!G69</f>
        <v>0</v>
      </c>
      <c r="BAV11" s="140">
        <f>職員名簿!H69</f>
        <v>0</v>
      </c>
      <c r="BAW11" s="140">
        <f>職員名簿!I69</f>
        <v>0</v>
      </c>
      <c r="BAX11" s="140">
        <f>職員名簿!J69</f>
        <v>0</v>
      </c>
      <c r="BAY11" s="140">
        <f>職員名簿!K69</f>
        <v>0</v>
      </c>
      <c r="BAZ11" s="140">
        <f>職員名簿!L69</f>
        <v>0</v>
      </c>
      <c r="BBA11" s="140">
        <f>職員名簿!M69</f>
        <v>0</v>
      </c>
      <c r="BBB11" s="140" t="str">
        <f>職員名簿!C70</f>
        <v/>
      </c>
      <c r="BBC11" s="140">
        <f>職員名簿!D70</f>
        <v>0</v>
      </c>
      <c r="BBD11" s="140">
        <f>職員名簿!E70</f>
        <v>0</v>
      </c>
      <c r="BBE11" s="140">
        <f>職員名簿!F70</f>
        <v>0</v>
      </c>
      <c r="BBF11" s="140">
        <f>職員名簿!G70</f>
        <v>0</v>
      </c>
      <c r="BBG11" s="140">
        <f>職員名簿!H70</f>
        <v>0</v>
      </c>
      <c r="BBH11" s="140">
        <f>職員名簿!I70</f>
        <v>0</v>
      </c>
      <c r="BBI11" s="140">
        <f>職員名簿!J70</f>
        <v>0</v>
      </c>
      <c r="BBJ11" s="140">
        <f>職員名簿!K70</f>
        <v>0</v>
      </c>
      <c r="BBK11" s="140">
        <f>職員名簿!L70</f>
        <v>0</v>
      </c>
      <c r="BBL11" s="140">
        <f>職員名簿!M70</f>
        <v>0</v>
      </c>
      <c r="BBM11" s="140" t="str">
        <f>職員名簿!C71</f>
        <v/>
      </c>
      <c r="BBN11" s="140">
        <f>職員名簿!D71</f>
        <v>0</v>
      </c>
      <c r="BBO11" s="140">
        <f>職員名簿!E71</f>
        <v>0</v>
      </c>
      <c r="BBP11" s="140">
        <f>職員名簿!F71</f>
        <v>0</v>
      </c>
      <c r="BBQ11" s="140">
        <f>職員名簿!G71</f>
        <v>0</v>
      </c>
      <c r="BBR11" s="140">
        <f>職員名簿!H71</f>
        <v>0</v>
      </c>
      <c r="BBS11" s="140">
        <f>職員名簿!I71</f>
        <v>0</v>
      </c>
      <c r="BBT11" s="140">
        <f>職員名簿!J71</f>
        <v>0</v>
      </c>
      <c r="BBU11" s="140">
        <f>職員名簿!K71</f>
        <v>0</v>
      </c>
      <c r="BBV11" s="140">
        <f>職員名簿!L71</f>
        <v>0</v>
      </c>
      <c r="BBW11" s="140">
        <f>職員名簿!M71</f>
        <v>0</v>
      </c>
      <c r="BBX11" s="140" t="str">
        <f>職員名簿!C72</f>
        <v/>
      </c>
      <c r="BBY11" s="140">
        <f>職員名簿!D72</f>
        <v>0</v>
      </c>
      <c r="BBZ11" s="140">
        <f>職員名簿!E72</f>
        <v>0</v>
      </c>
      <c r="BCA11" s="140">
        <f>職員名簿!F72</f>
        <v>0</v>
      </c>
      <c r="BCB11" s="140">
        <f>職員名簿!G72</f>
        <v>0</v>
      </c>
      <c r="BCC11" s="140">
        <f>職員名簿!H72</f>
        <v>0</v>
      </c>
      <c r="BCD11" s="140">
        <f>職員名簿!I72</f>
        <v>0</v>
      </c>
      <c r="BCE11" s="140">
        <f>職員名簿!J72</f>
        <v>0</v>
      </c>
      <c r="BCF11" s="140">
        <f>職員名簿!K72</f>
        <v>0</v>
      </c>
      <c r="BCG11" s="140">
        <f>職員名簿!L72</f>
        <v>0</v>
      </c>
      <c r="BCH11" s="140">
        <f>職員名簿!M72</f>
        <v>0</v>
      </c>
      <c r="BCI11" s="140" t="str">
        <f>職員名簿!C73</f>
        <v/>
      </c>
      <c r="BCJ11" s="140">
        <f>職員名簿!D73</f>
        <v>0</v>
      </c>
      <c r="BCK11" s="140">
        <f>職員名簿!E73</f>
        <v>0</v>
      </c>
      <c r="BCL11" s="140">
        <f>職員名簿!F73</f>
        <v>0</v>
      </c>
      <c r="BCM11" s="140">
        <f>職員名簿!G73</f>
        <v>0</v>
      </c>
      <c r="BCN11" s="140">
        <f>職員名簿!H73</f>
        <v>0</v>
      </c>
      <c r="BCO11" s="140">
        <f>職員名簿!I73</f>
        <v>0</v>
      </c>
      <c r="BCP11" s="140">
        <f>職員名簿!J73</f>
        <v>0</v>
      </c>
      <c r="BCQ11" s="140">
        <f>職員名簿!K73</f>
        <v>0</v>
      </c>
      <c r="BCR11" s="140">
        <f>職員名簿!L73</f>
        <v>0</v>
      </c>
      <c r="BCS11" s="140">
        <f>職員名簿!M73</f>
        <v>0</v>
      </c>
      <c r="BCT11" s="140" t="str">
        <f>職員名簿!C74</f>
        <v/>
      </c>
      <c r="BCU11" s="140">
        <f>職員名簿!D74</f>
        <v>0</v>
      </c>
      <c r="BCV11" s="140">
        <f>職員名簿!E74</f>
        <v>0</v>
      </c>
      <c r="BCW11" s="140">
        <f>職員名簿!F74</f>
        <v>0</v>
      </c>
      <c r="BCX11" s="140">
        <f>職員名簿!G74</f>
        <v>0</v>
      </c>
      <c r="BCY11" s="140">
        <f>職員名簿!H74</f>
        <v>0</v>
      </c>
      <c r="BCZ11" s="140">
        <f>職員名簿!I74</f>
        <v>0</v>
      </c>
      <c r="BDA11" s="140">
        <f>職員名簿!J74</f>
        <v>0</v>
      </c>
      <c r="BDB11" s="140">
        <f>職員名簿!K74</f>
        <v>0</v>
      </c>
      <c r="BDC11" s="140">
        <f>職員名簿!L74</f>
        <v>0</v>
      </c>
      <c r="BDD11" s="140">
        <f>職員名簿!M74</f>
        <v>0</v>
      </c>
      <c r="BDE11" s="140" t="str">
        <f>職員名簿!C75</f>
        <v/>
      </c>
      <c r="BDF11" s="140">
        <f>職員名簿!D75</f>
        <v>0</v>
      </c>
      <c r="BDG11" s="140">
        <f>職員名簿!E75</f>
        <v>0</v>
      </c>
      <c r="BDH11" s="140">
        <f>職員名簿!F75</f>
        <v>0</v>
      </c>
      <c r="BDI11" s="140">
        <f>職員名簿!G75</f>
        <v>0</v>
      </c>
      <c r="BDJ11" s="140">
        <f>職員名簿!H75</f>
        <v>0</v>
      </c>
      <c r="BDK11" s="140">
        <f>職員名簿!I75</f>
        <v>0</v>
      </c>
      <c r="BDL11" s="140">
        <f>職員名簿!J75</f>
        <v>0</v>
      </c>
      <c r="BDM11" s="140">
        <f>職員名簿!K75</f>
        <v>0</v>
      </c>
      <c r="BDN11" s="140">
        <f>職員名簿!L75</f>
        <v>0</v>
      </c>
      <c r="BDO11" s="140">
        <f>職員名簿!M75</f>
        <v>0</v>
      </c>
      <c r="BDP11" s="140" t="str">
        <f>職員名簿!C76</f>
        <v/>
      </c>
      <c r="BDQ11" s="140">
        <f>職員名簿!D76</f>
        <v>0</v>
      </c>
      <c r="BDR11" s="140">
        <f>職員名簿!E76</f>
        <v>0</v>
      </c>
      <c r="BDS11" s="140">
        <f>職員名簿!F76</f>
        <v>0</v>
      </c>
      <c r="BDT11" s="140">
        <f>職員名簿!G76</f>
        <v>0</v>
      </c>
      <c r="BDU11" s="140">
        <f>職員名簿!H76</f>
        <v>0</v>
      </c>
      <c r="BDV11" s="140">
        <f>職員名簿!I76</f>
        <v>0</v>
      </c>
      <c r="BDW11" s="140">
        <f>職員名簿!J76</f>
        <v>0</v>
      </c>
      <c r="BDX11" s="140">
        <f>職員名簿!K76</f>
        <v>0</v>
      </c>
      <c r="BDY11" s="140">
        <f>職員名簿!L76</f>
        <v>0</v>
      </c>
      <c r="BDZ11" s="140">
        <f>職員名簿!M76</f>
        <v>0</v>
      </c>
      <c r="BEA11" s="140" t="str">
        <f>職員名簿!C77</f>
        <v/>
      </c>
      <c r="BEB11" s="140">
        <f>職員名簿!D77</f>
        <v>0</v>
      </c>
      <c r="BEC11" s="140">
        <f>職員名簿!E77</f>
        <v>0</v>
      </c>
      <c r="BED11" s="140">
        <f>職員名簿!F77</f>
        <v>0</v>
      </c>
      <c r="BEE11" s="140">
        <f>職員名簿!G77</f>
        <v>0</v>
      </c>
      <c r="BEF11" s="140">
        <f>職員名簿!H77</f>
        <v>0</v>
      </c>
      <c r="BEG11" s="140">
        <f>職員名簿!I77</f>
        <v>0</v>
      </c>
      <c r="BEH11" s="140">
        <f>職員名簿!J77</f>
        <v>0</v>
      </c>
      <c r="BEI11" s="140">
        <f>職員名簿!K77</f>
        <v>0</v>
      </c>
      <c r="BEJ11" s="140">
        <f>職員名簿!L77</f>
        <v>0</v>
      </c>
      <c r="BEK11" s="140">
        <f>職員名簿!M77</f>
        <v>0</v>
      </c>
      <c r="BEL11" s="140" t="str">
        <f>職員名簿!C78</f>
        <v/>
      </c>
      <c r="BEM11" s="140">
        <f>職員名簿!D78</f>
        <v>0</v>
      </c>
      <c r="BEN11" s="140">
        <f>職員名簿!E78</f>
        <v>0</v>
      </c>
      <c r="BEO11" s="140">
        <f>職員名簿!F78</f>
        <v>0</v>
      </c>
      <c r="BEP11" s="140">
        <f>職員名簿!G78</f>
        <v>0</v>
      </c>
      <c r="BEQ11" s="140">
        <f>職員名簿!H78</f>
        <v>0</v>
      </c>
      <c r="BER11" s="140">
        <f>職員名簿!I78</f>
        <v>0</v>
      </c>
      <c r="BES11" s="140">
        <f>職員名簿!J78</f>
        <v>0</v>
      </c>
      <c r="BET11" s="140">
        <f>職員名簿!K78</f>
        <v>0</v>
      </c>
      <c r="BEU11" s="140">
        <f>職員名簿!L78</f>
        <v>0</v>
      </c>
      <c r="BEV11" s="140">
        <f>職員名簿!M78</f>
        <v>0</v>
      </c>
      <c r="BEW11" s="140" t="str">
        <f>職員名簿!C79</f>
        <v/>
      </c>
      <c r="BEX11" s="140">
        <f>職員名簿!D79</f>
        <v>0</v>
      </c>
      <c r="BEY11" s="140">
        <f>職員名簿!E79</f>
        <v>0</v>
      </c>
      <c r="BEZ11" s="140">
        <f>職員名簿!F79</f>
        <v>0</v>
      </c>
      <c r="BFA11" s="140">
        <f>職員名簿!G79</f>
        <v>0</v>
      </c>
      <c r="BFB11" s="140">
        <f>職員名簿!H79</f>
        <v>0</v>
      </c>
      <c r="BFC11" s="140">
        <f>職員名簿!I79</f>
        <v>0</v>
      </c>
      <c r="BFD11" s="140">
        <f>職員名簿!J79</f>
        <v>0</v>
      </c>
      <c r="BFE11" s="140">
        <f>職員名簿!K79</f>
        <v>0</v>
      </c>
      <c r="BFF11" s="140">
        <f>職員名簿!L79</f>
        <v>0</v>
      </c>
      <c r="BFG11" s="140">
        <f>職員名簿!M79</f>
        <v>0</v>
      </c>
      <c r="BFH11" s="140" t="str">
        <f>職員名簿!C80</f>
        <v/>
      </c>
      <c r="BFI11" s="140">
        <f>職員名簿!D80</f>
        <v>0</v>
      </c>
      <c r="BFJ11" s="140">
        <f>職員名簿!E80</f>
        <v>0</v>
      </c>
      <c r="BFK11" s="140">
        <f>職員名簿!F80</f>
        <v>0</v>
      </c>
      <c r="BFL11" s="140">
        <f>職員名簿!G80</f>
        <v>0</v>
      </c>
      <c r="BFM11" s="140">
        <f>職員名簿!H80</f>
        <v>0</v>
      </c>
      <c r="BFN11" s="140">
        <f>職員名簿!I80</f>
        <v>0</v>
      </c>
      <c r="BFO11" s="140">
        <f>職員名簿!J80</f>
        <v>0</v>
      </c>
      <c r="BFP11" s="140">
        <f>職員名簿!K80</f>
        <v>0</v>
      </c>
      <c r="BFQ11" s="140">
        <f>職員名簿!L80</f>
        <v>0</v>
      </c>
      <c r="BFR11" s="140">
        <f>職員名簿!M80</f>
        <v>0</v>
      </c>
      <c r="BFS11" s="140" t="str">
        <f>職員名簿!C81</f>
        <v/>
      </c>
      <c r="BFT11" s="140">
        <f>職員名簿!D81</f>
        <v>0</v>
      </c>
      <c r="BFU11" s="140">
        <f>職員名簿!E81</f>
        <v>0</v>
      </c>
      <c r="BFV11" s="140">
        <f>職員名簿!F81</f>
        <v>0</v>
      </c>
      <c r="BFW11" s="140">
        <f>職員名簿!G81</f>
        <v>0</v>
      </c>
      <c r="BFX11" s="140">
        <f>職員名簿!H81</f>
        <v>0</v>
      </c>
      <c r="BFY11" s="140">
        <f>職員名簿!I81</f>
        <v>0</v>
      </c>
      <c r="BFZ11" s="140">
        <f>職員名簿!J81</f>
        <v>0</v>
      </c>
      <c r="BGA11" s="140">
        <f>職員名簿!K81</f>
        <v>0</v>
      </c>
      <c r="BGB11" s="140">
        <f>職員名簿!L81</f>
        <v>0</v>
      </c>
      <c r="BGC11" s="140">
        <f>職員名簿!M81</f>
        <v>0</v>
      </c>
      <c r="BGD11" s="140" t="str">
        <f>職員名簿!C82</f>
        <v/>
      </c>
      <c r="BGE11" s="140">
        <f>職員名簿!D82</f>
        <v>0</v>
      </c>
      <c r="BGF11" s="140">
        <f>職員名簿!E82</f>
        <v>0</v>
      </c>
      <c r="BGG11" s="140">
        <f>職員名簿!F82</f>
        <v>0</v>
      </c>
      <c r="BGH11" s="140">
        <f>職員名簿!G82</f>
        <v>0</v>
      </c>
      <c r="BGI11" s="140">
        <f>職員名簿!H82</f>
        <v>0</v>
      </c>
      <c r="BGJ11" s="140">
        <f>職員名簿!I82</f>
        <v>0</v>
      </c>
      <c r="BGK11" s="140">
        <f>職員名簿!J82</f>
        <v>0</v>
      </c>
      <c r="BGL11" s="140">
        <f>職員名簿!K82</f>
        <v>0</v>
      </c>
      <c r="BGM11" s="140">
        <f>職員名簿!L82</f>
        <v>0</v>
      </c>
      <c r="BGN11" s="140">
        <f>職員名簿!M82</f>
        <v>0</v>
      </c>
      <c r="BGO11" s="140" t="str">
        <f>職員名簿!C83</f>
        <v/>
      </c>
      <c r="BGP11" s="140">
        <f>職員名簿!D83</f>
        <v>0</v>
      </c>
      <c r="BGQ11" s="140">
        <f>職員名簿!E83</f>
        <v>0</v>
      </c>
      <c r="BGR11" s="140">
        <f>職員名簿!F83</f>
        <v>0</v>
      </c>
      <c r="BGS11" s="140">
        <f>職員名簿!G83</f>
        <v>0</v>
      </c>
      <c r="BGT11" s="140">
        <f>職員名簿!H83</f>
        <v>0</v>
      </c>
      <c r="BGU11" s="140">
        <f>職員名簿!I83</f>
        <v>0</v>
      </c>
      <c r="BGV11" s="140">
        <f>職員名簿!J83</f>
        <v>0</v>
      </c>
      <c r="BGW11" s="140">
        <f>職員名簿!K83</f>
        <v>0</v>
      </c>
      <c r="BGX11" s="140">
        <f>職員名簿!L83</f>
        <v>0</v>
      </c>
      <c r="BGY11" s="140">
        <f>職員名簿!M83</f>
        <v>0</v>
      </c>
      <c r="BGZ11" s="140" t="str">
        <f>職員名簿!C84</f>
        <v/>
      </c>
      <c r="BHA11" s="140">
        <f>職員名簿!D84</f>
        <v>0</v>
      </c>
      <c r="BHB11" s="140">
        <f>職員名簿!E84</f>
        <v>0</v>
      </c>
      <c r="BHC11" s="140">
        <f>職員名簿!F84</f>
        <v>0</v>
      </c>
      <c r="BHD11" s="140">
        <f>職員名簿!G84</f>
        <v>0</v>
      </c>
      <c r="BHE11" s="140">
        <f>職員名簿!H84</f>
        <v>0</v>
      </c>
      <c r="BHF11" s="140">
        <f>職員名簿!I84</f>
        <v>0</v>
      </c>
      <c r="BHG11" s="140">
        <f>職員名簿!J84</f>
        <v>0</v>
      </c>
      <c r="BHH11" s="140">
        <f>職員名簿!K84</f>
        <v>0</v>
      </c>
      <c r="BHI11" s="140">
        <f>職員名簿!L84</f>
        <v>0</v>
      </c>
      <c r="BHJ11" s="140">
        <f>職員名簿!M84</f>
        <v>0</v>
      </c>
      <c r="BHK11" s="140" t="str">
        <f>職員名簿!C85</f>
        <v/>
      </c>
      <c r="BHL11" s="140">
        <f>職員名簿!D85</f>
        <v>0</v>
      </c>
      <c r="BHM11" s="140">
        <f>職員名簿!E85</f>
        <v>0</v>
      </c>
      <c r="BHN11" s="140">
        <f>職員名簿!F85</f>
        <v>0</v>
      </c>
      <c r="BHO11" s="140">
        <f>職員名簿!G85</f>
        <v>0</v>
      </c>
      <c r="BHP11" s="140">
        <f>職員名簿!H85</f>
        <v>0</v>
      </c>
      <c r="BHQ11" s="140">
        <f>職員名簿!I85</f>
        <v>0</v>
      </c>
      <c r="BHR11" s="140">
        <f>職員名簿!J85</f>
        <v>0</v>
      </c>
      <c r="BHS11" s="140">
        <f>職員名簿!K85</f>
        <v>0</v>
      </c>
      <c r="BHT11" s="140">
        <f>職員名簿!L85</f>
        <v>0</v>
      </c>
      <c r="BHU11" s="140">
        <f>職員名簿!M85</f>
        <v>0</v>
      </c>
      <c r="BHV11" s="140" t="str">
        <f>職員名簿!C86</f>
        <v/>
      </c>
      <c r="BHW11" s="140">
        <f>職員名簿!D86</f>
        <v>0</v>
      </c>
      <c r="BHX11" s="140">
        <f>職員名簿!E86</f>
        <v>0</v>
      </c>
      <c r="BHY11" s="140">
        <f>職員名簿!F86</f>
        <v>0</v>
      </c>
      <c r="BHZ11" s="140">
        <f>職員名簿!G86</f>
        <v>0</v>
      </c>
      <c r="BIA11" s="140">
        <f>職員名簿!H86</f>
        <v>0</v>
      </c>
      <c r="BIB11" s="140">
        <f>職員名簿!I86</f>
        <v>0</v>
      </c>
      <c r="BIC11" s="140">
        <f>職員名簿!J86</f>
        <v>0</v>
      </c>
      <c r="BID11" s="140">
        <f>職員名簿!K86</f>
        <v>0</v>
      </c>
      <c r="BIE11" s="140">
        <f>職員名簿!L86</f>
        <v>0</v>
      </c>
      <c r="BIF11" s="140">
        <f>職員名簿!M86</f>
        <v>0</v>
      </c>
      <c r="BIG11" s="140" t="str">
        <f>職員名簿!C87</f>
        <v/>
      </c>
      <c r="BIH11" s="140">
        <f>職員名簿!D87</f>
        <v>0</v>
      </c>
      <c r="BII11" s="140">
        <f>職員名簿!E87</f>
        <v>0</v>
      </c>
      <c r="BIJ11" s="140">
        <f>職員名簿!F87</f>
        <v>0</v>
      </c>
      <c r="BIK11" s="140">
        <f>職員名簿!G87</f>
        <v>0</v>
      </c>
      <c r="BIL11" s="140">
        <f>職員名簿!H87</f>
        <v>0</v>
      </c>
      <c r="BIM11" s="140">
        <f>職員名簿!I87</f>
        <v>0</v>
      </c>
      <c r="BIN11" s="140">
        <f>職員名簿!J87</f>
        <v>0</v>
      </c>
      <c r="BIO11" s="140">
        <f>職員名簿!K87</f>
        <v>0</v>
      </c>
      <c r="BIP11" s="140">
        <f>職員名簿!L87</f>
        <v>0</v>
      </c>
      <c r="BIQ11" s="140">
        <f>職員名簿!M87</f>
        <v>0</v>
      </c>
      <c r="BIR11" s="140" t="str">
        <f>職員名簿!C88</f>
        <v/>
      </c>
      <c r="BIS11" s="140">
        <f>職員名簿!D88</f>
        <v>0</v>
      </c>
      <c r="BIT11" s="140">
        <f>職員名簿!E88</f>
        <v>0</v>
      </c>
      <c r="BIU11" s="140">
        <f>職員名簿!F88</f>
        <v>0</v>
      </c>
      <c r="BIV11" s="140">
        <f>職員名簿!G88</f>
        <v>0</v>
      </c>
      <c r="BIW11" s="140">
        <f>職員名簿!H88</f>
        <v>0</v>
      </c>
      <c r="BIX11" s="140">
        <f>職員名簿!I88</f>
        <v>0</v>
      </c>
      <c r="BIY11" s="140">
        <f>職員名簿!J88</f>
        <v>0</v>
      </c>
      <c r="BIZ11" s="140">
        <f>職員名簿!K88</f>
        <v>0</v>
      </c>
      <c r="BJA11" s="140">
        <f>職員名簿!L88</f>
        <v>0</v>
      </c>
      <c r="BJB11" s="140">
        <f>職員名簿!M88</f>
        <v>0</v>
      </c>
      <c r="BJC11" s="140" t="str">
        <f>職員名簿!C89</f>
        <v/>
      </c>
      <c r="BJD11" s="140">
        <f>職員名簿!D89</f>
        <v>0</v>
      </c>
      <c r="BJE11" s="140">
        <f>職員名簿!E89</f>
        <v>0</v>
      </c>
      <c r="BJF11" s="140">
        <f>職員名簿!F89</f>
        <v>0</v>
      </c>
      <c r="BJG11" s="140">
        <f>職員名簿!G89</f>
        <v>0</v>
      </c>
      <c r="BJH11" s="140">
        <f>職員名簿!H89</f>
        <v>0</v>
      </c>
      <c r="BJI11" s="140">
        <f>職員名簿!I89</f>
        <v>0</v>
      </c>
      <c r="BJJ11" s="140">
        <f>職員名簿!J89</f>
        <v>0</v>
      </c>
      <c r="BJK11" s="140">
        <f>職員名簿!K89</f>
        <v>0</v>
      </c>
      <c r="BJL11" s="140">
        <f>職員名簿!L89</f>
        <v>0</v>
      </c>
      <c r="BJM11" s="140">
        <f>職員名簿!M89</f>
        <v>0</v>
      </c>
      <c r="BJN11" s="140" t="str">
        <f>職員名簿!C90</f>
        <v/>
      </c>
      <c r="BJO11" s="140">
        <f>職員名簿!D90</f>
        <v>0</v>
      </c>
      <c r="BJP11" s="140">
        <f>職員名簿!E90</f>
        <v>0</v>
      </c>
      <c r="BJQ11" s="140">
        <f>職員名簿!F90</f>
        <v>0</v>
      </c>
      <c r="BJR11" s="140">
        <f>職員名簿!G90</f>
        <v>0</v>
      </c>
      <c r="BJS11" s="140">
        <f>職員名簿!H90</f>
        <v>0</v>
      </c>
      <c r="BJT11" s="140">
        <f>職員名簿!I90</f>
        <v>0</v>
      </c>
      <c r="BJU11" s="140">
        <f>職員名簿!J90</f>
        <v>0</v>
      </c>
      <c r="BJV11" s="140">
        <f>職員名簿!K90</f>
        <v>0</v>
      </c>
      <c r="BJW11" s="140">
        <f>職員名簿!L90</f>
        <v>0</v>
      </c>
      <c r="BJX11" s="140">
        <f>職員名簿!M90</f>
        <v>0</v>
      </c>
      <c r="BJY11" s="140" t="str">
        <f>職員名簿!C91</f>
        <v/>
      </c>
      <c r="BJZ11" s="140">
        <f>職員名簿!D91</f>
        <v>0</v>
      </c>
      <c r="BKA11" s="140">
        <f>職員名簿!E91</f>
        <v>0</v>
      </c>
      <c r="BKB11" s="140">
        <f>職員名簿!F91</f>
        <v>0</v>
      </c>
      <c r="BKC11" s="140">
        <f>職員名簿!G91</f>
        <v>0</v>
      </c>
      <c r="BKD11" s="140">
        <f>職員名簿!H91</f>
        <v>0</v>
      </c>
      <c r="BKE11" s="140">
        <f>職員名簿!I91</f>
        <v>0</v>
      </c>
      <c r="BKF11" s="140">
        <f>職員名簿!J91</f>
        <v>0</v>
      </c>
      <c r="BKG11" s="140">
        <f>職員名簿!K91</f>
        <v>0</v>
      </c>
      <c r="BKH11" s="140">
        <f>職員名簿!L91</f>
        <v>0</v>
      </c>
      <c r="BKI11" s="140">
        <f>職員名簿!M91</f>
        <v>0</v>
      </c>
      <c r="BKJ11" s="140" t="str">
        <f>職員名簿!C92</f>
        <v/>
      </c>
      <c r="BKK11" s="140">
        <f>職員名簿!D92</f>
        <v>0</v>
      </c>
      <c r="BKL11" s="140">
        <f>職員名簿!E92</f>
        <v>0</v>
      </c>
      <c r="BKM11" s="140">
        <f>職員名簿!F92</f>
        <v>0</v>
      </c>
      <c r="BKN11" s="140">
        <f>職員名簿!G92</f>
        <v>0</v>
      </c>
      <c r="BKO11" s="140">
        <f>職員名簿!H92</f>
        <v>0</v>
      </c>
      <c r="BKP11" s="140">
        <f>職員名簿!I92</f>
        <v>0</v>
      </c>
      <c r="BKQ11" s="140">
        <f>職員名簿!J92</f>
        <v>0</v>
      </c>
      <c r="BKR11" s="140">
        <f>職員名簿!K92</f>
        <v>0</v>
      </c>
      <c r="BKS11" s="140">
        <f>職員名簿!L92</f>
        <v>0</v>
      </c>
      <c r="BKT11" s="140">
        <f>職員名簿!M92</f>
        <v>0</v>
      </c>
      <c r="BKU11" s="140" t="str">
        <f>職員名簿!C93</f>
        <v/>
      </c>
      <c r="BKV11" s="140">
        <f>職員名簿!D93</f>
        <v>0</v>
      </c>
      <c r="BKW11" s="140">
        <f>職員名簿!E93</f>
        <v>0</v>
      </c>
      <c r="BKX11" s="140">
        <f>職員名簿!F93</f>
        <v>0</v>
      </c>
      <c r="BKY11" s="140">
        <f>職員名簿!G93</f>
        <v>0</v>
      </c>
      <c r="BKZ11" s="140">
        <f>職員名簿!H93</f>
        <v>0</v>
      </c>
      <c r="BLA11" s="140">
        <f>職員名簿!I93</f>
        <v>0</v>
      </c>
      <c r="BLB11" s="140">
        <f>職員名簿!J93</f>
        <v>0</v>
      </c>
      <c r="BLC11" s="140">
        <f>職員名簿!K93</f>
        <v>0</v>
      </c>
      <c r="BLD11" s="140">
        <f>職員名簿!L93</f>
        <v>0</v>
      </c>
      <c r="BLE11" s="140">
        <f>職員名簿!M93</f>
        <v>0</v>
      </c>
      <c r="BLF11" s="140" t="str">
        <f>職員名簿!C94</f>
        <v/>
      </c>
      <c r="BLG11" s="140">
        <f>職員名簿!D94</f>
        <v>0</v>
      </c>
      <c r="BLH11" s="140">
        <f>職員名簿!E94</f>
        <v>0</v>
      </c>
      <c r="BLI11" s="140">
        <f>職員名簿!F94</f>
        <v>0</v>
      </c>
      <c r="BLJ11" s="140">
        <f>職員名簿!G94</f>
        <v>0</v>
      </c>
      <c r="BLK11" s="140">
        <f>職員名簿!H94</f>
        <v>0</v>
      </c>
      <c r="BLL11" s="140">
        <f>職員名簿!I94</f>
        <v>0</v>
      </c>
      <c r="BLM11" s="140">
        <f>職員名簿!J94</f>
        <v>0</v>
      </c>
      <c r="BLN11" s="140">
        <f>職員名簿!K94</f>
        <v>0</v>
      </c>
      <c r="BLO11" s="140">
        <f>職員名簿!L94</f>
        <v>0</v>
      </c>
      <c r="BLP11" s="140">
        <f>職員名簿!M94</f>
        <v>0</v>
      </c>
      <c r="BLQ11" s="140" t="str">
        <f>職員名簿!C95</f>
        <v/>
      </c>
      <c r="BLR11" s="140">
        <f>職員名簿!D95</f>
        <v>0</v>
      </c>
      <c r="BLS11" s="140">
        <f>職員名簿!E95</f>
        <v>0</v>
      </c>
      <c r="BLT11" s="140">
        <f>職員名簿!F95</f>
        <v>0</v>
      </c>
      <c r="BLU11" s="140">
        <f>職員名簿!G95</f>
        <v>0</v>
      </c>
      <c r="BLV11" s="140">
        <f>職員名簿!H95</f>
        <v>0</v>
      </c>
      <c r="BLW11" s="140">
        <f>職員名簿!I95</f>
        <v>0</v>
      </c>
      <c r="BLX11" s="140">
        <f>職員名簿!J95</f>
        <v>0</v>
      </c>
      <c r="BLY11" s="140">
        <f>職員名簿!K95</f>
        <v>0</v>
      </c>
      <c r="BLZ11" s="140">
        <f>職員名簿!L95</f>
        <v>0</v>
      </c>
      <c r="BMA11" s="140">
        <f>職員名簿!M95</f>
        <v>0</v>
      </c>
      <c r="BMB11" s="140" t="str">
        <f>職員名簿!C96</f>
        <v/>
      </c>
      <c r="BMC11" s="140">
        <f>職員名簿!D96</f>
        <v>0</v>
      </c>
      <c r="BMD11" s="140">
        <f>職員名簿!E96</f>
        <v>0</v>
      </c>
      <c r="BME11" s="140">
        <f>職員名簿!F96</f>
        <v>0</v>
      </c>
      <c r="BMF11" s="140">
        <f>職員名簿!G96</f>
        <v>0</v>
      </c>
      <c r="BMG11" s="140">
        <f>職員名簿!H96</f>
        <v>0</v>
      </c>
      <c r="BMH11" s="140">
        <f>職員名簿!I96</f>
        <v>0</v>
      </c>
      <c r="BMI11" s="140">
        <f>職員名簿!J96</f>
        <v>0</v>
      </c>
      <c r="BMJ11" s="140">
        <f>職員名簿!K96</f>
        <v>0</v>
      </c>
      <c r="BMK11" s="140">
        <f>職員名簿!L96</f>
        <v>0</v>
      </c>
      <c r="BML11" s="140">
        <f>職員名簿!M96</f>
        <v>0</v>
      </c>
      <c r="BMM11" s="140" t="str">
        <f>職員名簿!C97</f>
        <v/>
      </c>
      <c r="BMN11" s="140">
        <f>職員名簿!D97</f>
        <v>0</v>
      </c>
      <c r="BMO11" s="140">
        <f>職員名簿!E97</f>
        <v>0</v>
      </c>
      <c r="BMP11" s="140">
        <f>職員名簿!F97</f>
        <v>0</v>
      </c>
      <c r="BMQ11" s="140">
        <f>職員名簿!G97</f>
        <v>0</v>
      </c>
      <c r="BMR11" s="140">
        <f>職員名簿!H97</f>
        <v>0</v>
      </c>
      <c r="BMS11" s="140">
        <f>職員名簿!I97</f>
        <v>0</v>
      </c>
      <c r="BMT11" s="140">
        <f>職員名簿!J97</f>
        <v>0</v>
      </c>
      <c r="BMU11" s="140">
        <f>職員名簿!K97</f>
        <v>0</v>
      </c>
      <c r="BMV11" s="140">
        <f>職員名簿!L97</f>
        <v>0</v>
      </c>
      <c r="BMW11" s="140">
        <f>職員名簿!M97</f>
        <v>0</v>
      </c>
      <c r="BMX11" s="140" t="str">
        <f>職員名簿!C98</f>
        <v/>
      </c>
      <c r="BMY11" s="140">
        <f>職員名簿!D98</f>
        <v>0</v>
      </c>
      <c r="BMZ11" s="140">
        <f>職員名簿!E98</f>
        <v>0</v>
      </c>
      <c r="BNA11" s="140">
        <f>職員名簿!F98</f>
        <v>0</v>
      </c>
      <c r="BNB11" s="140">
        <f>職員名簿!G98</f>
        <v>0</v>
      </c>
      <c r="BNC11" s="140">
        <f>職員名簿!H98</f>
        <v>0</v>
      </c>
      <c r="BND11" s="140">
        <f>職員名簿!I98</f>
        <v>0</v>
      </c>
      <c r="BNE11" s="140">
        <f>職員名簿!J98</f>
        <v>0</v>
      </c>
      <c r="BNF11" s="140">
        <f>職員名簿!K98</f>
        <v>0</v>
      </c>
      <c r="BNG11" s="140">
        <f>職員名簿!L98</f>
        <v>0</v>
      </c>
      <c r="BNH11" s="140">
        <f>職員名簿!M98</f>
        <v>0</v>
      </c>
      <c r="BNI11" s="140" t="str">
        <f>職員名簿!C99</f>
        <v/>
      </c>
      <c r="BNJ11" s="140">
        <f>職員名簿!D99</f>
        <v>0</v>
      </c>
      <c r="BNK11" s="140">
        <f>職員名簿!E99</f>
        <v>0</v>
      </c>
      <c r="BNL11" s="140">
        <f>職員名簿!F99</f>
        <v>0</v>
      </c>
      <c r="BNM11" s="140">
        <f>職員名簿!G99</f>
        <v>0</v>
      </c>
      <c r="BNN11" s="140">
        <f>職員名簿!H99</f>
        <v>0</v>
      </c>
      <c r="BNO11" s="140">
        <f>職員名簿!I99</f>
        <v>0</v>
      </c>
      <c r="BNP11" s="140">
        <f>職員名簿!J99</f>
        <v>0</v>
      </c>
      <c r="BNQ11" s="140">
        <f>職員名簿!K99</f>
        <v>0</v>
      </c>
      <c r="BNR11" s="140">
        <f>職員名簿!L99</f>
        <v>0</v>
      </c>
      <c r="BNS11" s="140">
        <f>職員名簿!M99</f>
        <v>0</v>
      </c>
      <c r="BNT11" s="140" t="str">
        <f>職員名簿!C100</f>
        <v/>
      </c>
      <c r="BNU11" s="140">
        <f>職員名簿!D100</f>
        <v>0</v>
      </c>
      <c r="BNV11" s="140">
        <f>職員名簿!E100</f>
        <v>0</v>
      </c>
      <c r="BNW11" s="140">
        <f>職員名簿!F100</f>
        <v>0</v>
      </c>
      <c r="BNX11" s="140">
        <f>職員名簿!G100</f>
        <v>0</v>
      </c>
      <c r="BNY11" s="140">
        <f>職員名簿!H100</f>
        <v>0</v>
      </c>
      <c r="BNZ11" s="140">
        <f>職員名簿!I100</f>
        <v>0</v>
      </c>
      <c r="BOA11" s="140">
        <f>職員名簿!J100</f>
        <v>0</v>
      </c>
      <c r="BOB11" s="140">
        <f>職員名簿!K100</f>
        <v>0</v>
      </c>
      <c r="BOC11" s="140">
        <f>職員名簿!L100</f>
        <v>0</v>
      </c>
      <c r="BOD11" s="140">
        <f>職員名簿!M100</f>
        <v>0</v>
      </c>
      <c r="BOE11" s="140" t="str">
        <f>職員名簿!C101</f>
        <v/>
      </c>
      <c r="BOF11" s="140">
        <f>職員名簿!D101</f>
        <v>0</v>
      </c>
      <c r="BOG11" s="140">
        <f>職員名簿!E101</f>
        <v>0</v>
      </c>
      <c r="BOH11" s="140">
        <f>職員名簿!F101</f>
        <v>0</v>
      </c>
      <c r="BOI11" s="140">
        <f>職員名簿!G101</f>
        <v>0</v>
      </c>
      <c r="BOJ11" s="140">
        <f>職員名簿!H101</f>
        <v>0</v>
      </c>
      <c r="BOK11" s="140">
        <f>職員名簿!I101</f>
        <v>0</v>
      </c>
      <c r="BOL11" s="140">
        <f>職員名簿!J101</f>
        <v>0</v>
      </c>
      <c r="BOM11" s="140">
        <f>職員名簿!K101</f>
        <v>0</v>
      </c>
      <c r="BON11" s="140">
        <f>職員名簿!L101</f>
        <v>0</v>
      </c>
      <c r="BOO11" s="140">
        <f>職員名簿!M101</f>
        <v>0</v>
      </c>
      <c r="BOP11" s="140" t="str">
        <f>職員名簿!C102</f>
        <v/>
      </c>
      <c r="BOQ11" s="140">
        <f>職員名簿!D102</f>
        <v>0</v>
      </c>
      <c r="BOR11" s="140">
        <f>職員名簿!E102</f>
        <v>0</v>
      </c>
      <c r="BOS11" s="140">
        <f>職員名簿!F102</f>
        <v>0</v>
      </c>
      <c r="BOT11" s="140">
        <f>職員名簿!G102</f>
        <v>0</v>
      </c>
      <c r="BOU11" s="140">
        <f>職員名簿!H102</f>
        <v>0</v>
      </c>
      <c r="BOV11" s="140">
        <f>職員名簿!I102</f>
        <v>0</v>
      </c>
      <c r="BOW11" s="140">
        <f>職員名簿!J102</f>
        <v>0</v>
      </c>
      <c r="BOX11" s="140">
        <f>職員名簿!K102</f>
        <v>0</v>
      </c>
      <c r="BOY11" s="140">
        <f>職員名簿!L102</f>
        <v>0</v>
      </c>
      <c r="BOZ11" s="140">
        <f>職員名簿!M102</f>
        <v>0</v>
      </c>
      <c r="BPA11" s="140" t="str">
        <f>職員名簿!C103</f>
        <v/>
      </c>
      <c r="BPB11" s="140">
        <f>職員名簿!D103</f>
        <v>0</v>
      </c>
      <c r="BPC11" s="140">
        <f>職員名簿!E103</f>
        <v>0</v>
      </c>
      <c r="BPD11" s="140">
        <f>職員名簿!F103</f>
        <v>0</v>
      </c>
      <c r="BPE11" s="140">
        <f>職員名簿!G103</f>
        <v>0</v>
      </c>
      <c r="BPF11" s="140">
        <f>職員名簿!H103</f>
        <v>0</v>
      </c>
      <c r="BPG11" s="140">
        <f>職員名簿!I103</f>
        <v>0</v>
      </c>
      <c r="BPH11" s="140">
        <f>職員名簿!J103</f>
        <v>0</v>
      </c>
      <c r="BPI11" s="140">
        <f>職員名簿!K103</f>
        <v>0</v>
      </c>
      <c r="BPJ11" s="140">
        <f>職員名簿!L103</f>
        <v>0</v>
      </c>
      <c r="BPK11" s="140">
        <f>職員名簿!M103</f>
        <v>0</v>
      </c>
      <c r="BPL11" s="140" t="str">
        <f>職員名簿!C104</f>
        <v/>
      </c>
      <c r="BPM11" s="140">
        <f>職員名簿!D104</f>
        <v>0</v>
      </c>
      <c r="BPN11" s="140">
        <f>職員名簿!E104</f>
        <v>0</v>
      </c>
      <c r="BPO11" s="140">
        <f>職員名簿!F104</f>
        <v>0</v>
      </c>
      <c r="BPP11" s="140">
        <f>職員名簿!G104</f>
        <v>0</v>
      </c>
      <c r="BPQ11" s="140">
        <f>職員名簿!H104</f>
        <v>0</v>
      </c>
      <c r="BPR11" s="140">
        <f>職員名簿!I104</f>
        <v>0</v>
      </c>
      <c r="BPS11" s="140">
        <f>職員名簿!J104</f>
        <v>0</v>
      </c>
      <c r="BPT11" s="140">
        <f>職員名簿!K104</f>
        <v>0</v>
      </c>
      <c r="BPU11" s="140">
        <f>職員名簿!L104</f>
        <v>0</v>
      </c>
      <c r="BPV11" s="140">
        <f>職員名簿!M104</f>
        <v>0</v>
      </c>
      <c r="BPW11" s="140" t="str">
        <f>職員名簿!C105</f>
        <v/>
      </c>
      <c r="BPX11" s="140">
        <f>職員名簿!D105</f>
        <v>0</v>
      </c>
      <c r="BPY11" s="140">
        <f>職員名簿!E105</f>
        <v>0</v>
      </c>
      <c r="BPZ11" s="140">
        <f>職員名簿!F105</f>
        <v>0</v>
      </c>
      <c r="BQA11" s="140">
        <f>職員名簿!G105</f>
        <v>0</v>
      </c>
      <c r="BQB11" s="140">
        <f>職員名簿!H105</f>
        <v>0</v>
      </c>
      <c r="BQC11" s="140">
        <f>職員名簿!I105</f>
        <v>0</v>
      </c>
      <c r="BQD11" s="140">
        <f>職員名簿!J105</f>
        <v>0</v>
      </c>
      <c r="BQE11" s="140">
        <f>職員名簿!K105</f>
        <v>0</v>
      </c>
      <c r="BQF11" s="140">
        <f>職員名簿!L105</f>
        <v>0</v>
      </c>
      <c r="BQG11" s="140">
        <f>職員名簿!M105</f>
        <v>0</v>
      </c>
      <c r="BQH11" s="140" t="str">
        <f>職員名簿!C106</f>
        <v/>
      </c>
      <c r="BQI11" s="140">
        <f>職員名簿!D106</f>
        <v>0</v>
      </c>
      <c r="BQJ11" s="140">
        <f>職員名簿!E106</f>
        <v>0</v>
      </c>
      <c r="BQK11" s="140">
        <f>職員名簿!F106</f>
        <v>0</v>
      </c>
      <c r="BQL11" s="140">
        <f>職員名簿!G106</f>
        <v>0</v>
      </c>
      <c r="BQM11" s="140">
        <f>職員名簿!H106</f>
        <v>0</v>
      </c>
      <c r="BQN11" s="140">
        <f>職員名簿!I106</f>
        <v>0</v>
      </c>
      <c r="BQO11" s="140">
        <f>職員名簿!J106</f>
        <v>0</v>
      </c>
      <c r="BQP11" s="140">
        <f>職員名簿!K106</f>
        <v>0</v>
      </c>
      <c r="BQQ11" s="140">
        <f>職員名簿!L106</f>
        <v>0</v>
      </c>
      <c r="BQR11" s="140">
        <f>職員名簿!M106</f>
        <v>0</v>
      </c>
      <c r="BQS11" s="140" t="str">
        <f>職員名簿!C107</f>
        <v/>
      </c>
      <c r="BQT11" s="140">
        <f>職員名簿!D107</f>
        <v>0</v>
      </c>
      <c r="BQU11" s="140">
        <f>職員名簿!E107</f>
        <v>0</v>
      </c>
      <c r="BQV11" s="140">
        <f>職員名簿!F107</f>
        <v>0</v>
      </c>
      <c r="BQW11" s="140">
        <f>職員名簿!G107</f>
        <v>0</v>
      </c>
      <c r="BQX11" s="140">
        <f>職員名簿!H107</f>
        <v>0</v>
      </c>
      <c r="BQY11" s="140">
        <f>職員名簿!I107</f>
        <v>0</v>
      </c>
      <c r="BQZ11" s="140">
        <f>職員名簿!J107</f>
        <v>0</v>
      </c>
      <c r="BRA11" s="140">
        <f>職員名簿!K107</f>
        <v>0</v>
      </c>
      <c r="BRB11" s="140">
        <f>職員名簿!L107</f>
        <v>0</v>
      </c>
      <c r="BRC11" s="140">
        <f>職員名簿!M107</f>
        <v>0</v>
      </c>
      <c r="BRD11" s="140" t="str">
        <f>職員名簿!C108</f>
        <v/>
      </c>
      <c r="BRE11" s="140">
        <f>職員名簿!D108</f>
        <v>0</v>
      </c>
      <c r="BRF11" s="140">
        <f>職員名簿!E108</f>
        <v>0</v>
      </c>
      <c r="BRG11" s="140">
        <f>職員名簿!F108</f>
        <v>0</v>
      </c>
      <c r="BRH11" s="140">
        <f>職員名簿!G108</f>
        <v>0</v>
      </c>
      <c r="BRI11" s="140">
        <f>職員名簿!H108</f>
        <v>0</v>
      </c>
      <c r="BRJ11" s="140">
        <f>職員名簿!I108</f>
        <v>0</v>
      </c>
      <c r="BRK11" s="140">
        <f>職員名簿!J108</f>
        <v>0</v>
      </c>
      <c r="BRL11" s="140">
        <f>職員名簿!K108</f>
        <v>0</v>
      </c>
      <c r="BRM11" s="140">
        <f>職員名簿!L108</f>
        <v>0</v>
      </c>
      <c r="BRN11" s="140">
        <f>職員名簿!M108</f>
        <v>0</v>
      </c>
      <c r="BRO11" s="140" t="str">
        <f>職員名簿!C109</f>
        <v/>
      </c>
      <c r="BRP11" s="140">
        <f>職員名簿!D109</f>
        <v>0</v>
      </c>
      <c r="BRQ11" s="140">
        <f>職員名簿!E109</f>
        <v>0</v>
      </c>
      <c r="BRR11" s="140">
        <f>職員名簿!F109</f>
        <v>0</v>
      </c>
      <c r="BRS11" s="140">
        <f>職員名簿!G109</f>
        <v>0</v>
      </c>
      <c r="BRT11" s="140">
        <f>職員名簿!H109</f>
        <v>0</v>
      </c>
      <c r="BRU11" s="140">
        <f>職員名簿!I109</f>
        <v>0</v>
      </c>
      <c r="BRV11" s="140">
        <f>職員名簿!J109</f>
        <v>0</v>
      </c>
      <c r="BRW11" s="140">
        <f>職員名簿!K109</f>
        <v>0</v>
      </c>
      <c r="BRX11" s="140">
        <f>職員名簿!L109</f>
        <v>0</v>
      </c>
      <c r="BRY11" s="140">
        <f>職員名簿!M109</f>
        <v>0</v>
      </c>
    </row>
    <row r="12" spans="1:1845" s="107" customFormat="1" x14ac:dyDescent="0.4">
      <c r="Z12" s="338"/>
      <c r="AA12" s="338"/>
      <c r="AB12" s="338"/>
      <c r="AC12" s="310"/>
      <c r="AE12" s="350"/>
      <c r="AF12" s="350"/>
      <c r="AG12" s="350"/>
      <c r="AN12" s="432"/>
      <c r="AT12" s="424"/>
      <c r="AU12" s="275"/>
      <c r="AV12" s="495"/>
      <c r="BF12" s="451"/>
      <c r="BG12" s="451"/>
      <c r="BH12" s="451"/>
      <c r="BW12" s="403"/>
      <c r="CK12" s="511"/>
      <c r="CL12" s="511"/>
      <c r="CN12" s="511"/>
      <c r="CV12" s="424"/>
      <c r="CW12" s="486"/>
      <c r="CX12" s="486"/>
      <c r="CY12" s="486"/>
      <c r="DE12" s="338"/>
      <c r="DZ12" s="495"/>
      <c r="EG12" s="424"/>
      <c r="EH12" s="424"/>
      <c r="EI12" s="424"/>
      <c r="EJ12" s="424"/>
      <c r="FQ12" s="312"/>
      <c r="FS12" s="297"/>
      <c r="FT12" s="394"/>
      <c r="FU12" s="394"/>
      <c r="FV12" s="394"/>
      <c r="FW12" s="394"/>
      <c r="FX12" s="394"/>
      <c r="FY12" s="394"/>
      <c r="FZ12" s="553"/>
      <c r="GA12" s="394"/>
      <c r="GB12" s="394"/>
      <c r="GC12" s="495"/>
      <c r="GD12" s="399"/>
      <c r="GE12" s="399"/>
      <c r="GF12" s="399"/>
      <c r="GG12" s="399"/>
      <c r="GH12" s="399"/>
      <c r="GI12" s="399"/>
      <c r="GX12" s="285"/>
      <c r="GY12" s="287"/>
      <c r="GZ12" s="287"/>
      <c r="HA12" s="285"/>
      <c r="HT12" s="399"/>
      <c r="HV12" s="403"/>
      <c r="IL12" s="451"/>
      <c r="IM12" s="403"/>
      <c r="IP12" s="451"/>
      <c r="IQ12" s="451"/>
      <c r="MV12" s="495"/>
      <c r="NH12" s="424"/>
      <c r="NM12" s="424"/>
      <c r="NY12" s="403"/>
      <c r="XZ12" s="451"/>
    </row>
    <row r="13" spans="1:1845" s="107" customFormat="1" x14ac:dyDescent="0.4">
      <c r="Z13" s="338"/>
      <c r="AA13" s="338"/>
      <c r="AB13" s="338"/>
      <c r="AC13" s="310"/>
      <c r="AE13" s="350"/>
      <c r="AF13" s="350"/>
      <c r="AG13" s="350"/>
      <c r="AN13" s="432"/>
      <c r="AT13" s="424"/>
      <c r="AU13" s="275"/>
      <c r="AV13" s="495"/>
      <c r="BF13" s="451"/>
      <c r="BG13" s="451"/>
      <c r="BH13" s="451"/>
      <c r="BW13" s="403"/>
      <c r="CK13" s="511"/>
      <c r="CL13" s="511"/>
      <c r="CN13" s="511"/>
      <c r="CV13" s="424"/>
      <c r="CW13" s="486"/>
      <c r="CX13" s="486"/>
      <c r="CY13" s="486"/>
      <c r="DE13" s="338"/>
      <c r="DZ13" s="495"/>
      <c r="EG13" s="424"/>
      <c r="EH13" s="424"/>
      <c r="EI13" s="424"/>
      <c r="EJ13" s="424"/>
      <c r="FQ13" s="312"/>
      <c r="FS13" s="297"/>
      <c r="FT13" s="394"/>
      <c r="FU13" s="394"/>
      <c r="FV13" s="394"/>
      <c r="FW13" s="394"/>
      <c r="FX13" s="394"/>
      <c r="FY13" s="394"/>
      <c r="FZ13" s="553"/>
      <c r="GA13" s="394"/>
      <c r="GB13" s="394"/>
      <c r="GC13" s="495"/>
      <c r="GD13" s="399"/>
      <c r="GE13" s="399"/>
      <c r="GF13" s="399"/>
      <c r="GG13" s="399"/>
      <c r="GH13" s="399"/>
      <c r="GI13" s="399"/>
      <c r="GX13" s="285"/>
      <c r="GY13" s="287"/>
      <c r="GZ13" s="287"/>
      <c r="HA13" s="285"/>
      <c r="HT13" s="399"/>
      <c r="HV13" s="403"/>
      <c r="IL13" s="451"/>
      <c r="IM13" s="403"/>
      <c r="IP13" s="451"/>
      <c r="IQ13" s="451"/>
      <c r="MV13" s="495"/>
      <c r="NH13" s="424"/>
      <c r="NM13" s="424"/>
      <c r="NY13" s="403"/>
      <c r="XZ13" s="451"/>
    </row>
    <row r="14" spans="1:1845" s="107" customFormat="1" x14ac:dyDescent="0.4">
      <c r="Z14" s="338"/>
      <c r="AA14" s="338"/>
      <c r="AB14" s="338"/>
      <c r="AC14" s="310"/>
      <c r="AE14" s="350"/>
      <c r="AF14" s="350"/>
      <c r="AG14" s="350"/>
      <c r="AN14" s="432"/>
      <c r="AT14" s="424"/>
      <c r="AU14" s="275"/>
      <c r="AV14" s="495"/>
      <c r="BF14" s="451"/>
      <c r="BG14" s="451"/>
      <c r="BH14" s="451"/>
      <c r="BW14" s="403"/>
      <c r="CK14" s="511"/>
      <c r="CL14" s="511"/>
      <c r="CN14" s="511"/>
      <c r="CV14" s="424"/>
      <c r="CW14" s="486"/>
      <c r="CX14" s="486"/>
      <c r="CY14" s="486"/>
      <c r="DE14" s="338"/>
      <c r="DZ14" s="495"/>
      <c r="EG14" s="424"/>
      <c r="EH14" s="424"/>
      <c r="EI14" s="424"/>
      <c r="EJ14" s="424"/>
      <c r="FQ14" s="312"/>
      <c r="FS14" s="297"/>
      <c r="FT14" s="394"/>
      <c r="FU14" s="394"/>
      <c r="FV14" s="394"/>
      <c r="FW14" s="394"/>
      <c r="FX14" s="394"/>
      <c r="FY14" s="394"/>
      <c r="FZ14" s="553"/>
      <c r="GA14" s="394"/>
      <c r="GB14" s="394"/>
      <c r="GC14" s="495"/>
      <c r="GD14" s="399"/>
      <c r="GE14" s="399"/>
      <c r="GF14" s="399"/>
      <c r="GG14" s="399"/>
      <c r="GH14" s="399"/>
      <c r="GI14" s="399"/>
      <c r="GX14" s="285"/>
      <c r="GY14" s="287"/>
      <c r="GZ14" s="287"/>
      <c r="HA14" s="285"/>
      <c r="HT14" s="399"/>
      <c r="HV14" s="403"/>
      <c r="IL14" s="451"/>
      <c r="IM14" s="403"/>
      <c r="IP14" s="451"/>
      <c r="IQ14" s="451"/>
      <c r="MV14" s="495"/>
      <c r="NH14" s="424"/>
      <c r="NM14" s="424"/>
      <c r="NY14" s="403"/>
      <c r="XZ14" s="451"/>
    </row>
    <row r="15" spans="1:1845" s="107" customFormat="1" x14ac:dyDescent="0.4">
      <c r="Z15" s="338"/>
      <c r="AA15" s="338"/>
      <c r="AB15" s="338"/>
      <c r="AC15" s="310"/>
      <c r="AE15" s="350"/>
      <c r="AF15" s="350"/>
      <c r="AG15" s="350"/>
      <c r="AN15" s="432"/>
      <c r="AT15" s="424"/>
      <c r="AU15" s="275"/>
      <c r="AV15" s="495"/>
      <c r="BF15" s="451"/>
      <c r="BG15" s="451"/>
      <c r="BH15" s="451"/>
      <c r="BW15" s="403"/>
      <c r="CK15" s="511"/>
      <c r="CL15" s="511"/>
      <c r="CN15" s="511"/>
      <c r="CV15" s="424"/>
      <c r="CW15" s="486"/>
      <c r="CX15" s="486"/>
      <c r="CY15" s="486"/>
      <c r="DE15" s="338"/>
      <c r="DZ15" s="495"/>
      <c r="EG15" s="424"/>
      <c r="EH15" s="424"/>
      <c r="EI15" s="424"/>
      <c r="EJ15" s="424"/>
      <c r="FQ15" s="312"/>
      <c r="FS15" s="297"/>
      <c r="FT15" s="394"/>
      <c r="FU15" s="394"/>
      <c r="FV15" s="394"/>
      <c r="FW15" s="394"/>
      <c r="FX15" s="394"/>
      <c r="FY15" s="394"/>
      <c r="FZ15" s="553"/>
      <c r="GA15" s="394"/>
      <c r="GB15" s="394"/>
      <c r="GC15" s="495"/>
      <c r="GD15" s="399"/>
      <c r="GE15" s="399"/>
      <c r="GF15" s="399"/>
      <c r="GG15" s="399"/>
      <c r="GH15" s="399"/>
      <c r="GI15" s="399"/>
      <c r="GX15" s="285"/>
      <c r="GY15" s="287"/>
      <c r="GZ15" s="287"/>
      <c r="HA15" s="285"/>
      <c r="HT15" s="399"/>
      <c r="HV15" s="403"/>
      <c r="IL15" s="451"/>
      <c r="IM15" s="403"/>
      <c r="IP15" s="451"/>
      <c r="IQ15" s="451"/>
      <c r="MV15" s="495"/>
      <c r="NH15" s="424"/>
      <c r="NM15" s="424"/>
      <c r="NY15" s="403"/>
      <c r="XZ15" s="451"/>
    </row>
    <row r="16" spans="1:1845" s="107" customFormat="1" x14ac:dyDescent="0.4">
      <c r="Z16" s="338"/>
      <c r="AA16" s="338"/>
      <c r="AB16" s="338"/>
      <c r="AC16" s="310"/>
      <c r="AE16" s="350"/>
      <c r="AF16" s="350"/>
      <c r="AG16" s="350"/>
      <c r="AN16" s="432"/>
      <c r="AT16" s="424"/>
      <c r="AU16" s="275"/>
      <c r="AV16" s="495"/>
      <c r="BF16" s="451"/>
      <c r="BG16" s="451"/>
      <c r="BH16" s="451"/>
      <c r="BW16" s="403"/>
      <c r="CK16" s="511"/>
      <c r="CL16" s="511"/>
      <c r="CN16" s="511"/>
      <c r="CV16" s="424"/>
      <c r="CW16" s="486"/>
      <c r="CX16" s="486"/>
      <c r="CY16" s="486"/>
      <c r="DE16" s="338"/>
      <c r="DZ16" s="495"/>
      <c r="EG16" s="424"/>
      <c r="EH16" s="424"/>
      <c r="EI16" s="424"/>
      <c r="EJ16" s="424"/>
      <c r="FQ16" s="312"/>
      <c r="FS16" s="297"/>
      <c r="FT16" s="394"/>
      <c r="FU16" s="394"/>
      <c r="FV16" s="394"/>
      <c r="FW16" s="394"/>
      <c r="FX16" s="394"/>
      <c r="FY16" s="394"/>
      <c r="FZ16" s="553"/>
      <c r="GA16" s="394"/>
      <c r="GB16" s="394"/>
      <c r="GC16" s="495"/>
      <c r="GD16" s="399"/>
      <c r="GE16" s="399"/>
      <c r="GF16" s="399"/>
      <c r="GG16" s="399"/>
      <c r="GH16" s="399"/>
      <c r="GI16" s="399"/>
      <c r="GW16" s="289"/>
      <c r="GX16" s="285"/>
      <c r="GY16" s="287"/>
      <c r="GZ16" s="287"/>
      <c r="HA16" s="285"/>
      <c r="HT16" s="399"/>
      <c r="HV16" s="403"/>
      <c r="IL16" s="451"/>
      <c r="IM16" s="403"/>
      <c r="IP16" s="451"/>
      <c r="IQ16" s="451"/>
      <c r="MV16" s="495"/>
      <c r="NH16" s="424"/>
      <c r="NM16" s="424"/>
      <c r="NY16" s="403"/>
      <c r="XZ16" s="451"/>
    </row>
    <row r="17" spans="26:650" s="107" customFormat="1" x14ac:dyDescent="0.4">
      <c r="Z17" s="338"/>
      <c r="AA17" s="338"/>
      <c r="AB17" s="338"/>
      <c r="AC17" s="310"/>
      <c r="AE17" s="350"/>
      <c r="AF17" s="350"/>
      <c r="AG17" s="350"/>
      <c r="AN17" s="432"/>
      <c r="AT17" s="424"/>
      <c r="AU17" s="275"/>
      <c r="AV17" s="495"/>
      <c r="BF17" s="451"/>
      <c r="BG17" s="451"/>
      <c r="BH17" s="451"/>
      <c r="BW17" s="403"/>
      <c r="CK17" s="511"/>
      <c r="CL17" s="511"/>
      <c r="CN17" s="511"/>
      <c r="CV17" s="424"/>
      <c r="CW17" s="486"/>
      <c r="CX17" s="486"/>
      <c r="CY17" s="486"/>
      <c r="DE17" s="338"/>
      <c r="DZ17" s="495"/>
      <c r="EG17" s="424"/>
      <c r="EH17" s="424"/>
      <c r="EI17" s="424"/>
      <c r="EJ17" s="424"/>
      <c r="FQ17" s="312"/>
      <c r="FS17" s="297"/>
      <c r="FT17" s="394"/>
      <c r="FU17" s="394"/>
      <c r="FV17" s="394"/>
      <c r="FW17" s="394"/>
      <c r="FX17" s="394"/>
      <c r="FY17" s="394"/>
      <c r="FZ17" s="553"/>
      <c r="GA17" s="394"/>
      <c r="GB17" s="394"/>
      <c r="GC17" s="495"/>
      <c r="GD17" s="399"/>
      <c r="GE17" s="399"/>
      <c r="GF17" s="399"/>
      <c r="GG17" s="399"/>
      <c r="GH17" s="399"/>
      <c r="GI17" s="399"/>
      <c r="GX17" s="285"/>
      <c r="GY17" s="287"/>
      <c r="GZ17" s="287"/>
      <c r="HA17" s="285"/>
      <c r="HT17" s="399"/>
      <c r="HV17" s="403"/>
      <c r="IL17" s="451"/>
      <c r="IM17" s="403"/>
      <c r="IP17" s="451"/>
      <c r="IQ17" s="451"/>
      <c r="MV17" s="495"/>
      <c r="NH17" s="424"/>
      <c r="NM17" s="424"/>
      <c r="NY17" s="403"/>
      <c r="XZ17" s="451"/>
    </row>
    <row r="18" spans="26:650" s="107" customFormat="1" x14ac:dyDescent="0.4">
      <c r="Z18" s="338"/>
      <c r="AA18" s="338"/>
      <c r="AB18" s="338"/>
      <c r="AC18" s="310"/>
      <c r="AE18" s="350"/>
      <c r="AF18" s="350"/>
      <c r="AG18" s="350"/>
      <c r="AN18" s="432"/>
      <c r="AT18" s="424"/>
      <c r="AU18" s="275"/>
      <c r="AV18" s="495"/>
      <c r="BF18" s="451"/>
      <c r="BG18" s="451"/>
      <c r="BH18" s="451"/>
      <c r="BW18" s="403"/>
      <c r="CK18" s="511"/>
      <c r="CL18" s="511"/>
      <c r="CN18" s="511"/>
      <c r="CV18" s="424"/>
      <c r="CW18" s="486"/>
      <c r="CX18" s="486"/>
      <c r="CY18" s="486"/>
      <c r="DE18" s="338"/>
      <c r="DZ18" s="495"/>
      <c r="EG18" s="424"/>
      <c r="EH18" s="424"/>
      <c r="EI18" s="424"/>
      <c r="EJ18" s="424"/>
      <c r="FQ18" s="312"/>
      <c r="FS18" s="297"/>
      <c r="FT18" s="394"/>
      <c r="FU18" s="394"/>
      <c r="FV18" s="394"/>
      <c r="FW18" s="394"/>
      <c r="FX18" s="394"/>
      <c r="FY18" s="394"/>
      <c r="FZ18" s="553"/>
      <c r="GA18" s="394"/>
      <c r="GB18" s="394"/>
      <c r="GC18" s="495"/>
      <c r="GD18" s="399"/>
      <c r="GE18" s="399"/>
      <c r="GF18" s="399"/>
      <c r="GG18" s="399"/>
      <c r="GH18" s="399"/>
      <c r="GI18" s="399"/>
      <c r="GX18" s="285"/>
      <c r="GY18" s="287"/>
      <c r="GZ18" s="287"/>
      <c r="HA18" s="285"/>
      <c r="HT18" s="399"/>
      <c r="HV18" s="403"/>
      <c r="IL18" s="451"/>
      <c r="IM18" s="403"/>
      <c r="IP18" s="451"/>
      <c r="IQ18" s="451"/>
      <c r="MV18" s="495"/>
      <c r="NH18" s="424"/>
      <c r="NM18" s="424"/>
      <c r="NY18" s="403"/>
      <c r="XZ18" s="451"/>
    </row>
    <row r="19" spans="26:650" x14ac:dyDescent="0.4">
      <c r="BN19" s="107"/>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目次</vt:lpstr>
      <vt:lpstr>監査調書</vt:lpstr>
      <vt:lpstr>表１（新基準）</vt:lpstr>
      <vt:lpstr>表１ (旧基準)</vt:lpstr>
      <vt:lpstr>表２</vt:lpstr>
      <vt:lpstr>表３</vt:lpstr>
      <vt:lpstr>表４</vt:lpstr>
      <vt:lpstr>職員名簿</vt:lpstr>
      <vt:lpstr>date</vt:lpstr>
      <vt:lpstr>監査調書!Print_Area</vt:lpstr>
      <vt:lpstr>職員名簿!Print_Area</vt:lpstr>
      <vt:lpstr>'表１ (旧基準)'!Print_Area</vt:lpstr>
      <vt:lpstr>'表１（新基準）'!Print_Area</vt:lpstr>
      <vt:lpstr>表２!Print_Area</vt:lpstr>
      <vt:lpstr>表３!Print_Area</vt:lpstr>
      <vt:lpstr>表４!Print_Area</vt:lpstr>
      <vt:lpstr>表紙!Print_Area</vt:lpstr>
      <vt:lpstr>目次!Print_Area</vt:lpstr>
      <vt:lpstr>職員名簿!Print_Titles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島根県村上　兼悟</cp:lastModifiedBy>
  <cp:lastPrinted>2025-06-03T05:45:51Z</cp:lastPrinted>
  <dcterms:created xsi:type="dcterms:W3CDTF">2020-07-08T04:38:13Z</dcterms:created>
  <dcterms:modified xsi:type="dcterms:W3CDTF">2025-06-10T06:56:38Z</dcterms:modified>
</cp:coreProperties>
</file>