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30年度決算分\20200304ホームページ公開\"/>
    </mc:Choice>
  </mc:AlternateContent>
  <workbookProtection workbookAlgorithmName="SHA-512" workbookHashValue="IL9/lIPWMwUfVCESBhyB/86/gI5ZEEyRCfbqptmyQzIOdDP5fZmfmrZuyfXLJYTuqUynPzUq6CnnyUgwxe+kEQ==" workbookSaltValue="GHp0Ha+AoVGZVxUoUvDGH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AU11" i="5" l="1"/>
  <c r="BO11" i="5"/>
  <c r="AH12" i="5"/>
  <c r="BD10" i="5"/>
  <c r="CV10" i="5"/>
  <c r="W11" i="5"/>
  <c r="AQ11" i="5"/>
  <c r="CI11" i="5"/>
  <c r="CM11"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GF31" i="4"/>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<sst xmlns="http://schemas.openxmlformats.org/spreadsheetml/2006/main" count="262" uniqueCount="109">
  <si>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</si>
  <si>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</si>
  <si>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</si>
  <si>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</si>
  <si>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</si>
  <si>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</si>
  <si>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</si>
  <si>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</si>
  <si>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</si>
  <si>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</si>
  <si>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</si>
  <si>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</si>
  <si>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</si>
  <si>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</si>
  <si>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</si>
  <si>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</si>
  <si>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</si>
  <si>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</si>
  <si>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</si>
  <si>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</si>
  <si>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</si>
  <si>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</si>
  <si>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</si>
  <si>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</si>
  <si>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</si>
  <si>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</si>
  <si>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</si>
  <si>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</si>
  <si>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</si>
  <si>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</si>
  <si>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</si>
  <si>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</si>
  <si>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</si>
  <si>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</si>
  <si>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</si>
  <si>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</si>
  <si>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</si>
  <si>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</si>
  <si>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</si>
  <si>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</si>
  <si>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</si>
  <si>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</si>
  <si>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</si>
  <si>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</si>
  <si>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</si>
  <si>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</si>
  <si>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</si>
  <si>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</si>
  <si>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</si>
  <si>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</si>
  <si>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</si>
  <si>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</si>
  <si>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</si>
  <si>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</si>
  <si>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</si>
  <si>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</si>
  <si>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</si>
  <si>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</si>
  <si>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</si>
  <si>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</si>
  <si>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</si>
  <si>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</si>
  <si>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</si>
  <si>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</si>
  <si>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</si>
  <si>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</si>
  <si>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</si>
  <si>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</si>
  <si>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</si>
  <si>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</si>
  <si>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</si>
  <si>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</si>
  <si>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</si>
  <si>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</si>
  <si>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</si>
  <si>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</si>
  <si>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</si>
  <si>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</si>
  <si>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</si>
  <si>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</si>
  <si>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</si>
  <si>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</si>
  <si>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</si>
  <si>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</si>
  <si>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</si>
  <si>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</si>
  <si>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</si>
  <si>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</si>
  <si>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</si>
  <si>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</si>
  <si>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320005</t>
  </si>
  <si>
    <t>46</t>
  </si>
  <si>
    <t>02</t>
  </si>
  <si>
    <t>0</t>
  </si>
  <si>
    <t>000</t>
  </si>
  <si>
    <t>島根県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</si>
  <si>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</si>
  <si>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</si>
  <si>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</si>
  <si>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</si>
  <si>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</si>
  <si>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</si>
  <si>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</si>
  <si>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</si>
  <si>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</si>
  <si>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</si>
  <si>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本県の工業用水道事業は、県東部の2市を給水エリアとするものと、県西部の1つの工業団地を給水エリアとするものの2カ所があります。
  近年、用水需要の大幅な増加が期待できない中、業務の見直しや経費縮減に取り組むなどの経営努力によって、単年度の収支均衡(経常収支比率、流動比率100％以上)を確保しています。
  一方、「累積欠損金比率」が高い要因は、平成8年度から新たに給水を開始した工業団地への用水型企業の誘致が進まず、収益性の低い状況が続いたことから、平成26年度に減損処理を実施したためです。
　現在、各事業ごとに、順次、アセットマネジメント手法を用いた「施設管理基本計画」を策定しつつあり、この計画に基づき、効率的かつ効果的な事業運営を行っていきます。</t>
    <phoneticPr fontId="5"/>
  </si>
  <si>
    <t xml:space="preserve">  単年度の状況をみると、概ね収支均衡を維持しています。
　引き続き、企業活動に必要な工業用水を安定供給し、重要なインフラとして地域の産業を支えるため、「島根県企業局経営計画」を着実に実行し、経費の縮減や新規需要の開拓などの経営努力を行っていくとともに、「施設管理基本計画」に基づき、適切な維持管理により施設の長寿命化を図っていきます。</t>
    <phoneticPr fontId="5"/>
  </si>
  <si>
    <t xml:space="preserve">  給水開始から50年近く経過した施設もあり①有形固定資産減価償却率及び②管路経年化率は類似団体平均より高い水準にあります。
　③管路更新率については、アセットマネジメント手法を用いた「施設管理基本計画」に基づき、施設の長寿命化を図りつつ、優先度の高い区間から管路更新を進め更新率を高めていきます。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</si>
</sst>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66.680000000000007</c:v>
                </c:pt>
                <c:pt idx="1">
                  <c:v>65.48</c:v>
                </c:pt>
                <c:pt idx="2">
                  <c:v>64.38</c:v>
                </c:pt>
                <c:pt idx="3">
                  <c:v>65.459999999999994</c:v>
                </c:pt>
                <c:pt idx="4">
                  <c:v>64.69</c:v>
                </c:pt>
              </c:numCache>
            </c:numRef>
          </c:val>
          <c:extLst>
            <c:ext xmlns:c16="http://schemas.microsoft.com/office/drawing/2014/chart" uri="{C3380CC4-5D6E-409C-BE32-E72D297353CC}">
              <c16:uniqueId val="{00000000-DE32-46FF-8D14-D202F80F80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DE32-46FF-8D14-D202F80F809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938.75</c:v>
                </c:pt>
                <c:pt idx="1">
                  <c:v>788.05</c:v>
                </c:pt>
                <c:pt idx="2">
                  <c:v>775.07</c:v>
                </c:pt>
                <c:pt idx="3">
                  <c:v>759.14</c:v>
                </c:pt>
                <c:pt idx="4">
                  <c:v>746.87</c:v>
                </c:pt>
              </c:numCache>
            </c:numRef>
          </c:val>
          <c:extLst>
            <c:ext xmlns:c16="http://schemas.microsoft.com/office/drawing/2014/chart" uri="{C3380CC4-5D6E-409C-BE32-E72D297353CC}">
              <c16:uniqueId val="{00000000-434B-484D-84BC-8D84689848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434B-484D-84BC-8D84689848E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104.84</c:v>
                </c:pt>
                <c:pt idx="1">
                  <c:v>126.44</c:v>
                </c:pt>
                <c:pt idx="2">
                  <c:v>128.05000000000001</c:v>
                </c:pt>
                <c:pt idx="3">
                  <c:v>121.3</c:v>
                </c:pt>
                <c:pt idx="4">
                  <c:v>107.15</c:v>
                </c:pt>
              </c:numCache>
            </c:numRef>
          </c:val>
          <c:extLst>
            <c:ext xmlns:c16="http://schemas.microsoft.com/office/drawing/2014/chart" uri="{C3380CC4-5D6E-409C-BE32-E72D297353CC}">
              <c16:uniqueId val="{00000000-381B-47A6-859F-669A560756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381B-47A6-859F-669A560756E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52.57</c:v>
                </c:pt>
                <c:pt idx="1">
                  <c:v>59.78</c:v>
                </c:pt>
                <c:pt idx="2">
                  <c:v>59.78</c:v>
                </c:pt>
                <c:pt idx="3">
                  <c:v>59.78</c:v>
                </c:pt>
                <c:pt idx="4">
                  <c:v>59.78</c:v>
                </c:pt>
              </c:numCache>
            </c:numRef>
          </c:val>
          <c:extLst>
            <c:ext xmlns:c16="http://schemas.microsoft.com/office/drawing/2014/chart" uri="{C3380CC4-5D6E-409C-BE32-E72D297353CC}">
              <c16:uniqueId val="{00000000-4260-4BF6-B8AD-4C3B2D014A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4260-4BF6-B8AD-4C3B2D014A3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E-4D97-9633-4F08900CA6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542E-4D97-9633-4F08900CA68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321.14</c:v>
                </c:pt>
                <c:pt idx="1">
                  <c:v>200.53</c:v>
                </c:pt>
                <c:pt idx="2">
                  <c:v>247.99</c:v>
                </c:pt>
                <c:pt idx="3">
                  <c:v>295.77</c:v>
                </c:pt>
                <c:pt idx="4">
                  <c:v>278.27999999999997</c:v>
                </c:pt>
              </c:numCache>
            </c:numRef>
          </c:val>
          <c:extLst>
            <c:ext xmlns:c16="http://schemas.microsoft.com/office/drawing/2014/chart" uri="{C3380CC4-5D6E-409C-BE32-E72D297353CC}">
              <c16:uniqueId val="{00000000-7B46-4DCA-AFEF-01212D6047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7B46-4DCA-AFEF-01212D60477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432.63</c:v>
                </c:pt>
                <c:pt idx="1">
                  <c:v>421.45</c:v>
                </c:pt>
                <c:pt idx="2">
                  <c:v>503.61</c:v>
                </c:pt>
                <c:pt idx="3">
                  <c:v>514.77</c:v>
                </c:pt>
                <c:pt idx="4">
                  <c:v>562.21</c:v>
                </c:pt>
              </c:numCache>
            </c:numRef>
          </c:val>
          <c:extLst>
            <c:ext xmlns:c16="http://schemas.microsoft.com/office/drawing/2014/chart" uri="{C3380CC4-5D6E-409C-BE32-E72D297353CC}">
              <c16:uniqueId val="{00000000-21D5-4A15-AA8D-20F05419CA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21D5-4A15-AA8D-20F05419CA2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99.31</c:v>
                </c:pt>
                <c:pt idx="1">
                  <c:v>126.26</c:v>
                </c:pt>
                <c:pt idx="2">
                  <c:v>127.51</c:v>
                </c:pt>
                <c:pt idx="3">
                  <c:v>119.45</c:v>
                </c:pt>
                <c:pt idx="4">
                  <c:v>104.6</c:v>
                </c:pt>
              </c:numCache>
            </c:numRef>
          </c:val>
          <c:extLst>
            <c:ext xmlns:c16="http://schemas.microsoft.com/office/drawing/2014/chart" uri="{C3380CC4-5D6E-409C-BE32-E72D297353CC}">
              <c16:uniqueId val="{00000000-4842-44FB-A792-8ABC4027F2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4842-44FB-A792-8ABC4027F20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17.440000000000001</c:v>
                </c:pt>
                <c:pt idx="1">
                  <c:v>13.78</c:v>
                </c:pt>
                <c:pt idx="2">
                  <c:v>13.52</c:v>
                </c:pt>
                <c:pt idx="3">
                  <c:v>14.43</c:v>
                </c:pt>
                <c:pt idx="4">
                  <c:v>16.510000000000002</c:v>
                </c:pt>
              </c:numCache>
            </c:numRef>
          </c:val>
          <c:extLst>
            <c:ext xmlns:c16="http://schemas.microsoft.com/office/drawing/2014/chart" uri="{C3380CC4-5D6E-409C-BE32-E72D297353CC}">
              <c16:uniqueId val="{00000000-4EDB-43FC-9429-C477E19D1C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4EDB-43FC-9429-C477E19D1C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40.340000000000003</c:v>
                </c:pt>
                <c:pt idx="1">
                  <c:v>43.36</c:v>
                </c:pt>
                <c:pt idx="2">
                  <c:v>44.11</c:v>
                </c:pt>
                <c:pt idx="3">
                  <c:v>44.96</c:v>
                </c:pt>
                <c:pt idx="4">
                  <c:v>44.35</c:v>
                </c:pt>
              </c:numCache>
            </c:numRef>
          </c:val>
          <c:extLst>
            <c:ext xmlns:c16="http://schemas.microsoft.com/office/drawing/2014/chart" uri="{C3380CC4-5D6E-409C-BE32-E72D297353CC}">
              <c16:uniqueId val="{00000000-F19F-4A82-93B7-C1224E02D3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F19F-4A82-93B7-C1224E02D34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50.27</c:v>
                </c:pt>
                <c:pt idx="1">
                  <c:v>57.62</c:v>
                </c:pt>
                <c:pt idx="2">
                  <c:v>57.26</c:v>
                </c:pt>
                <c:pt idx="3">
                  <c:v>57.14</c:v>
                </c:pt>
                <c:pt idx="4">
                  <c:v>57.39</c:v>
                </c:pt>
              </c:numCache>
            </c:numRef>
          </c:val>
          <c:extLst>
            <c:ext xmlns:c16="http://schemas.microsoft.com/office/drawing/2014/chart" uri="{C3380CC4-5D6E-409C-BE32-E72D297353CC}">
              <c16:uniqueId val="{00000000-5432-4ED5-9CD4-06CBAB00272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5432-4ED5-9CD4-06CBAB00272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70" zoomScaleNormal="7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島根県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49000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2</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21730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-15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32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28119</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104.84</v>
      </c>
      <c r="Y32" s="106"/>
      <c r="Z32" s="106"/>
      <c r="AA32" s="106"/>
      <c r="AB32" s="106"/>
      <c r="AC32" s="106"/>
      <c r="AD32" s="106"/>
      <c r="AE32" s="106"/>
      <c r="AF32" s="106"/>
      <c r="AG32" s="106"/>
      <c r="AH32" s="106"/>
      <c r="AI32" s="106"/>
      <c r="AJ32" s="106"/>
      <c r="AK32" s="106"/>
      <c r="AL32" s="106"/>
      <c r="AM32" s="106"/>
      <c r="AN32" s="106"/>
      <c r="AO32" s="106"/>
      <c r="AP32" s="106"/>
      <c r="AQ32" s="107"/>
      <c r="AR32" s="105">
        <f>データ!U6</f>
        <v>126.44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128.05000000000001</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121.3</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107.15</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938.75</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788.05</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775.07</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759.14</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746.87</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321.14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200.53</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247.99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295.77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278.27999999999997</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432.63</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421.45</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503.61</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514.77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562.21</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108</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99.31</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126.26</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127.51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119.45</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104.6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17.440000000000001</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13.78</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13.52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14.43</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16.510000000000002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40.340000000000003</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43.36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44.11</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44.96</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44.35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50.27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57.62</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57.26</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57.14</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57.39</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107</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66.680000000000007</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65.48</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64.38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65.459999999999994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64.69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52.57</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59.78</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59.78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59.78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59.78</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38</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CvpHvHkVU9+QHpwFr1sBsl6xfWMf8QYPd6QouS1MyeqNwtq6dOvlL/n3Vx7sSg8ZVlAM4YLoG9oAldU3CaJVg==" saltValue="5ZQg8Yy1YRcuUD80cjeu4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104.84</v>
      </c>
      <c r="U6" s="52">
        <f>U7</f>
        <v>126.44</v>
      </c>
      <c r="V6" s="52">
        <f>V7</f>
        <v>128.05000000000001</v>
      </c>
      <c r="W6" s="52">
        <f>W7</f>
        <v>121.3</v>
      </c>
      <c r="X6" s="52">
        <f t="shared" si="3"/>
        <v>107.15</v>
      </c>
      <c r="Y6" s="52">
        <f t="shared" si="3"/>
        <v>109.6</v>
      </c>
      <c r="Z6" s="52">
        <f t="shared" si="3"/>
        <v>108.74</v>
      </c>
      <c r="AA6" s="52">
        <f t="shared" si="3"/>
        <v>109.99</v>
      </c>
      <c r="AB6" s="52">
        <f t="shared" si="3"/>
        <v>109.1</v>
      </c>
      <c r="AC6" s="52">
        <f t="shared" si="3"/>
        <v>108.18</v>
      </c>
      <c r="AD6" s="50" t="str">
        <f>IF(AD7="-","【-】","【"&amp;SUBSTITUTE(TEXT(AD7,"#,##0.00"),"-","△")&amp;"】")</f>
        <v>【118.92】</v>
      </c>
      <c r="AE6" s="52">
        <f t="shared" si="3"/>
        <v>938.75</v>
      </c>
      <c r="AF6" s="52">
        <f>AF7</f>
        <v>788.05</v>
      </c>
      <c r="AG6" s="52">
        <f>AG7</f>
        <v>775.07</v>
      </c>
      <c r="AH6" s="52">
        <f>AH7</f>
        <v>759.14</v>
      </c>
      <c r="AI6" s="52">
        <f t="shared" si="3"/>
        <v>746.87</v>
      </c>
      <c r="AJ6" s="52">
        <f t="shared" si="3"/>
        <v>85.38</v>
      </c>
      <c r="AK6" s="52">
        <f t="shared" si="3"/>
        <v>86.84</v>
      </c>
      <c r="AL6" s="52">
        <f t="shared" si="3"/>
        <v>83.56</v>
      </c>
      <c r="AM6" s="52">
        <f t="shared" si="3"/>
        <v>82.78</v>
      </c>
      <c r="AN6" s="52">
        <f t="shared" si="3"/>
        <v>79.27</v>
      </c>
      <c r="AO6" s="50" t="str">
        <f>IF(AO7="-","【-】","【"&amp;SUBSTITUTE(TEXT(AO7,"#,##0.00"),"-","△")&amp;"】")</f>
        <v>【26.31】</v>
      </c>
      <c r="AP6" s="52">
        <f t="shared" si="3"/>
        <v>321.14</v>
      </c>
      <c r="AQ6" s="52">
        <f>AQ7</f>
        <v>200.53</v>
      </c>
      <c r="AR6" s="52">
        <f>AR7</f>
        <v>247.99</v>
      </c>
      <c r="AS6" s="52">
        <f>AS7</f>
        <v>295.77</v>
      </c>
      <c r="AT6" s="52">
        <f t="shared" si="3"/>
        <v>278.27999999999997</v>
      </c>
      <c r="AU6" s="52">
        <f t="shared" si="3"/>
        <v>654.62</v>
      </c>
      <c r="AV6" s="52">
        <f t="shared" si="3"/>
        <v>619</v>
      </c>
      <c r="AW6" s="52">
        <f t="shared" si="3"/>
        <v>688.41</v>
      </c>
      <c r="AX6" s="52">
        <f t="shared" si="3"/>
        <v>649.91999999999996</v>
      </c>
      <c r="AY6" s="52">
        <f t="shared" si="3"/>
        <v>680.22</v>
      </c>
      <c r="AZ6" s="50" t="str">
        <f>IF(AZ7="-","【-】","【"&amp;SUBSTITUTE(TEXT(AZ7,"#,##0.00"),"-","△")&amp;"】")</f>
        <v>【450.05】</v>
      </c>
      <c r="BA6" s="52">
        <f t="shared" si="3"/>
        <v>432.63</v>
      </c>
      <c r="BB6" s="52">
        <f>BB7</f>
        <v>421.45</v>
      </c>
      <c r="BC6" s="52">
        <f>BC7</f>
        <v>503.61</v>
      </c>
      <c r="BD6" s="52">
        <f>BD7</f>
        <v>514.77</v>
      </c>
      <c r="BE6" s="52">
        <f t="shared" si="3"/>
        <v>562.21</v>
      </c>
      <c r="BF6" s="52">
        <f t="shared" si="3"/>
        <v>587.77</v>
      </c>
      <c r="BG6" s="52">
        <f t="shared" si="3"/>
        <v>552.4</v>
      </c>
      <c r="BH6" s="52">
        <f t="shared" si="3"/>
        <v>505.25</v>
      </c>
      <c r="BI6" s="52">
        <f t="shared" si="3"/>
        <v>531.53</v>
      </c>
      <c r="BJ6" s="52">
        <f t="shared" si="3"/>
        <v>504.73</v>
      </c>
      <c r="BK6" s="50" t="str">
        <f>IF(BK7="-","【-】","【"&amp;SUBSTITUTE(TEXT(BK7,"#,##0.00"),"-","△")&amp;"】")</f>
        <v>【246.04】</v>
      </c>
      <c r="BL6" s="52">
        <f t="shared" si="3"/>
        <v>99.31</v>
      </c>
      <c r="BM6" s="52">
        <f>BM7</f>
        <v>126.26</v>
      </c>
      <c r="BN6" s="52">
        <f>BN7</f>
        <v>127.51</v>
      </c>
      <c r="BO6" s="52">
        <f>BO7</f>
        <v>119.45</v>
      </c>
      <c r="BP6" s="52">
        <f t="shared" si="3"/>
        <v>104.6</v>
      </c>
      <c r="BQ6" s="52">
        <f t="shared" si="3"/>
        <v>89.26</v>
      </c>
      <c r="BR6" s="52">
        <f t="shared" si="3"/>
        <v>90.99</v>
      </c>
      <c r="BS6" s="52">
        <f t="shared" si="3"/>
        <v>93.58</v>
      </c>
      <c r="BT6" s="52">
        <f t="shared" si="3"/>
        <v>93.31</v>
      </c>
      <c r="BU6" s="52">
        <f t="shared" si="3"/>
        <v>92.2</v>
      </c>
      <c r="BV6" s="50" t="str">
        <f>IF(BV7="-","【-】","【"&amp;SUBSTITUTE(TEXT(BV7,"#,##0.00"),"-","△")&amp;"】")</f>
        <v>【114.16】</v>
      </c>
      <c r="BW6" s="52">
        <f t="shared" si="3"/>
        <v>17.440000000000001</v>
      </c>
      <c r="BX6" s="52">
        <f>BX7</f>
        <v>13.78</v>
      </c>
      <c r="BY6" s="52">
        <f>BY7</f>
        <v>13.52</v>
      </c>
      <c r="BZ6" s="52">
        <f>BZ7</f>
        <v>14.43</v>
      </c>
      <c r="CA6" s="52">
        <f t="shared" si="3"/>
        <v>16.510000000000002</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40.340000000000003</v>
      </c>
      <c r="CI6" s="52">
        <f>CI7</f>
        <v>43.36</v>
      </c>
      <c r="CJ6" s="52">
        <f>CJ7</f>
        <v>44.11</v>
      </c>
      <c r="CK6" s="52">
        <f>CK7</f>
        <v>44.96</v>
      </c>
      <c r="CL6" s="52">
        <f t="shared" si="5"/>
        <v>44.35</v>
      </c>
      <c r="CM6" s="52">
        <f t="shared" si="5"/>
        <v>42.48</v>
      </c>
      <c r="CN6" s="52">
        <f t="shared" si="5"/>
        <v>42.43</v>
      </c>
      <c r="CO6" s="52">
        <f t="shared" si="5"/>
        <v>43.12</v>
      </c>
      <c r="CP6" s="52">
        <f t="shared" si="5"/>
        <v>43.85</v>
      </c>
      <c r="CQ6" s="52">
        <f t="shared" si="5"/>
        <v>44.05</v>
      </c>
      <c r="CR6" s="50" t="str">
        <f>IF(CR7="-","【-】","【"&amp;SUBSTITUTE(TEXT(CR7,"#,##0.00"),"-","△")&amp;"】")</f>
        <v>【55.52】</v>
      </c>
      <c r="CS6" s="52">
        <f t="shared" ref="CS6:DB6" si="6">CS7</f>
        <v>50.27</v>
      </c>
      <c r="CT6" s="52">
        <f>CT7</f>
        <v>57.62</v>
      </c>
      <c r="CU6" s="52">
        <f>CU7</f>
        <v>57.26</v>
      </c>
      <c r="CV6" s="52">
        <f>CV7</f>
        <v>57.14</v>
      </c>
      <c r="CW6" s="52">
        <f t="shared" si="6"/>
        <v>57.39</v>
      </c>
      <c r="CX6" s="52">
        <f t="shared" si="6"/>
        <v>61.29</v>
      </c>
      <c r="CY6" s="52">
        <f t="shared" si="6"/>
        <v>61.07</v>
      </c>
      <c r="CZ6" s="52">
        <f t="shared" si="6"/>
        <v>61.62</v>
      </c>
      <c r="DA6" s="52">
        <f t="shared" si="6"/>
        <v>61.64</v>
      </c>
      <c r="DB6" s="52">
        <f t="shared" si="6"/>
        <v>61.85</v>
      </c>
      <c r="DC6" s="50" t="str">
        <f>IF(DC7="-","【-】","【"&amp;SUBSTITUTE(TEXT(DC7,"#,##0.00"),"-","△")&amp;"】")</f>
        <v>【77.10】</v>
      </c>
      <c r="DD6" s="52">
        <f t="shared" ref="DD6:DM6" si="7">DD7</f>
        <v>66.680000000000007</v>
      </c>
      <c r="DE6" s="52">
        <f>DE7</f>
        <v>65.48</v>
      </c>
      <c r="DF6" s="52">
        <f>DF7</f>
        <v>64.38</v>
      </c>
      <c r="DG6" s="52">
        <f>DG7</f>
        <v>65.459999999999994</v>
      </c>
      <c r="DH6" s="52">
        <f t="shared" si="7"/>
        <v>64.69</v>
      </c>
      <c r="DI6" s="52">
        <f t="shared" si="7"/>
        <v>48.15</v>
      </c>
      <c r="DJ6" s="52">
        <f t="shared" si="7"/>
        <v>49.38</v>
      </c>
      <c r="DK6" s="52">
        <f t="shared" si="7"/>
        <v>51.15</v>
      </c>
      <c r="DL6" s="52">
        <f t="shared" si="7"/>
        <v>52.15</v>
      </c>
      <c r="DM6" s="52">
        <f t="shared" si="7"/>
        <v>52.21</v>
      </c>
      <c r="DN6" s="50" t="str">
        <f>IF(DN7="-","【-】","【"&amp;SUBSTITUTE(TEXT(DN7,"#,##0.00"),"-","△")&amp;"】")</f>
        <v>【58.53】</v>
      </c>
      <c r="DO6" s="52">
        <f t="shared" ref="DO6:DX6" si="8">DO7</f>
        <v>52.57</v>
      </c>
      <c r="DP6" s="52">
        <f>DP7</f>
        <v>59.78</v>
      </c>
      <c r="DQ6" s="52">
        <f>DQ7</f>
        <v>59.78</v>
      </c>
      <c r="DR6" s="52">
        <f>DR7</f>
        <v>59.78</v>
      </c>
      <c r="DS6" s="52">
        <f t="shared" si="8"/>
        <v>59.78</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49000</v>
      </c>
      <c r="L7" s="54" t="s">
        <v>98</v>
      </c>
      <c r="M7" s="55">
        <v>2</v>
      </c>
      <c r="N7" s="55">
        <v>21730</v>
      </c>
      <c r="O7" s="56" t="s">
        <v>99</v>
      </c>
      <c r="P7" s="56">
        <v>-15</v>
      </c>
      <c r="Q7" s="55">
        <v>32</v>
      </c>
      <c r="R7" s="55">
        <v>28119</v>
      </c>
      <c r="S7" s="54" t="s">
        <v>100</v>
      </c>
      <c r="T7" s="57">
        <v>104.84</v>
      </c>
      <c r="U7" s="57">
        <v>126.44</v>
      </c>
      <c r="V7" s="57">
        <v>128.05000000000001</v>
      </c>
      <c r="W7" s="57">
        <v>121.3</v>
      </c>
      <c r="X7" s="57">
        <v>107.15</v>
      </c>
      <c r="Y7" s="57">
        <v>109.6</v>
      </c>
      <c r="Z7" s="57">
        <v>108.74</v>
      </c>
      <c r="AA7" s="57">
        <v>109.99</v>
      </c>
      <c r="AB7" s="57">
        <v>109.1</v>
      </c>
      <c r="AC7" s="58">
        <v>108.18</v>
      </c>
      <c r="AD7" s="57">
        <v>118.92</v>
      </c>
      <c r="AE7" s="57">
        <v>938.75</v>
      </c>
      <c r="AF7" s="57">
        <v>788.05</v>
      </c>
      <c r="AG7" s="57">
        <v>775.07</v>
      </c>
      <c r="AH7" s="57">
        <v>759.14</v>
      </c>
      <c r="AI7" s="57">
        <v>746.87</v>
      </c>
      <c r="AJ7" s="57">
        <v>85.38</v>
      </c>
      <c r="AK7" s="57">
        <v>86.84</v>
      </c>
      <c r="AL7" s="57">
        <v>83.56</v>
      </c>
      <c r="AM7" s="57">
        <v>82.78</v>
      </c>
      <c r="AN7" s="57">
        <v>79.27</v>
      </c>
      <c r="AO7" s="57">
        <v>26.31</v>
      </c>
      <c r="AP7" s="57">
        <v>321.14</v>
      </c>
      <c r="AQ7" s="57">
        <v>200.53</v>
      </c>
      <c r="AR7" s="57">
        <v>247.99</v>
      </c>
      <c r="AS7" s="57">
        <v>295.77</v>
      </c>
      <c r="AT7" s="57">
        <v>278.27999999999997</v>
      </c>
      <c r="AU7" s="57">
        <v>654.62</v>
      </c>
      <c r="AV7" s="57">
        <v>619</v>
      </c>
      <c r="AW7" s="57">
        <v>688.41</v>
      </c>
      <c r="AX7" s="57">
        <v>649.91999999999996</v>
      </c>
      <c r="AY7" s="57">
        <v>680.22</v>
      </c>
      <c r="AZ7" s="57">
        <v>450.05</v>
      </c>
      <c r="BA7" s="57">
        <v>432.63</v>
      </c>
      <c r="BB7" s="57">
        <v>421.45</v>
      </c>
      <c r="BC7" s="57">
        <v>503.61</v>
      </c>
      <c r="BD7" s="57">
        <v>514.77</v>
      </c>
      <c r="BE7" s="57">
        <v>562.21</v>
      </c>
      <c r="BF7" s="57">
        <v>587.77</v>
      </c>
      <c r="BG7" s="57">
        <v>552.4</v>
      </c>
      <c r="BH7" s="57">
        <v>505.25</v>
      </c>
      <c r="BI7" s="57">
        <v>531.53</v>
      </c>
      <c r="BJ7" s="57">
        <v>504.73</v>
      </c>
      <c r="BK7" s="57">
        <v>246.04</v>
      </c>
      <c r="BL7" s="57">
        <v>99.31</v>
      </c>
      <c r="BM7" s="57">
        <v>126.26</v>
      </c>
      <c r="BN7" s="57">
        <v>127.51</v>
      </c>
      <c r="BO7" s="57">
        <v>119.45</v>
      </c>
      <c r="BP7" s="57">
        <v>104.6</v>
      </c>
      <c r="BQ7" s="57">
        <v>89.26</v>
      </c>
      <c r="BR7" s="57">
        <v>90.99</v>
      </c>
      <c r="BS7" s="57">
        <v>93.58</v>
      </c>
      <c r="BT7" s="57">
        <v>93.31</v>
      </c>
      <c r="BU7" s="57">
        <v>92.2</v>
      </c>
      <c r="BV7" s="57">
        <v>114.16</v>
      </c>
      <c r="BW7" s="57">
        <v>17.440000000000001</v>
      </c>
      <c r="BX7" s="57">
        <v>13.78</v>
      </c>
      <c r="BY7" s="57">
        <v>13.52</v>
      </c>
      <c r="BZ7" s="57">
        <v>14.43</v>
      </c>
      <c r="CA7" s="57">
        <v>16.510000000000002</v>
      </c>
      <c r="CB7" s="57">
        <v>34.57</v>
      </c>
      <c r="CC7" s="57">
        <v>34.1</v>
      </c>
      <c r="CD7" s="57">
        <v>33.79</v>
      </c>
      <c r="CE7" s="57">
        <v>33.81</v>
      </c>
      <c r="CF7" s="57">
        <v>34.33</v>
      </c>
      <c r="CG7" s="57">
        <v>18.71</v>
      </c>
      <c r="CH7" s="57">
        <v>40.340000000000003</v>
      </c>
      <c r="CI7" s="57">
        <v>43.36</v>
      </c>
      <c r="CJ7" s="57">
        <v>44.11</v>
      </c>
      <c r="CK7" s="57">
        <v>44.96</v>
      </c>
      <c r="CL7" s="57">
        <v>44.35</v>
      </c>
      <c r="CM7" s="57">
        <v>42.48</v>
      </c>
      <c r="CN7" s="57">
        <v>42.43</v>
      </c>
      <c r="CO7" s="57">
        <v>43.12</v>
      </c>
      <c r="CP7" s="57">
        <v>43.85</v>
      </c>
      <c r="CQ7" s="57">
        <v>44.05</v>
      </c>
      <c r="CR7" s="57">
        <v>55.52</v>
      </c>
      <c r="CS7" s="57">
        <v>50.27</v>
      </c>
      <c r="CT7" s="57">
        <v>57.62</v>
      </c>
      <c r="CU7" s="57">
        <v>57.26</v>
      </c>
      <c r="CV7" s="57">
        <v>57.14</v>
      </c>
      <c r="CW7" s="57">
        <v>57.39</v>
      </c>
      <c r="CX7" s="57">
        <v>61.29</v>
      </c>
      <c r="CY7" s="57">
        <v>61.07</v>
      </c>
      <c r="CZ7" s="57">
        <v>61.62</v>
      </c>
      <c r="DA7" s="57">
        <v>61.64</v>
      </c>
      <c r="DB7" s="57">
        <v>61.85</v>
      </c>
      <c r="DC7" s="57">
        <v>77.099999999999994</v>
      </c>
      <c r="DD7" s="57">
        <v>66.680000000000007</v>
      </c>
      <c r="DE7" s="57">
        <v>65.48</v>
      </c>
      <c r="DF7" s="57">
        <v>64.38</v>
      </c>
      <c r="DG7" s="57">
        <v>65.459999999999994</v>
      </c>
      <c r="DH7" s="57">
        <v>64.69</v>
      </c>
      <c r="DI7" s="57">
        <v>48.15</v>
      </c>
      <c r="DJ7" s="57">
        <v>49.38</v>
      </c>
      <c r="DK7" s="57">
        <v>51.15</v>
      </c>
      <c r="DL7" s="57">
        <v>52.15</v>
      </c>
      <c r="DM7" s="57">
        <v>52.21</v>
      </c>
      <c r="DN7" s="57">
        <v>58.53</v>
      </c>
      <c r="DO7" s="57">
        <v>52.57</v>
      </c>
      <c r="DP7" s="57">
        <v>59.78</v>
      </c>
      <c r="DQ7" s="57">
        <v>59.78</v>
      </c>
      <c r="DR7" s="57">
        <v>59.78</v>
      </c>
      <c r="DS7" s="57">
        <v>59.78</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104.84</v>
      </c>
      <c r="V11" s="64">
        <f>IF(U6="-",NA(),U6)</f>
        <v>126.44</v>
      </c>
      <c r="W11" s="64">
        <f>IF(V6="-",NA(),V6)</f>
        <v>128.05000000000001</v>
      </c>
      <c r="X11" s="64">
        <f>IF(W6="-",NA(),W6)</f>
        <v>121.3</v>
      </c>
      <c r="Y11" s="64">
        <f>IF(X6="-",NA(),X6)</f>
        <v>107.15</v>
      </c>
      <c r="AE11" s="63" t="s">
        <v>23</v>
      </c>
      <c r="AF11" s="64">
        <f>IF(AE6="-",NA(),AE6)</f>
        <v>938.75</v>
      </c>
      <c r="AG11" s="64">
        <f>IF(AF6="-",NA(),AF6)</f>
        <v>788.05</v>
      </c>
      <c r="AH11" s="64">
        <f>IF(AG6="-",NA(),AG6)</f>
        <v>775.07</v>
      </c>
      <c r="AI11" s="64">
        <f>IF(AH6="-",NA(),AH6)</f>
        <v>759.14</v>
      </c>
      <c r="AJ11" s="64">
        <f>IF(AI6="-",NA(),AI6)</f>
        <v>746.87</v>
      </c>
      <c r="AP11" s="63" t="s">
        <v>23</v>
      </c>
      <c r="AQ11" s="64">
        <f>IF(AP6="-",NA(),AP6)</f>
        <v>321.14</v>
      </c>
      <c r="AR11" s="64">
        <f>IF(AQ6="-",NA(),AQ6)</f>
        <v>200.53</v>
      </c>
      <c r="AS11" s="64">
        <f>IF(AR6="-",NA(),AR6)</f>
        <v>247.99</v>
      </c>
      <c r="AT11" s="64">
        <f>IF(AS6="-",NA(),AS6)</f>
        <v>295.77</v>
      </c>
      <c r="AU11" s="64">
        <f>IF(AT6="-",NA(),AT6)</f>
        <v>278.27999999999997</v>
      </c>
      <c r="BA11" s="63" t="s">
        <v>23</v>
      </c>
      <c r="BB11" s="64">
        <f>IF(BA6="-",NA(),BA6)</f>
        <v>432.63</v>
      </c>
      <c r="BC11" s="64">
        <f>IF(BB6="-",NA(),BB6)</f>
        <v>421.45</v>
      </c>
      <c r="BD11" s="64">
        <f>IF(BC6="-",NA(),BC6)</f>
        <v>503.61</v>
      </c>
      <c r="BE11" s="64">
        <f>IF(BD6="-",NA(),BD6)</f>
        <v>514.77</v>
      </c>
      <c r="BF11" s="64">
        <f>IF(BE6="-",NA(),BE6)</f>
        <v>562.21</v>
      </c>
      <c r="BL11" s="63" t="s">
        <v>23</v>
      </c>
      <c r="BM11" s="64">
        <f>IF(BL6="-",NA(),BL6)</f>
        <v>99.31</v>
      </c>
      <c r="BN11" s="64">
        <f>IF(BM6="-",NA(),BM6)</f>
        <v>126.26</v>
      </c>
      <c r="BO11" s="64">
        <f>IF(BN6="-",NA(),BN6)</f>
        <v>127.51</v>
      </c>
      <c r="BP11" s="64">
        <f>IF(BO6="-",NA(),BO6)</f>
        <v>119.45</v>
      </c>
      <c r="BQ11" s="64">
        <f>IF(BP6="-",NA(),BP6)</f>
        <v>104.6</v>
      </c>
      <c r="BW11" s="63" t="s">
        <v>23</v>
      </c>
      <c r="BX11" s="64">
        <f>IF(BW6="-",NA(),BW6)</f>
        <v>17.440000000000001</v>
      </c>
      <c r="BY11" s="64">
        <f>IF(BX6="-",NA(),BX6)</f>
        <v>13.78</v>
      </c>
      <c r="BZ11" s="64">
        <f>IF(BY6="-",NA(),BY6)</f>
        <v>13.52</v>
      </c>
      <c r="CA11" s="64">
        <f>IF(BZ6="-",NA(),BZ6)</f>
        <v>14.43</v>
      </c>
      <c r="CB11" s="64">
        <f>IF(CA6="-",NA(),CA6)</f>
        <v>16.510000000000002</v>
      </c>
      <c r="CH11" s="63" t="s">
        <v>23</v>
      </c>
      <c r="CI11" s="64">
        <f>IF(CH6="-",NA(),CH6)</f>
        <v>40.340000000000003</v>
      </c>
      <c r="CJ11" s="64">
        <f>IF(CI6="-",NA(),CI6)</f>
        <v>43.36</v>
      </c>
      <c r="CK11" s="64">
        <f>IF(CJ6="-",NA(),CJ6)</f>
        <v>44.11</v>
      </c>
      <c r="CL11" s="64">
        <f>IF(CK6="-",NA(),CK6)</f>
        <v>44.96</v>
      </c>
      <c r="CM11" s="64">
        <f>IF(CL6="-",NA(),CL6)</f>
        <v>44.35</v>
      </c>
      <c r="CS11" s="63" t="s">
        <v>23</v>
      </c>
      <c r="CT11" s="64">
        <f>IF(CS6="-",NA(),CS6)</f>
        <v>50.27</v>
      </c>
      <c r="CU11" s="64">
        <f>IF(CT6="-",NA(),CT6)</f>
        <v>57.62</v>
      </c>
      <c r="CV11" s="64">
        <f>IF(CU6="-",NA(),CU6)</f>
        <v>57.26</v>
      </c>
      <c r="CW11" s="64">
        <f>IF(CV6="-",NA(),CV6)</f>
        <v>57.14</v>
      </c>
      <c r="CX11" s="64">
        <f>IF(CW6="-",NA(),CW6)</f>
        <v>57.39</v>
      </c>
      <c r="DD11" s="63" t="s">
        <v>23</v>
      </c>
      <c r="DE11" s="64">
        <f>IF(DD6="-",NA(),DD6)</f>
        <v>66.680000000000007</v>
      </c>
      <c r="DF11" s="64">
        <f>IF(DE6="-",NA(),DE6)</f>
        <v>65.48</v>
      </c>
      <c r="DG11" s="64">
        <f>IF(DF6="-",NA(),DF6)</f>
        <v>64.38</v>
      </c>
      <c r="DH11" s="64">
        <f>IF(DG6="-",NA(),DG6)</f>
        <v>65.459999999999994</v>
      </c>
      <c r="DI11" s="64">
        <f>IF(DH6="-",NA(),DH6)</f>
        <v>64.69</v>
      </c>
      <c r="DO11" s="63" t="s">
        <v>23</v>
      </c>
      <c r="DP11" s="64">
        <f>IF(DO6="-",NA(),DO6)</f>
        <v>52.57</v>
      </c>
      <c r="DQ11" s="64">
        <f>IF(DP6="-",NA(),DP6)</f>
        <v>59.78</v>
      </c>
      <c r="DR11" s="64">
        <f>IF(DQ6="-",NA(),DQ6)</f>
        <v>59.78</v>
      </c>
      <c r="DS11" s="64">
        <f>IF(DR6="-",NA(),DR6)</f>
        <v>59.78</v>
      </c>
      <c r="DT11" s="64">
        <f>IF(DS6="-",NA(),DS6)</f>
        <v>59.78</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2020-01-23T02:38:11Z</cp:lastPrinted>
  <dcterms:created xsi:type="dcterms:W3CDTF">2019-12-05T07:46:45Z</dcterms:created>
  <dcterms:modified xsi:type="dcterms:W3CDTF">2020-03-23T02:17:56Z</dcterms:modified>
  <cp:category/>
</cp:coreProperties>
</file>