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10" activeTab="1"/>
  </bookViews>
  <sheets>
    <sheet name="表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<sst xmlns="http://schemas.openxmlformats.org/spreadsheetml/2006/main" count="68" uniqueCount="37">
  <si>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給与住宅</t>
  </si>
  <si>
    <t>分譲住宅</t>
  </si>
  <si>
    <t>うちマンション</t>
  </si>
  <si>
    <t>総　　計</t>
  </si>
  <si>
    <t>持　　家</t>
  </si>
  <si>
    <t>貸　　家</t>
  </si>
  <si>
    <t>戸　数</t>
  </si>
  <si>
    <t>年　度</t>
  </si>
  <si>
    <t>戸</t>
  </si>
  <si>
    <t>㎡</t>
  </si>
  <si>
    <t>床面積の
合　　計</t>
  </si>
  <si>
    <t>戸あたり
床面積</t>
  </si>
  <si>
    <t>元年</t>
  </si>
  <si>
    <t>利用関係別―新設住宅の戸数（平成元年～）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</si>
  <si>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</si>
  <si>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</si>
  <si>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</si>
  <si>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</si>
  <si>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</si>
  <si>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</si>
  <si>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</si>
  <si>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</si>
  <si>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</si>
  <si>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</si>
  <si>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</si>
  <si>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</si>
  <si>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</si>
  <si>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</si>
  <si>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</si>
  <si>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</si>
  <si>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</si>
  <si>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</si>
  <si>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</si>
  <si>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※「マンション」とは、利用関係が分譲住宅、構造が鉄骨鉄筋コンクリート・鉄筋コンクリート・鉄骨、建て方が共同住宅のものです。</t>
  </si>
  <si>
    <t>２１年</t>
  </si>
  <si>
    <t>２２年</t>
  </si>
  <si>
    <t>２３年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</si>
</sst>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shrinkToFi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top"/>
    </xf>
    <xf numFmtId="176" fontId="3" fillId="33" borderId="11" xfId="0" applyNumberFormat="1" applyFont="1" applyFill="1" applyBorder="1" applyAlignment="1">
      <alignment horizontal="right" vertical="top"/>
    </xf>
    <xf numFmtId="176" fontId="3" fillId="33" borderId="12" xfId="0" applyNumberFormat="1" applyFont="1" applyFill="1" applyBorder="1" applyAlignment="1">
      <alignment horizontal="right" vertical="top"/>
    </xf>
    <xf numFmtId="176" fontId="3" fillId="33" borderId="14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 shrinkToFit="1"/>
    </xf>
    <xf numFmtId="176" fontId="2" fillId="33" borderId="17" xfId="0" applyNumberFormat="1" applyFont="1" applyFill="1" applyBorder="1" applyAlignment="1">
      <alignment vertical="center" shrinkToFit="1"/>
    </xf>
    <xf numFmtId="177" fontId="2" fillId="33" borderId="18" xfId="0" applyNumberFormat="1" applyFont="1" applyFill="1" applyBorder="1" applyAlignment="1">
      <alignment vertical="center" shrinkToFit="1"/>
    </xf>
    <xf numFmtId="176" fontId="0" fillId="33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 vertical="center" shrinkToFit="1"/>
    </xf>
    <xf numFmtId="176" fontId="2" fillId="33" borderId="21" xfId="0" applyNumberFormat="1" applyFont="1" applyFill="1" applyBorder="1" applyAlignment="1">
      <alignment vertical="center" shrinkToFit="1"/>
    </xf>
    <xf numFmtId="177" fontId="2" fillId="33" borderId="22" xfId="0" applyNumberFormat="1" applyFont="1" applyFill="1" applyBorder="1" applyAlignment="1">
      <alignment vertical="center" shrinkToFit="1"/>
    </xf>
    <xf numFmtId="176" fontId="0" fillId="33" borderId="20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horizontal="left" vertical="center" indent="1"/>
    </xf>
    <xf numFmtId="0" fontId="0" fillId="33" borderId="23" xfId="0" applyFont="1" applyFill="1" applyBorder="1" applyAlignment="1">
      <alignment vertical="center"/>
    </xf>
    <xf numFmtId="176" fontId="2" fillId="33" borderId="24" xfId="0" applyNumberFormat="1" applyFont="1" applyFill="1" applyBorder="1" applyAlignment="1">
      <alignment vertical="center" shrinkToFit="1"/>
    </xf>
    <xf numFmtId="176" fontId="2" fillId="33" borderId="25" xfId="0" applyNumberFormat="1" applyFont="1" applyFill="1" applyBorder="1" applyAlignment="1">
      <alignment vertical="center" shrinkToFit="1"/>
    </xf>
    <xf numFmtId="177" fontId="2" fillId="33" borderId="26" xfId="0" applyNumberFormat="1" applyFont="1" applyFill="1" applyBorder="1" applyAlignment="1">
      <alignment vertical="center" shrinkToFit="1"/>
    </xf>
    <xf numFmtId="176" fontId="0" fillId="33" borderId="24" xfId="0" applyNumberFormat="1" applyFont="1" applyFill="1" applyBorder="1" applyAlignment="1">
      <alignment vertical="center"/>
    </xf>
    <xf numFmtId="176" fontId="0" fillId="33" borderId="25" xfId="0" applyNumberFormat="1" applyFont="1" applyFill="1" applyBorder="1" applyAlignment="1">
      <alignment vertical="center"/>
    </xf>
    <xf numFmtId="177" fontId="0" fillId="33" borderId="26" xfId="0" applyNumberFormat="1" applyFont="1" applyFill="1" applyBorder="1" applyAlignment="1">
      <alignment vertical="center"/>
    </xf>
    <xf numFmtId="176" fontId="0" fillId="33" borderId="23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7" fontId="2" fillId="33" borderId="28" xfId="0" applyNumberFormat="1" applyFont="1" applyFill="1" applyBorder="1" applyAlignment="1">
      <alignment vertical="center" shrinkToFit="1"/>
    </xf>
    <xf numFmtId="176" fontId="0" fillId="33" borderId="27" xfId="0" applyNumberFormat="1" applyFont="1" applyFill="1" applyBorder="1" applyAlignment="1">
      <alignment vertical="center" shrinkToFit="1"/>
    </xf>
    <xf numFmtId="176" fontId="0" fillId="33" borderId="21" xfId="0" applyNumberFormat="1" applyFont="1" applyFill="1" applyBorder="1" applyAlignment="1">
      <alignment vertical="center" shrinkToFit="1"/>
    </xf>
    <xf numFmtId="177" fontId="0" fillId="33" borderId="28" xfId="0" applyNumberFormat="1" applyFont="1" applyFill="1" applyBorder="1" applyAlignment="1">
      <alignment vertical="center" shrinkToFit="1"/>
    </xf>
    <xf numFmtId="176" fontId="0" fillId="33" borderId="19" xfId="0" applyNumberFormat="1" applyFont="1" applyFill="1" applyBorder="1" applyAlignment="1">
      <alignment vertical="center" shrinkToFit="1"/>
    </xf>
    <xf numFmtId="177" fontId="0" fillId="33" borderId="19" xfId="0" applyNumberFormat="1" applyFont="1" applyFill="1" applyBorder="1" applyAlignment="1">
      <alignment vertical="center" shrinkToFit="1"/>
    </xf>
    <xf numFmtId="176" fontId="2" fillId="33" borderId="2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 shrinkToFit="1"/>
    </xf>
    <xf numFmtId="177" fontId="0" fillId="0" borderId="19" xfId="0" applyNumberFormat="1" applyFont="1" applyFill="1" applyBorder="1" applyAlignment="1">
      <alignment vertical="center" shrinkToFit="1"/>
    </xf>
    <xf numFmtId="0" fontId="0" fillId="33" borderId="13" xfId="0" applyFill="1" applyBorder="1" applyAlignment="1">
      <alignment vertical="center"/>
    </xf>
    <xf numFmtId="176" fontId="2" fillId="33" borderId="29" xfId="0" applyNumberFormat="1" applyFont="1" applyFill="1" applyBorder="1" applyAlignment="1">
      <alignment vertical="center"/>
    </xf>
    <xf numFmtId="176" fontId="2" fillId="33" borderId="30" xfId="0" applyNumberFormat="1" applyFont="1" applyFill="1" applyBorder="1" applyAlignment="1">
      <alignment vertical="center" shrinkToFit="1"/>
    </xf>
    <xf numFmtId="177" fontId="2" fillId="33" borderId="31" xfId="0" applyNumberFormat="1" applyFont="1" applyFill="1" applyBorder="1" applyAlignment="1">
      <alignment vertical="center" shrinkToFit="1"/>
    </xf>
    <xf numFmtId="176" fontId="0" fillId="33" borderId="29" xfId="0" applyNumberFormat="1" applyFont="1" applyFill="1" applyBorder="1" applyAlignment="1">
      <alignment vertical="center" shrinkToFit="1"/>
    </xf>
    <xf numFmtId="176" fontId="0" fillId="33" borderId="30" xfId="0" applyNumberFormat="1" applyFont="1" applyFill="1" applyBorder="1" applyAlignment="1">
      <alignment vertical="center" shrinkToFit="1"/>
    </xf>
    <xf numFmtId="177" fontId="0" fillId="33" borderId="3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0" fontId="0" fillId="33" borderId="33" xfId="0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 shrinkToFit="1"/>
    </xf>
    <xf numFmtId="176" fontId="0" fillId="33" borderId="34" xfId="0" applyNumberFormat="1" applyFont="1" applyFill="1" applyBorder="1" applyAlignment="1">
      <alignment horizontal="left" vertical="center" shrinkToFit="1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176" fontId="2" fillId="33" borderId="39" xfId="0" applyNumberFormat="1" applyFont="1" applyFill="1" applyBorder="1" applyAlignment="1">
      <alignment vertical="center"/>
    </xf>
    <xf numFmtId="176" fontId="2" fillId="33" borderId="40" xfId="0" applyNumberFormat="1" applyFont="1" applyFill="1" applyBorder="1" applyAlignment="1">
      <alignment vertical="center"/>
    </xf>
    <xf numFmtId="176" fontId="2" fillId="33" borderId="41" xfId="0" applyNumberFormat="1" applyFont="1" applyFill="1" applyBorder="1" applyAlignment="1">
      <alignment vertical="center" shrinkToFit="1"/>
    </xf>
    <xf numFmtId="177" fontId="2" fillId="33" borderId="42" xfId="0" applyNumberFormat="1" applyFont="1" applyFill="1" applyBorder="1" applyAlignment="1">
      <alignment vertical="center" shrinkToFit="1"/>
    </xf>
    <xf numFmtId="176" fontId="0" fillId="33" borderId="43" xfId="0" applyNumberFormat="1" applyFont="1" applyFill="1" applyBorder="1" applyAlignment="1">
      <alignment vertical="center" shrinkToFit="1"/>
    </xf>
    <xf numFmtId="176" fontId="0" fillId="33" borderId="41" xfId="0" applyNumberFormat="1" applyFont="1" applyFill="1" applyBorder="1" applyAlignment="1">
      <alignment vertical="center" shrinkToFit="1"/>
    </xf>
    <xf numFmtId="177" fontId="0" fillId="33" borderId="42" xfId="0" applyNumberFormat="1" applyFont="1" applyFill="1" applyBorder="1" applyAlignment="1">
      <alignment vertical="center" shrinkToFit="1"/>
    </xf>
    <xf numFmtId="176" fontId="0" fillId="0" borderId="44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9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952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'表'!$B$3</c:f>
              <c:strCache>
                <c:ptCount val="1"/>
                <c:pt idx="0">
                  <c:v>総　　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('表'!$B$7:$B$28,'表'!$B$29)</c:f>
              <c:numCache>
                <c:ptCount val="23"/>
                <c:pt idx="0">
                  <c:v>4772</c:v>
                </c:pt>
                <c:pt idx="1">
                  <c:v>5634</c:v>
                </c:pt>
                <c:pt idx="2">
                  <c:v>4951</c:v>
                </c:pt>
                <c:pt idx="3">
                  <c:v>5318</c:v>
                </c:pt>
                <c:pt idx="4">
                  <c:v>5261</c:v>
                </c:pt>
                <c:pt idx="5">
                  <c:v>6355</c:v>
                </c:pt>
                <c:pt idx="6">
                  <c:v>6344</c:v>
                </c:pt>
                <c:pt idx="7">
                  <c:v>7070</c:v>
                </c:pt>
                <c:pt idx="8">
                  <c:v>5724</c:v>
                </c:pt>
                <c:pt idx="9">
                  <c:v>5266</c:v>
                </c:pt>
                <c:pt idx="10">
                  <c:v>5122</c:v>
                </c:pt>
                <c:pt idx="11">
                  <c:v>5968</c:v>
                </c:pt>
                <c:pt idx="12">
                  <c:v>5310</c:v>
                </c:pt>
                <c:pt idx="13">
                  <c:v>4182</c:v>
                </c:pt>
                <c:pt idx="14">
                  <c:v>3443</c:v>
                </c:pt>
                <c:pt idx="15">
                  <c:v>4774</c:v>
                </c:pt>
                <c:pt idx="16">
                  <c:v>4257</c:v>
                </c:pt>
                <c:pt idx="17">
                  <c:v>4181</c:v>
                </c:pt>
                <c:pt idx="18">
                  <c:v>3731</c:v>
                </c:pt>
                <c:pt idx="19">
                  <c:v>3345</c:v>
                </c:pt>
                <c:pt idx="20">
                  <c:v>2631</c:v>
                </c:pt>
                <c:pt idx="21">
                  <c:v>2463</c:v>
                </c:pt>
                <c:pt idx="22">
                  <c:v>3024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'表'!$E$3</c:f>
              <c:strCache>
                <c:ptCount val="1"/>
                <c:pt idx="0">
                  <c:v>持　　家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('表'!$E$7:$E$28,'表'!$E$29)</c:f>
              <c:numCache>
                <c:ptCount val="23"/>
                <c:pt idx="0">
                  <c:v>2690</c:v>
                </c:pt>
                <c:pt idx="1">
                  <c:v>2525</c:v>
                </c:pt>
                <c:pt idx="2">
                  <c:v>2531</c:v>
                </c:pt>
                <c:pt idx="3">
                  <c:v>2955</c:v>
                </c:pt>
                <c:pt idx="4">
                  <c:v>2921</c:v>
                </c:pt>
                <c:pt idx="5">
                  <c:v>3021</c:v>
                </c:pt>
                <c:pt idx="6">
                  <c:v>2846</c:v>
                </c:pt>
                <c:pt idx="7">
                  <c:v>3753</c:v>
                </c:pt>
                <c:pt idx="8">
                  <c:v>2954</c:v>
                </c:pt>
                <c:pt idx="9">
                  <c:v>2641</c:v>
                </c:pt>
                <c:pt idx="10">
                  <c:v>2553</c:v>
                </c:pt>
                <c:pt idx="11">
                  <c:v>2581</c:v>
                </c:pt>
                <c:pt idx="12">
                  <c:v>2192</c:v>
                </c:pt>
                <c:pt idx="13">
                  <c:v>1917</c:v>
                </c:pt>
                <c:pt idx="14">
                  <c:v>1802</c:v>
                </c:pt>
                <c:pt idx="15">
                  <c:v>1676</c:v>
                </c:pt>
                <c:pt idx="16">
                  <c:v>1576</c:v>
                </c:pt>
                <c:pt idx="17">
                  <c:v>1794</c:v>
                </c:pt>
                <c:pt idx="18">
                  <c:v>1617</c:v>
                </c:pt>
                <c:pt idx="19">
                  <c:v>1417</c:v>
                </c:pt>
                <c:pt idx="20">
                  <c:v>1341</c:v>
                </c:pt>
                <c:pt idx="21">
                  <c:v>1402</c:v>
                </c:pt>
                <c:pt idx="22">
                  <c:v>1414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'表'!$H$3</c:f>
              <c:strCache>
                <c:ptCount val="1"/>
                <c:pt idx="0">
                  <c:v>貸　　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('表'!$H$7:$H$28,'表'!$H$29)</c:f>
              <c:numCache>
                <c:ptCount val="23"/>
                <c:pt idx="0">
                  <c:v>1592</c:v>
                </c:pt>
                <c:pt idx="1">
                  <c:v>2422</c:v>
                </c:pt>
                <c:pt idx="2">
                  <c:v>1828</c:v>
                </c:pt>
                <c:pt idx="3">
                  <c:v>1696</c:v>
                </c:pt>
                <c:pt idx="4">
                  <c:v>1784</c:v>
                </c:pt>
                <c:pt idx="5">
                  <c:v>2633</c:v>
                </c:pt>
                <c:pt idx="6">
                  <c:v>2860</c:v>
                </c:pt>
                <c:pt idx="7">
                  <c:v>2557</c:v>
                </c:pt>
                <c:pt idx="8">
                  <c:v>2251</c:v>
                </c:pt>
                <c:pt idx="9">
                  <c:v>2206</c:v>
                </c:pt>
                <c:pt idx="10">
                  <c:v>1935</c:v>
                </c:pt>
                <c:pt idx="11">
                  <c:v>2644</c:v>
                </c:pt>
                <c:pt idx="12">
                  <c:v>2256</c:v>
                </c:pt>
                <c:pt idx="13">
                  <c:v>1685</c:v>
                </c:pt>
                <c:pt idx="14">
                  <c:v>1140</c:v>
                </c:pt>
                <c:pt idx="15">
                  <c:v>2232</c:v>
                </c:pt>
                <c:pt idx="16">
                  <c:v>2129</c:v>
                </c:pt>
                <c:pt idx="17">
                  <c:v>1924</c:v>
                </c:pt>
                <c:pt idx="18">
                  <c:v>1518</c:v>
                </c:pt>
                <c:pt idx="19">
                  <c:v>1485</c:v>
                </c:pt>
                <c:pt idx="20">
                  <c:v>1031</c:v>
                </c:pt>
                <c:pt idx="21">
                  <c:v>925</c:v>
                </c:pt>
                <c:pt idx="22">
                  <c:v>1436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'表'!$K$3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('表'!$K$7:$K$28,'表'!$K$29)</c:f>
              <c:numCache>
                <c:ptCount val="23"/>
                <c:pt idx="0">
                  <c:v>212</c:v>
                </c:pt>
                <c:pt idx="1">
                  <c:v>277</c:v>
                </c:pt>
                <c:pt idx="2">
                  <c:v>185</c:v>
                </c:pt>
                <c:pt idx="3">
                  <c:v>330</c:v>
                </c:pt>
                <c:pt idx="4">
                  <c:v>286</c:v>
                </c:pt>
                <c:pt idx="5">
                  <c:v>355</c:v>
                </c:pt>
                <c:pt idx="6">
                  <c:v>306</c:v>
                </c:pt>
                <c:pt idx="7">
                  <c:v>389</c:v>
                </c:pt>
                <c:pt idx="8">
                  <c:v>298</c:v>
                </c:pt>
                <c:pt idx="9">
                  <c:v>210</c:v>
                </c:pt>
                <c:pt idx="10">
                  <c:v>144</c:v>
                </c:pt>
                <c:pt idx="11">
                  <c:v>151</c:v>
                </c:pt>
                <c:pt idx="12">
                  <c:v>63</c:v>
                </c:pt>
                <c:pt idx="13">
                  <c:v>162</c:v>
                </c:pt>
                <c:pt idx="14">
                  <c:v>53</c:v>
                </c:pt>
                <c:pt idx="15">
                  <c:v>66</c:v>
                </c:pt>
                <c:pt idx="16">
                  <c:v>109</c:v>
                </c:pt>
                <c:pt idx="17">
                  <c:v>40</c:v>
                </c:pt>
                <c:pt idx="18">
                  <c:v>215</c:v>
                </c:pt>
                <c:pt idx="19">
                  <c:v>70</c:v>
                </c:pt>
                <c:pt idx="20">
                  <c:v>71</c:v>
                </c:pt>
                <c:pt idx="21">
                  <c:v>71</c:v>
                </c:pt>
                <c:pt idx="22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'表'!$N$3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('表'!$N$7:$N$28,'表'!$N$29)</c:f>
              <c:numCache>
                <c:ptCount val="23"/>
                <c:pt idx="0">
                  <c:v>278</c:v>
                </c:pt>
                <c:pt idx="1">
                  <c:v>410</c:v>
                </c:pt>
                <c:pt idx="2">
                  <c:v>407</c:v>
                </c:pt>
                <c:pt idx="3">
                  <c:v>337</c:v>
                </c:pt>
                <c:pt idx="4">
                  <c:v>270</c:v>
                </c:pt>
                <c:pt idx="5">
                  <c:v>346</c:v>
                </c:pt>
                <c:pt idx="6">
                  <c:v>332</c:v>
                </c:pt>
                <c:pt idx="7">
                  <c:v>371</c:v>
                </c:pt>
                <c:pt idx="8">
                  <c:v>221</c:v>
                </c:pt>
                <c:pt idx="9">
                  <c:v>209</c:v>
                </c:pt>
                <c:pt idx="10">
                  <c:v>490</c:v>
                </c:pt>
                <c:pt idx="11">
                  <c:v>592</c:v>
                </c:pt>
                <c:pt idx="12">
                  <c:v>799</c:v>
                </c:pt>
                <c:pt idx="13">
                  <c:v>418</c:v>
                </c:pt>
                <c:pt idx="14">
                  <c:v>448</c:v>
                </c:pt>
                <c:pt idx="15">
                  <c:v>800</c:v>
                </c:pt>
                <c:pt idx="16">
                  <c:v>443</c:v>
                </c:pt>
                <c:pt idx="17">
                  <c:v>423</c:v>
                </c:pt>
                <c:pt idx="18">
                  <c:v>381</c:v>
                </c:pt>
                <c:pt idx="19">
                  <c:v>373</c:v>
                </c:pt>
                <c:pt idx="20">
                  <c:v>188</c:v>
                </c:pt>
                <c:pt idx="21">
                  <c:v>65</c:v>
                </c:pt>
                <c:pt idx="22">
                  <c:v>152</c:v>
                </c:pt>
              </c:numCache>
            </c:numRef>
          </c:val>
          <c:smooth val="0"/>
        </c:ser>
        <c:ser>
          <c:idx val="5"/>
          <c:order val="5"/>
          <c:tx>
            <c:v>分譲のうちマンション</c:v>
          </c:tx>
          <c:spPr>
            <a:ln w="12700">
              <a:solidFill>
                <a:srgbClr val="00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('表'!$Q$7:$Q$28,'表'!$Q$29)</c:f>
              <c:numCache>
                <c:ptCount val="23"/>
                <c:pt idx="0">
                  <c:v>65</c:v>
                </c:pt>
                <c:pt idx="1">
                  <c:v>198</c:v>
                </c:pt>
                <c:pt idx="2">
                  <c:v>187</c:v>
                </c:pt>
                <c:pt idx="3">
                  <c:v>158</c:v>
                </c:pt>
                <c:pt idx="4">
                  <c:v>144</c:v>
                </c:pt>
                <c:pt idx="5">
                  <c:v>234</c:v>
                </c:pt>
                <c:pt idx="6">
                  <c:v>232</c:v>
                </c:pt>
                <c:pt idx="7">
                  <c:v>248</c:v>
                </c:pt>
                <c:pt idx="8">
                  <c:v>95</c:v>
                </c:pt>
                <c:pt idx="9">
                  <c:v>63</c:v>
                </c:pt>
                <c:pt idx="10">
                  <c:v>311</c:v>
                </c:pt>
                <c:pt idx="11">
                  <c:v>452</c:v>
                </c:pt>
                <c:pt idx="12">
                  <c:v>618</c:v>
                </c:pt>
                <c:pt idx="13">
                  <c:v>208</c:v>
                </c:pt>
                <c:pt idx="14">
                  <c:v>272</c:v>
                </c:pt>
                <c:pt idx="15">
                  <c:v>563</c:v>
                </c:pt>
                <c:pt idx="16">
                  <c:v>318</c:v>
                </c:pt>
                <c:pt idx="17">
                  <c:v>281</c:v>
                </c:pt>
                <c:pt idx="18">
                  <c:v>270</c:v>
                </c:pt>
                <c:pt idx="19">
                  <c:v>284</c:v>
                </c:pt>
                <c:pt idx="20">
                  <c:v>61</c:v>
                </c:pt>
                <c:pt idx="21">
                  <c:v>0</c:v>
                </c:pt>
                <c:pt idx="22">
                  <c:v>66</c:v>
                </c:pt>
              </c:numCache>
            </c:numRef>
          </c:val>
          <c:smooth val="0"/>
        </c:ser>
        <c:marker val="1"/>
        <c:axId val="61447416"/>
        <c:axId val="12841785"/>
      </c:lineChart>
      <c:catAx>
        <c:axId val="61447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1785"/>
        <c:crosses val="autoZero"/>
        <c:auto val="1"/>
        <c:lblOffset val="100"/>
        <c:tickLblSkip val="1"/>
        <c:noMultiLvlLbl val="0"/>
      </c:catAx>
      <c:valAx>
        <c:axId val="12841785"/>
        <c:scaling>
          <c:orientation val="minMax"/>
          <c:max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7416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0565"/>
          <c:w val="0.942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利用関係別新設住宅一戸当たり床面積の推移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99525"/>
          <c:h val="0.907"/>
        </c:manualLayout>
      </c:layout>
      <c:lineChart>
        <c:grouping val="standard"/>
        <c:varyColors val="0"/>
        <c:ser>
          <c:idx val="1"/>
          <c:order val="0"/>
          <c:tx>
            <c:strRef>
              <c:f>'表'!$E$3</c:f>
              <c:strCache>
                <c:ptCount val="1"/>
                <c:pt idx="0">
                  <c:v>持　　家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('表'!$G$7:$G$28,'表'!$G$29)</c:f>
              <c:numCache>
                <c:ptCount val="23"/>
                <c:pt idx="0">
                  <c:v>139.9</c:v>
                </c:pt>
                <c:pt idx="1">
                  <c:v>142.1</c:v>
                </c:pt>
                <c:pt idx="2">
                  <c:v>142.5</c:v>
                </c:pt>
                <c:pt idx="3">
                  <c:v>139.3</c:v>
                </c:pt>
                <c:pt idx="4">
                  <c:v>147.2</c:v>
                </c:pt>
                <c:pt idx="5">
                  <c:v>150.4</c:v>
                </c:pt>
                <c:pt idx="6">
                  <c:v>148.2</c:v>
                </c:pt>
                <c:pt idx="7">
                  <c:v>151.5</c:v>
                </c:pt>
                <c:pt idx="8">
                  <c:v>146.4</c:v>
                </c:pt>
                <c:pt idx="9">
                  <c:v>147</c:v>
                </c:pt>
                <c:pt idx="10">
                  <c:v>151.5</c:v>
                </c:pt>
                <c:pt idx="11">
                  <c:v>151.6</c:v>
                </c:pt>
                <c:pt idx="12">
                  <c:v>150.4</c:v>
                </c:pt>
                <c:pt idx="13">
                  <c:v>149.7</c:v>
                </c:pt>
                <c:pt idx="14">
                  <c:v>147.1</c:v>
                </c:pt>
                <c:pt idx="15">
                  <c:v>143.8</c:v>
                </c:pt>
                <c:pt idx="16">
                  <c:v>141.8</c:v>
                </c:pt>
                <c:pt idx="17">
                  <c:v>144.5</c:v>
                </c:pt>
                <c:pt idx="18">
                  <c:v>139.7</c:v>
                </c:pt>
                <c:pt idx="19">
                  <c:v>138.8</c:v>
                </c:pt>
                <c:pt idx="20">
                  <c:v>131.5</c:v>
                </c:pt>
                <c:pt idx="21">
                  <c:v>129.4</c:v>
                </c:pt>
                <c:pt idx="22">
                  <c:v>128.5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'表'!$H$3</c:f>
              <c:strCache>
                <c:ptCount val="1"/>
                <c:pt idx="0">
                  <c:v>貸　　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('表'!$J$7:$J$28,'表'!$J$29)</c:f>
              <c:numCache>
                <c:ptCount val="23"/>
                <c:pt idx="0">
                  <c:v>47.7</c:v>
                </c:pt>
                <c:pt idx="1">
                  <c:v>46</c:v>
                </c:pt>
                <c:pt idx="2">
                  <c:v>49.8</c:v>
                </c:pt>
                <c:pt idx="3">
                  <c:v>48.7</c:v>
                </c:pt>
                <c:pt idx="4">
                  <c:v>49.8</c:v>
                </c:pt>
                <c:pt idx="5">
                  <c:v>51.4</c:v>
                </c:pt>
                <c:pt idx="6">
                  <c:v>48.1</c:v>
                </c:pt>
                <c:pt idx="7">
                  <c:v>51.3</c:v>
                </c:pt>
                <c:pt idx="8">
                  <c:v>47.1</c:v>
                </c:pt>
                <c:pt idx="9">
                  <c:v>44.8</c:v>
                </c:pt>
                <c:pt idx="10">
                  <c:v>45.8</c:v>
                </c:pt>
                <c:pt idx="11">
                  <c:v>48.4</c:v>
                </c:pt>
                <c:pt idx="12">
                  <c:v>53.3</c:v>
                </c:pt>
                <c:pt idx="13">
                  <c:v>51.5</c:v>
                </c:pt>
                <c:pt idx="14">
                  <c:v>54.2</c:v>
                </c:pt>
                <c:pt idx="15">
                  <c:v>48.8</c:v>
                </c:pt>
                <c:pt idx="16">
                  <c:v>48.9</c:v>
                </c:pt>
                <c:pt idx="17">
                  <c:v>50.5</c:v>
                </c:pt>
                <c:pt idx="18">
                  <c:v>48.7</c:v>
                </c:pt>
                <c:pt idx="19">
                  <c:v>47</c:v>
                </c:pt>
                <c:pt idx="20">
                  <c:v>54.8</c:v>
                </c:pt>
                <c:pt idx="21">
                  <c:v>51.7</c:v>
                </c:pt>
                <c:pt idx="22">
                  <c:v>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'表'!$K$3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('表'!$M$7:$M$28,'表'!$M$29)</c:f>
              <c:numCache>
                <c:ptCount val="23"/>
                <c:pt idx="0">
                  <c:v>58.6</c:v>
                </c:pt>
                <c:pt idx="1">
                  <c:v>62.5</c:v>
                </c:pt>
                <c:pt idx="2">
                  <c:v>56.2</c:v>
                </c:pt>
                <c:pt idx="3">
                  <c:v>61.3</c:v>
                </c:pt>
                <c:pt idx="4">
                  <c:v>62.6</c:v>
                </c:pt>
                <c:pt idx="5">
                  <c:v>74</c:v>
                </c:pt>
                <c:pt idx="6">
                  <c:v>66.5</c:v>
                </c:pt>
                <c:pt idx="7">
                  <c:v>52.9</c:v>
                </c:pt>
                <c:pt idx="8">
                  <c:v>57.9</c:v>
                </c:pt>
                <c:pt idx="9">
                  <c:v>66.7</c:v>
                </c:pt>
                <c:pt idx="10">
                  <c:v>69.2</c:v>
                </c:pt>
                <c:pt idx="11">
                  <c:v>56</c:v>
                </c:pt>
                <c:pt idx="12">
                  <c:v>66.1</c:v>
                </c:pt>
                <c:pt idx="13">
                  <c:v>61.4</c:v>
                </c:pt>
                <c:pt idx="14">
                  <c:v>81</c:v>
                </c:pt>
                <c:pt idx="15">
                  <c:v>90.5</c:v>
                </c:pt>
                <c:pt idx="16">
                  <c:v>90.5</c:v>
                </c:pt>
                <c:pt idx="17">
                  <c:v>85.2</c:v>
                </c:pt>
                <c:pt idx="18">
                  <c:v>77.5</c:v>
                </c:pt>
                <c:pt idx="19">
                  <c:v>73.2</c:v>
                </c:pt>
                <c:pt idx="20">
                  <c:v>58.7</c:v>
                </c:pt>
                <c:pt idx="21">
                  <c:v>69.4</c:v>
                </c:pt>
                <c:pt idx="22">
                  <c:v>108.3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'表'!$N$3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('表'!$P$7:$P$28,'表'!$P$29)</c:f>
              <c:numCache>
                <c:ptCount val="23"/>
                <c:pt idx="0">
                  <c:v>127.5</c:v>
                </c:pt>
                <c:pt idx="1">
                  <c:v>107.3</c:v>
                </c:pt>
                <c:pt idx="2">
                  <c:v>108.3</c:v>
                </c:pt>
                <c:pt idx="3">
                  <c:v>103.4</c:v>
                </c:pt>
                <c:pt idx="4">
                  <c:v>99.6</c:v>
                </c:pt>
                <c:pt idx="5">
                  <c:v>101.6</c:v>
                </c:pt>
                <c:pt idx="6">
                  <c:v>101.3</c:v>
                </c:pt>
                <c:pt idx="7">
                  <c:v>104.8</c:v>
                </c:pt>
                <c:pt idx="8">
                  <c:v>115.2</c:v>
                </c:pt>
                <c:pt idx="9">
                  <c:v>123.3</c:v>
                </c:pt>
                <c:pt idx="10">
                  <c:v>107.9</c:v>
                </c:pt>
                <c:pt idx="11">
                  <c:v>103.1</c:v>
                </c:pt>
                <c:pt idx="12">
                  <c:v>102.3</c:v>
                </c:pt>
                <c:pt idx="13">
                  <c:v>116.5</c:v>
                </c:pt>
                <c:pt idx="14">
                  <c:v>109.4</c:v>
                </c:pt>
                <c:pt idx="15">
                  <c:v>104.4</c:v>
                </c:pt>
                <c:pt idx="16">
                  <c:v>110.7</c:v>
                </c:pt>
                <c:pt idx="17">
                  <c:v>115.5</c:v>
                </c:pt>
                <c:pt idx="18">
                  <c:v>105.1</c:v>
                </c:pt>
                <c:pt idx="19">
                  <c:v>100</c:v>
                </c:pt>
                <c:pt idx="20">
                  <c:v>96.6</c:v>
                </c:pt>
                <c:pt idx="21">
                  <c:v>120.4</c:v>
                </c:pt>
                <c:pt idx="22">
                  <c:v>105.2</c:v>
                </c:pt>
              </c:numCache>
            </c:numRef>
          </c:val>
          <c:smooth val="0"/>
        </c:ser>
        <c:ser>
          <c:idx val="5"/>
          <c:order val="4"/>
          <c:tx>
            <c:v>分譲のうちマンション</c:v>
          </c:tx>
          <c:spPr>
            <a:ln w="12700">
              <a:solidFill>
                <a:srgbClr val="00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('表'!$S$7:$S$28,'表'!$S$29)</c:f>
              <c:numCache>
                <c:ptCount val="23"/>
                <c:pt idx="0">
                  <c:v>110.2</c:v>
                </c:pt>
                <c:pt idx="1">
                  <c:v>78.5</c:v>
                </c:pt>
                <c:pt idx="2">
                  <c:v>81.3</c:v>
                </c:pt>
                <c:pt idx="3">
                  <c:v>78.5</c:v>
                </c:pt>
                <c:pt idx="4">
                  <c:v>74.9</c:v>
                </c:pt>
                <c:pt idx="5">
                  <c:v>86.3</c:v>
                </c:pt>
                <c:pt idx="6">
                  <c:v>85.7</c:v>
                </c:pt>
                <c:pt idx="7">
                  <c:v>90.1</c:v>
                </c:pt>
                <c:pt idx="8">
                  <c:v>80.9</c:v>
                </c:pt>
                <c:pt idx="9">
                  <c:v>84.8</c:v>
                </c:pt>
                <c:pt idx="10">
                  <c:v>89.6</c:v>
                </c:pt>
                <c:pt idx="11">
                  <c:v>93.4</c:v>
                </c:pt>
                <c:pt idx="12">
                  <c:v>91.3</c:v>
                </c:pt>
                <c:pt idx="13">
                  <c:v>95.7</c:v>
                </c:pt>
                <c:pt idx="14">
                  <c:v>95</c:v>
                </c:pt>
                <c:pt idx="15">
                  <c:v>95.7</c:v>
                </c:pt>
                <c:pt idx="16">
                  <c:v>106.8</c:v>
                </c:pt>
                <c:pt idx="17">
                  <c:v>111</c:v>
                </c:pt>
                <c:pt idx="18">
                  <c:v>97.2</c:v>
                </c:pt>
                <c:pt idx="19">
                  <c:v>92.6</c:v>
                </c:pt>
                <c:pt idx="20">
                  <c:v>85.3</c:v>
                </c:pt>
                <c:pt idx="22">
                  <c:v>93.15151515151516</c:v>
                </c:pt>
              </c:numCache>
            </c:numRef>
          </c:val>
          <c:smooth val="0"/>
        </c:ser>
        <c:marker val="1"/>
        <c:axId val="60893106"/>
        <c:axId val="48354979"/>
      </c:lineChart>
      <c:catAx>
        <c:axId val="60893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54979"/>
        <c:crosses val="autoZero"/>
        <c:auto val="1"/>
        <c:lblOffset val="100"/>
        <c:tickLblSkip val="1"/>
        <c:noMultiLvlLbl val="0"/>
      </c:catAx>
      <c:valAx>
        <c:axId val="48354979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310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25"/>
          <c:y val="0.0545"/>
          <c:w val="0.807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28</xdr:row>
      <xdr:rowOff>0</xdr:rowOff>
    </xdr:to>
    <xdr:graphicFrame>
      <xdr:nvGraphicFramePr>
        <xdr:cNvPr id="1" name="Chart 1026"/>
        <xdr:cNvGraphicFramePr/>
      </xdr:nvGraphicFramePr>
      <xdr:xfrm>
        <a:off x="0" y="0"/>
        <a:ext cx="61626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8</xdr:col>
      <xdr:colOff>676275</xdr:colOff>
      <xdr:row>57</xdr:row>
      <xdr:rowOff>161925</xdr:rowOff>
    </xdr:to>
    <xdr:graphicFrame>
      <xdr:nvGraphicFramePr>
        <xdr:cNvPr id="2" name="Chart 1027"/>
        <xdr:cNvGraphicFramePr/>
      </xdr:nvGraphicFramePr>
      <xdr:xfrm>
        <a:off x="0" y="5133975"/>
        <a:ext cx="61626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27" sqref="S27"/>
    </sheetView>
  </sheetViews>
  <sheetFormatPr defaultColWidth="9.00390625" defaultRowHeight="13.5"/>
  <cols>
    <col min="1" max="1" width="8.50390625" style="1" customWidth="1"/>
    <col min="2" max="2" width="6.875" style="1" customWidth="1"/>
    <col min="3" max="3" width="8.375" style="1" customWidth="1"/>
    <col min="4" max="4" width="6.125" style="1" customWidth="1"/>
    <col min="5" max="5" width="6.875" style="1" customWidth="1"/>
    <col min="6" max="6" width="8.375" style="1" customWidth="1"/>
    <col min="7" max="7" width="6.125" style="1" customWidth="1"/>
    <col min="8" max="8" width="6.875" style="1" customWidth="1"/>
    <col min="9" max="9" width="8.375" style="1" customWidth="1"/>
    <col min="10" max="10" width="6.125" style="1" customWidth="1"/>
    <col min="11" max="11" width="6.875" style="1" customWidth="1"/>
    <col min="12" max="12" width="8.375" style="1" customWidth="1"/>
    <col min="13" max="13" width="6.125" style="1" customWidth="1"/>
    <col min="14" max="14" width="6.875" style="1" customWidth="1"/>
    <col min="15" max="15" width="8.375" style="1" customWidth="1"/>
    <col min="16" max="16" width="6.125" style="1" customWidth="1"/>
    <col min="17" max="17" width="6.875" style="1" customWidth="1"/>
    <col min="18" max="18" width="8.375" style="1" customWidth="1"/>
    <col min="19" max="19" width="6.125" style="1" customWidth="1"/>
    <col min="20" max="16384" width="9.00390625" style="1" customWidth="1"/>
  </cols>
  <sheetData>
    <row r="1" ht="13.5">
      <c r="B1" s="1" t="s">
        <v>13</v>
      </c>
    </row>
    <row r="3" spans="1:19" s="2" customFormat="1" ht="7.5" customHeight="1">
      <c r="A3" s="74" t="s">
        <v>7</v>
      </c>
      <c r="B3" s="79" t="s">
        <v>3</v>
      </c>
      <c r="C3" s="79"/>
      <c r="D3" s="79"/>
      <c r="E3" s="74" t="s">
        <v>4</v>
      </c>
      <c r="F3" s="74"/>
      <c r="G3" s="74"/>
      <c r="H3" s="74" t="s">
        <v>5</v>
      </c>
      <c r="I3" s="74"/>
      <c r="J3" s="74"/>
      <c r="K3" s="74" t="s">
        <v>0</v>
      </c>
      <c r="L3" s="74"/>
      <c r="M3" s="74"/>
      <c r="N3" s="74" t="s">
        <v>1</v>
      </c>
      <c r="O3" s="74"/>
      <c r="P3" s="76"/>
      <c r="Q3" s="71"/>
      <c r="R3" s="72"/>
      <c r="S3" s="72"/>
    </row>
    <row r="4" spans="1:19" s="2" customFormat="1" ht="13.5">
      <c r="A4" s="78"/>
      <c r="B4" s="80"/>
      <c r="C4" s="80"/>
      <c r="D4" s="80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7"/>
      <c r="Q4" s="73" t="s">
        <v>2</v>
      </c>
      <c r="R4" s="73"/>
      <c r="S4" s="73"/>
    </row>
    <row r="5" spans="1:19" s="12" customFormat="1" ht="27" customHeight="1">
      <c r="A5" s="75"/>
      <c r="B5" s="3" t="s">
        <v>6</v>
      </c>
      <c r="C5" s="4" t="s">
        <v>10</v>
      </c>
      <c r="D5" s="5" t="s">
        <v>11</v>
      </c>
      <c r="E5" s="6" t="s">
        <v>6</v>
      </c>
      <c r="F5" s="7" t="s">
        <v>10</v>
      </c>
      <c r="G5" s="8" t="s">
        <v>11</v>
      </c>
      <c r="H5" s="6" t="s">
        <v>6</v>
      </c>
      <c r="I5" s="7" t="s">
        <v>10</v>
      </c>
      <c r="J5" s="8" t="s">
        <v>11</v>
      </c>
      <c r="K5" s="6" t="s">
        <v>6</v>
      </c>
      <c r="L5" s="7" t="s">
        <v>10</v>
      </c>
      <c r="M5" s="8" t="s">
        <v>11</v>
      </c>
      <c r="N5" s="6" t="s">
        <v>6</v>
      </c>
      <c r="O5" s="7" t="s">
        <v>10</v>
      </c>
      <c r="P5" s="8" t="s">
        <v>11</v>
      </c>
      <c r="Q5" s="9" t="s">
        <v>6</v>
      </c>
      <c r="R5" s="10" t="s">
        <v>10</v>
      </c>
      <c r="S5" s="11" t="s">
        <v>11</v>
      </c>
    </row>
    <row r="6" spans="1:19" s="12" customFormat="1" ht="13.5">
      <c r="A6" s="13"/>
      <c r="B6" s="14" t="s">
        <v>8</v>
      </c>
      <c r="C6" s="15" t="s">
        <v>9</v>
      </c>
      <c r="D6" s="16" t="s">
        <v>9</v>
      </c>
      <c r="E6" s="14" t="s">
        <v>8</v>
      </c>
      <c r="F6" s="15" t="s">
        <v>9</v>
      </c>
      <c r="G6" s="16" t="s">
        <v>9</v>
      </c>
      <c r="H6" s="14" t="s">
        <v>8</v>
      </c>
      <c r="I6" s="15" t="s">
        <v>9</v>
      </c>
      <c r="J6" s="16" t="s">
        <v>9</v>
      </c>
      <c r="K6" s="14" t="s">
        <v>8</v>
      </c>
      <c r="L6" s="15" t="s">
        <v>9</v>
      </c>
      <c r="M6" s="16" t="s">
        <v>9</v>
      </c>
      <c r="N6" s="14" t="s">
        <v>8</v>
      </c>
      <c r="O6" s="15" t="s">
        <v>9</v>
      </c>
      <c r="P6" s="16" t="s">
        <v>9</v>
      </c>
      <c r="Q6" s="17" t="s">
        <v>8</v>
      </c>
      <c r="R6" s="17" t="s">
        <v>9</v>
      </c>
      <c r="S6" s="17" t="s">
        <v>9</v>
      </c>
    </row>
    <row r="7" spans="1:19" s="12" customFormat="1" ht="13.5">
      <c r="A7" s="18" t="s">
        <v>12</v>
      </c>
      <c r="B7" s="19">
        <v>4772</v>
      </c>
      <c r="C7" s="20">
        <v>499946</v>
      </c>
      <c r="D7" s="21">
        <f>ROUND(C7/B7,1)</f>
        <v>104.8</v>
      </c>
      <c r="E7" s="22">
        <v>2690</v>
      </c>
      <c r="F7" s="23">
        <v>376222</v>
      </c>
      <c r="G7" s="24">
        <f>ROUND(F7/E7,1)</f>
        <v>139.9</v>
      </c>
      <c r="H7" s="22">
        <v>1592</v>
      </c>
      <c r="I7" s="23">
        <v>75859</v>
      </c>
      <c r="J7" s="24">
        <f>ROUND(I7/H7,1)</f>
        <v>47.7</v>
      </c>
      <c r="K7" s="22">
        <v>212</v>
      </c>
      <c r="L7" s="23">
        <v>12421</v>
      </c>
      <c r="M7" s="24">
        <f>ROUND(L7/K7,1)</f>
        <v>58.6</v>
      </c>
      <c r="N7" s="22">
        <v>278</v>
      </c>
      <c r="O7" s="23">
        <v>35444</v>
      </c>
      <c r="P7" s="24">
        <f>ROUND(O7/N7,1)</f>
        <v>127.5</v>
      </c>
      <c r="Q7" s="25">
        <v>65</v>
      </c>
      <c r="R7" s="25">
        <v>7166</v>
      </c>
      <c r="S7" s="26">
        <f>ROUND(R7/Q7,1)</f>
        <v>110.2</v>
      </c>
    </row>
    <row r="8" spans="1:19" s="12" customFormat="1" ht="13.5">
      <c r="A8" s="28" t="s">
        <v>14</v>
      </c>
      <c r="B8" s="29">
        <v>5634</v>
      </c>
      <c r="C8" s="30">
        <v>531456</v>
      </c>
      <c r="D8" s="31">
        <f aca="true" t="shared" si="0" ref="D8:D23">ROUND(C8/B8,1)</f>
        <v>94.3</v>
      </c>
      <c r="E8" s="32">
        <v>2525</v>
      </c>
      <c r="F8" s="33">
        <v>358782</v>
      </c>
      <c r="G8" s="34">
        <f aca="true" t="shared" si="1" ref="G8:G26">ROUND(F8/E8,1)</f>
        <v>142.1</v>
      </c>
      <c r="H8" s="32">
        <v>2422</v>
      </c>
      <c r="I8" s="33">
        <v>111365</v>
      </c>
      <c r="J8" s="34">
        <f aca="true" t="shared" si="2" ref="J8:J26">ROUND(I8/H8,1)</f>
        <v>46</v>
      </c>
      <c r="K8" s="32">
        <v>277</v>
      </c>
      <c r="L8" s="33">
        <v>17305</v>
      </c>
      <c r="M8" s="34">
        <f aca="true" t="shared" si="3" ref="M8:M26">ROUND(L8/K8,1)</f>
        <v>62.5</v>
      </c>
      <c r="N8" s="32">
        <v>410</v>
      </c>
      <c r="O8" s="33">
        <v>44004</v>
      </c>
      <c r="P8" s="34">
        <f aca="true" t="shared" si="4" ref="P8:P26">ROUND(O8/N8,1)</f>
        <v>107.3</v>
      </c>
      <c r="Q8" s="35">
        <v>198</v>
      </c>
      <c r="R8" s="35">
        <v>15539</v>
      </c>
      <c r="S8" s="36">
        <f aca="true" t="shared" si="5" ref="S8:S26">ROUND(R8/Q8,1)</f>
        <v>78.5</v>
      </c>
    </row>
    <row r="9" spans="1:19" s="12" customFormat="1" ht="13.5">
      <c r="A9" s="28" t="s">
        <v>15</v>
      </c>
      <c r="B9" s="29">
        <v>4951</v>
      </c>
      <c r="C9" s="30">
        <v>506157</v>
      </c>
      <c r="D9" s="31">
        <f t="shared" si="0"/>
        <v>102.2</v>
      </c>
      <c r="E9" s="32">
        <v>2531</v>
      </c>
      <c r="F9" s="33">
        <v>360661</v>
      </c>
      <c r="G9" s="34">
        <f t="shared" si="1"/>
        <v>142.5</v>
      </c>
      <c r="H9" s="32">
        <v>1828</v>
      </c>
      <c r="I9" s="33">
        <v>91028</v>
      </c>
      <c r="J9" s="34">
        <f t="shared" si="2"/>
        <v>49.8</v>
      </c>
      <c r="K9" s="32">
        <v>185</v>
      </c>
      <c r="L9" s="33">
        <v>10404</v>
      </c>
      <c r="M9" s="34">
        <f t="shared" si="3"/>
        <v>56.2</v>
      </c>
      <c r="N9" s="32">
        <v>407</v>
      </c>
      <c r="O9" s="33">
        <v>44064</v>
      </c>
      <c r="P9" s="34">
        <f t="shared" si="4"/>
        <v>108.3</v>
      </c>
      <c r="Q9" s="35">
        <v>187</v>
      </c>
      <c r="R9" s="35">
        <v>15208</v>
      </c>
      <c r="S9" s="36">
        <f t="shared" si="5"/>
        <v>81.3</v>
      </c>
    </row>
    <row r="10" spans="1:19" s="12" customFormat="1" ht="13.5">
      <c r="A10" s="28" t="s">
        <v>16</v>
      </c>
      <c r="B10" s="29">
        <v>5318</v>
      </c>
      <c r="C10" s="30">
        <v>549499</v>
      </c>
      <c r="D10" s="31">
        <f t="shared" si="0"/>
        <v>103.3</v>
      </c>
      <c r="E10" s="32">
        <v>2955</v>
      </c>
      <c r="F10" s="33">
        <v>411775</v>
      </c>
      <c r="G10" s="34">
        <f t="shared" si="1"/>
        <v>139.3</v>
      </c>
      <c r="H10" s="32">
        <v>1696</v>
      </c>
      <c r="I10" s="33">
        <v>82644</v>
      </c>
      <c r="J10" s="34">
        <f t="shared" si="2"/>
        <v>48.7</v>
      </c>
      <c r="K10" s="32">
        <v>330</v>
      </c>
      <c r="L10" s="33">
        <v>20237</v>
      </c>
      <c r="M10" s="34">
        <f t="shared" si="3"/>
        <v>61.3</v>
      </c>
      <c r="N10" s="32">
        <v>337</v>
      </c>
      <c r="O10" s="33">
        <v>34843</v>
      </c>
      <c r="P10" s="34">
        <f t="shared" si="4"/>
        <v>103.4</v>
      </c>
      <c r="Q10" s="35">
        <v>158</v>
      </c>
      <c r="R10" s="35">
        <v>12409</v>
      </c>
      <c r="S10" s="36">
        <f t="shared" si="5"/>
        <v>78.5</v>
      </c>
    </row>
    <row r="11" spans="1:19" s="12" customFormat="1" ht="13.5">
      <c r="A11" s="28" t="s">
        <v>17</v>
      </c>
      <c r="B11" s="29">
        <v>5261</v>
      </c>
      <c r="C11" s="30">
        <v>563641</v>
      </c>
      <c r="D11" s="31">
        <f t="shared" si="0"/>
        <v>107.1</v>
      </c>
      <c r="E11" s="32">
        <v>2921</v>
      </c>
      <c r="F11" s="33">
        <v>430018</v>
      </c>
      <c r="G11" s="34">
        <f t="shared" si="1"/>
        <v>147.2</v>
      </c>
      <c r="H11" s="32">
        <v>1784</v>
      </c>
      <c r="I11" s="33">
        <v>88817</v>
      </c>
      <c r="J11" s="34">
        <f t="shared" si="2"/>
        <v>49.8</v>
      </c>
      <c r="K11" s="32">
        <v>286</v>
      </c>
      <c r="L11" s="33">
        <v>17901</v>
      </c>
      <c r="M11" s="34">
        <f t="shared" si="3"/>
        <v>62.6</v>
      </c>
      <c r="N11" s="32">
        <v>270</v>
      </c>
      <c r="O11" s="33">
        <v>26905</v>
      </c>
      <c r="P11" s="34">
        <f t="shared" si="4"/>
        <v>99.6</v>
      </c>
      <c r="Q11" s="35">
        <v>144</v>
      </c>
      <c r="R11" s="35">
        <v>10779</v>
      </c>
      <c r="S11" s="36">
        <f t="shared" si="5"/>
        <v>74.9</v>
      </c>
    </row>
    <row r="12" spans="1:19" s="12" customFormat="1" ht="13.5">
      <c r="A12" s="28" t="s">
        <v>18</v>
      </c>
      <c r="B12" s="29">
        <v>6355</v>
      </c>
      <c r="C12" s="30">
        <v>651025</v>
      </c>
      <c r="D12" s="31">
        <f t="shared" si="0"/>
        <v>102.4</v>
      </c>
      <c r="E12" s="32">
        <v>3021</v>
      </c>
      <c r="F12" s="33">
        <v>454208</v>
      </c>
      <c r="G12" s="34">
        <f t="shared" si="1"/>
        <v>150.4</v>
      </c>
      <c r="H12" s="32">
        <v>2633</v>
      </c>
      <c r="I12" s="33">
        <v>135388</v>
      </c>
      <c r="J12" s="34">
        <f t="shared" si="2"/>
        <v>51.4</v>
      </c>
      <c r="K12" s="32">
        <v>355</v>
      </c>
      <c r="L12" s="33">
        <v>26266</v>
      </c>
      <c r="M12" s="34">
        <f t="shared" si="3"/>
        <v>74</v>
      </c>
      <c r="N12" s="32">
        <v>346</v>
      </c>
      <c r="O12" s="33">
        <v>35163</v>
      </c>
      <c r="P12" s="34">
        <f t="shared" si="4"/>
        <v>101.6</v>
      </c>
      <c r="Q12" s="35">
        <v>234</v>
      </c>
      <c r="R12" s="35">
        <v>20203</v>
      </c>
      <c r="S12" s="36">
        <f t="shared" si="5"/>
        <v>86.3</v>
      </c>
    </row>
    <row r="13" spans="1:19" s="12" customFormat="1" ht="13.5">
      <c r="A13" s="28" t="s">
        <v>19</v>
      </c>
      <c r="B13" s="29">
        <v>6344</v>
      </c>
      <c r="C13" s="30">
        <v>613171</v>
      </c>
      <c r="D13" s="31">
        <f t="shared" si="0"/>
        <v>96.7</v>
      </c>
      <c r="E13" s="32">
        <v>2846</v>
      </c>
      <c r="F13" s="33">
        <v>421706</v>
      </c>
      <c r="G13" s="34">
        <f t="shared" si="1"/>
        <v>148.2</v>
      </c>
      <c r="H13" s="32">
        <v>2860</v>
      </c>
      <c r="I13" s="33">
        <v>137480</v>
      </c>
      <c r="J13" s="34">
        <f t="shared" si="2"/>
        <v>48.1</v>
      </c>
      <c r="K13" s="32">
        <v>306</v>
      </c>
      <c r="L13" s="33">
        <v>20360</v>
      </c>
      <c r="M13" s="34">
        <f t="shared" si="3"/>
        <v>66.5</v>
      </c>
      <c r="N13" s="32">
        <v>332</v>
      </c>
      <c r="O13" s="33">
        <v>33625</v>
      </c>
      <c r="P13" s="34">
        <f t="shared" si="4"/>
        <v>101.3</v>
      </c>
      <c r="Q13" s="35">
        <v>232</v>
      </c>
      <c r="R13" s="35">
        <v>19889</v>
      </c>
      <c r="S13" s="36">
        <f t="shared" si="5"/>
        <v>85.7</v>
      </c>
    </row>
    <row r="14" spans="1:19" s="12" customFormat="1" ht="13.5">
      <c r="A14" s="28" t="s">
        <v>20</v>
      </c>
      <c r="B14" s="29">
        <v>7070</v>
      </c>
      <c r="C14" s="30">
        <v>759119</v>
      </c>
      <c r="D14" s="31">
        <f t="shared" si="0"/>
        <v>107.4</v>
      </c>
      <c r="E14" s="32">
        <v>3753</v>
      </c>
      <c r="F14" s="33">
        <v>568503</v>
      </c>
      <c r="G14" s="34">
        <f t="shared" si="1"/>
        <v>151.5</v>
      </c>
      <c r="H14" s="32">
        <v>2557</v>
      </c>
      <c r="I14" s="33">
        <v>131132</v>
      </c>
      <c r="J14" s="34">
        <f t="shared" si="2"/>
        <v>51.3</v>
      </c>
      <c r="K14" s="32">
        <v>389</v>
      </c>
      <c r="L14" s="33">
        <v>20585</v>
      </c>
      <c r="M14" s="34">
        <f t="shared" si="3"/>
        <v>52.9</v>
      </c>
      <c r="N14" s="32">
        <v>371</v>
      </c>
      <c r="O14" s="33">
        <v>38899</v>
      </c>
      <c r="P14" s="34">
        <f t="shared" si="4"/>
        <v>104.8</v>
      </c>
      <c r="Q14" s="35">
        <v>248</v>
      </c>
      <c r="R14" s="35">
        <v>22351</v>
      </c>
      <c r="S14" s="36">
        <f t="shared" si="5"/>
        <v>90.1</v>
      </c>
    </row>
    <row r="15" spans="1:19" s="2" customFormat="1" ht="13.5">
      <c r="A15" s="28" t="s">
        <v>21</v>
      </c>
      <c r="B15" s="29">
        <v>5724</v>
      </c>
      <c r="C15" s="30">
        <v>581303</v>
      </c>
      <c r="D15" s="31">
        <f t="shared" si="0"/>
        <v>101.6</v>
      </c>
      <c r="E15" s="32">
        <v>2954</v>
      </c>
      <c r="F15" s="33">
        <v>432560</v>
      </c>
      <c r="G15" s="34">
        <f t="shared" si="1"/>
        <v>146.4</v>
      </c>
      <c r="H15" s="32">
        <v>2251</v>
      </c>
      <c r="I15" s="33">
        <v>106032</v>
      </c>
      <c r="J15" s="34">
        <f t="shared" si="2"/>
        <v>47.1</v>
      </c>
      <c r="K15" s="32">
        <v>298</v>
      </c>
      <c r="L15" s="33">
        <v>17243</v>
      </c>
      <c r="M15" s="34">
        <f t="shared" si="3"/>
        <v>57.9</v>
      </c>
      <c r="N15" s="32">
        <v>221</v>
      </c>
      <c r="O15" s="33">
        <v>25468</v>
      </c>
      <c r="P15" s="34">
        <f t="shared" si="4"/>
        <v>115.2</v>
      </c>
      <c r="Q15" s="35">
        <v>95</v>
      </c>
      <c r="R15" s="35">
        <v>7685</v>
      </c>
      <c r="S15" s="36">
        <f t="shared" si="5"/>
        <v>80.9</v>
      </c>
    </row>
    <row r="16" spans="1:19" s="12" customFormat="1" ht="13.5">
      <c r="A16" s="28" t="s">
        <v>22</v>
      </c>
      <c r="B16" s="29">
        <v>5266</v>
      </c>
      <c r="C16" s="30">
        <v>526871</v>
      </c>
      <c r="D16" s="31">
        <f t="shared" si="0"/>
        <v>100.1</v>
      </c>
      <c r="E16" s="32">
        <v>2641</v>
      </c>
      <c r="F16" s="33">
        <v>388259</v>
      </c>
      <c r="G16" s="34">
        <f t="shared" si="1"/>
        <v>147</v>
      </c>
      <c r="H16" s="32">
        <v>2206</v>
      </c>
      <c r="I16" s="33">
        <v>98844</v>
      </c>
      <c r="J16" s="34">
        <f t="shared" si="2"/>
        <v>44.8</v>
      </c>
      <c r="K16" s="32">
        <v>210</v>
      </c>
      <c r="L16" s="33">
        <v>14002</v>
      </c>
      <c r="M16" s="34">
        <f t="shared" si="3"/>
        <v>66.7</v>
      </c>
      <c r="N16" s="32">
        <v>209</v>
      </c>
      <c r="O16" s="33">
        <v>25766</v>
      </c>
      <c r="P16" s="34">
        <f t="shared" si="4"/>
        <v>123.3</v>
      </c>
      <c r="Q16" s="35">
        <v>63</v>
      </c>
      <c r="R16" s="35">
        <v>5340</v>
      </c>
      <c r="S16" s="36">
        <f t="shared" si="5"/>
        <v>84.8</v>
      </c>
    </row>
    <row r="17" spans="1:19" s="12" customFormat="1" ht="13.5">
      <c r="A17" s="28" t="s">
        <v>23</v>
      </c>
      <c r="B17" s="29">
        <v>5122</v>
      </c>
      <c r="C17" s="30">
        <v>538322</v>
      </c>
      <c r="D17" s="31">
        <f t="shared" si="0"/>
        <v>105.1</v>
      </c>
      <c r="E17" s="32">
        <v>2553</v>
      </c>
      <c r="F17" s="33">
        <v>386906</v>
      </c>
      <c r="G17" s="34">
        <f t="shared" si="1"/>
        <v>151.5</v>
      </c>
      <c r="H17" s="32">
        <v>1935</v>
      </c>
      <c r="I17" s="33">
        <v>88566</v>
      </c>
      <c r="J17" s="34">
        <f t="shared" si="2"/>
        <v>45.8</v>
      </c>
      <c r="K17" s="32">
        <v>144</v>
      </c>
      <c r="L17" s="33">
        <v>9968</v>
      </c>
      <c r="M17" s="34">
        <f t="shared" si="3"/>
        <v>69.2</v>
      </c>
      <c r="N17" s="32">
        <v>490</v>
      </c>
      <c r="O17" s="33">
        <v>52882</v>
      </c>
      <c r="P17" s="34">
        <f t="shared" si="4"/>
        <v>107.9</v>
      </c>
      <c r="Q17" s="35">
        <v>311</v>
      </c>
      <c r="R17" s="35">
        <v>27871</v>
      </c>
      <c r="S17" s="36">
        <f t="shared" si="5"/>
        <v>89.6</v>
      </c>
    </row>
    <row r="18" spans="1:19" s="12" customFormat="1" ht="13.5">
      <c r="A18" s="28" t="s">
        <v>24</v>
      </c>
      <c r="B18" s="29">
        <v>5968</v>
      </c>
      <c r="C18" s="30">
        <v>588818</v>
      </c>
      <c r="D18" s="31">
        <f t="shared" si="0"/>
        <v>98.7</v>
      </c>
      <c r="E18" s="32">
        <v>2581</v>
      </c>
      <c r="F18" s="33">
        <v>391212</v>
      </c>
      <c r="G18" s="34">
        <f t="shared" si="1"/>
        <v>151.6</v>
      </c>
      <c r="H18" s="32">
        <v>2644</v>
      </c>
      <c r="I18" s="33">
        <v>128097</v>
      </c>
      <c r="J18" s="34">
        <f t="shared" si="2"/>
        <v>48.4</v>
      </c>
      <c r="K18" s="32">
        <v>151</v>
      </c>
      <c r="L18" s="33">
        <v>8461</v>
      </c>
      <c r="M18" s="34">
        <f t="shared" si="3"/>
        <v>56</v>
      </c>
      <c r="N18" s="32">
        <v>592</v>
      </c>
      <c r="O18" s="33">
        <v>61048</v>
      </c>
      <c r="P18" s="34">
        <f t="shared" si="4"/>
        <v>103.1</v>
      </c>
      <c r="Q18" s="35">
        <v>452</v>
      </c>
      <c r="R18" s="35">
        <v>42237</v>
      </c>
      <c r="S18" s="36">
        <f t="shared" si="5"/>
        <v>93.4</v>
      </c>
    </row>
    <row r="19" spans="1:19" s="12" customFormat="1" ht="13.5">
      <c r="A19" s="28" t="s">
        <v>25</v>
      </c>
      <c r="B19" s="29">
        <v>5310</v>
      </c>
      <c r="C19" s="30">
        <v>535931</v>
      </c>
      <c r="D19" s="31">
        <f t="shared" si="0"/>
        <v>100.9</v>
      </c>
      <c r="E19" s="32">
        <v>2192</v>
      </c>
      <c r="F19" s="33">
        <v>329745</v>
      </c>
      <c r="G19" s="34">
        <f t="shared" si="1"/>
        <v>150.4</v>
      </c>
      <c r="H19" s="32">
        <v>2256</v>
      </c>
      <c r="I19" s="33">
        <v>120270</v>
      </c>
      <c r="J19" s="34">
        <f t="shared" si="2"/>
        <v>53.3</v>
      </c>
      <c r="K19" s="32">
        <v>63</v>
      </c>
      <c r="L19" s="33">
        <v>4163</v>
      </c>
      <c r="M19" s="34">
        <f t="shared" si="3"/>
        <v>66.1</v>
      </c>
      <c r="N19" s="32">
        <v>799</v>
      </c>
      <c r="O19" s="33">
        <v>81753</v>
      </c>
      <c r="P19" s="34">
        <f t="shared" si="4"/>
        <v>102.3</v>
      </c>
      <c r="Q19" s="35">
        <v>618</v>
      </c>
      <c r="R19" s="35">
        <v>56418</v>
      </c>
      <c r="S19" s="36">
        <f t="shared" si="5"/>
        <v>91.3</v>
      </c>
    </row>
    <row r="20" spans="1:19" s="12" customFormat="1" ht="13.5">
      <c r="A20" s="28" t="s">
        <v>26</v>
      </c>
      <c r="B20" s="29">
        <v>4182</v>
      </c>
      <c r="C20" s="30">
        <v>432492</v>
      </c>
      <c r="D20" s="31">
        <f t="shared" si="0"/>
        <v>103.4</v>
      </c>
      <c r="E20" s="32">
        <v>1917</v>
      </c>
      <c r="F20" s="33">
        <v>287025</v>
      </c>
      <c r="G20" s="34">
        <f t="shared" si="1"/>
        <v>149.7</v>
      </c>
      <c r="H20" s="32">
        <v>1685</v>
      </c>
      <c r="I20" s="33">
        <v>86819</v>
      </c>
      <c r="J20" s="34">
        <f t="shared" si="2"/>
        <v>51.5</v>
      </c>
      <c r="K20" s="32">
        <v>162</v>
      </c>
      <c r="L20" s="33">
        <v>9951</v>
      </c>
      <c r="M20" s="34">
        <f t="shared" si="3"/>
        <v>61.4</v>
      </c>
      <c r="N20" s="32">
        <v>418</v>
      </c>
      <c r="O20" s="33">
        <v>48697</v>
      </c>
      <c r="P20" s="34">
        <f t="shared" si="4"/>
        <v>116.5</v>
      </c>
      <c r="Q20" s="35">
        <v>208</v>
      </c>
      <c r="R20" s="35">
        <v>19903</v>
      </c>
      <c r="S20" s="36">
        <f t="shared" si="5"/>
        <v>95.7</v>
      </c>
    </row>
    <row r="21" spans="1:19" s="12" customFormat="1" ht="13.5">
      <c r="A21" s="28" t="s">
        <v>27</v>
      </c>
      <c r="B21" s="29">
        <v>3443</v>
      </c>
      <c r="C21" s="30">
        <v>380089</v>
      </c>
      <c r="D21" s="31">
        <f t="shared" si="0"/>
        <v>110.4</v>
      </c>
      <c r="E21" s="32">
        <v>1802</v>
      </c>
      <c r="F21" s="33">
        <v>265016</v>
      </c>
      <c r="G21" s="34">
        <f t="shared" si="1"/>
        <v>147.1</v>
      </c>
      <c r="H21" s="32">
        <v>1140</v>
      </c>
      <c r="I21" s="33">
        <v>61786</v>
      </c>
      <c r="J21" s="34">
        <f t="shared" si="2"/>
        <v>54.2</v>
      </c>
      <c r="K21" s="32">
        <v>53</v>
      </c>
      <c r="L21" s="33">
        <v>4292</v>
      </c>
      <c r="M21" s="34">
        <f t="shared" si="3"/>
        <v>81</v>
      </c>
      <c r="N21" s="32">
        <v>448</v>
      </c>
      <c r="O21" s="33">
        <v>48995</v>
      </c>
      <c r="P21" s="34">
        <f t="shared" si="4"/>
        <v>109.4</v>
      </c>
      <c r="Q21" s="35">
        <v>272</v>
      </c>
      <c r="R21" s="35">
        <v>25831</v>
      </c>
      <c r="S21" s="36">
        <f t="shared" si="5"/>
        <v>95</v>
      </c>
    </row>
    <row r="22" spans="1:19" s="12" customFormat="1" ht="13.5">
      <c r="A22" s="28" t="s">
        <v>28</v>
      </c>
      <c r="B22" s="29">
        <v>4774</v>
      </c>
      <c r="C22" s="30">
        <v>439292</v>
      </c>
      <c r="D22" s="31">
        <f t="shared" si="0"/>
        <v>92</v>
      </c>
      <c r="E22" s="32">
        <v>1676</v>
      </c>
      <c r="F22" s="33">
        <v>240931</v>
      </c>
      <c r="G22" s="34">
        <f t="shared" si="1"/>
        <v>143.8</v>
      </c>
      <c r="H22" s="32">
        <v>2232</v>
      </c>
      <c r="I22" s="33">
        <v>108858</v>
      </c>
      <c r="J22" s="34">
        <f t="shared" si="2"/>
        <v>48.8</v>
      </c>
      <c r="K22" s="32">
        <v>66</v>
      </c>
      <c r="L22" s="33">
        <v>5974</v>
      </c>
      <c r="M22" s="34">
        <f t="shared" si="3"/>
        <v>90.5</v>
      </c>
      <c r="N22" s="32">
        <v>800</v>
      </c>
      <c r="O22" s="33">
        <v>83529</v>
      </c>
      <c r="P22" s="34">
        <f t="shared" si="4"/>
        <v>104.4</v>
      </c>
      <c r="Q22" s="35">
        <v>563</v>
      </c>
      <c r="R22" s="35">
        <v>53904</v>
      </c>
      <c r="S22" s="36">
        <f t="shared" si="5"/>
        <v>95.7</v>
      </c>
    </row>
    <row r="23" spans="1:19" s="12" customFormat="1" ht="13.5">
      <c r="A23" s="28" t="s">
        <v>29</v>
      </c>
      <c r="B23" s="29">
        <v>4257</v>
      </c>
      <c r="C23" s="30">
        <v>386402</v>
      </c>
      <c r="D23" s="31">
        <f t="shared" si="0"/>
        <v>90.8</v>
      </c>
      <c r="E23" s="32">
        <v>1576</v>
      </c>
      <c r="F23" s="33">
        <v>223433</v>
      </c>
      <c r="G23" s="34">
        <f t="shared" si="1"/>
        <v>141.8</v>
      </c>
      <c r="H23" s="32">
        <v>2129</v>
      </c>
      <c r="I23" s="33">
        <v>104052</v>
      </c>
      <c r="J23" s="34">
        <f t="shared" si="2"/>
        <v>48.9</v>
      </c>
      <c r="K23" s="32">
        <v>109</v>
      </c>
      <c r="L23" s="33">
        <v>9868</v>
      </c>
      <c r="M23" s="34">
        <f t="shared" si="3"/>
        <v>90.5</v>
      </c>
      <c r="N23" s="32">
        <v>443</v>
      </c>
      <c r="O23" s="33">
        <v>49049</v>
      </c>
      <c r="P23" s="34">
        <f t="shared" si="4"/>
        <v>110.7</v>
      </c>
      <c r="Q23" s="35">
        <v>318</v>
      </c>
      <c r="R23" s="35">
        <v>33953</v>
      </c>
      <c r="S23" s="36">
        <f t="shared" si="5"/>
        <v>106.8</v>
      </c>
    </row>
    <row r="24" spans="1:19" s="12" customFormat="1" ht="13.5">
      <c r="A24" s="39" t="s">
        <v>30</v>
      </c>
      <c r="B24" s="40">
        <v>4181</v>
      </c>
      <c r="C24" s="41">
        <v>408732</v>
      </c>
      <c r="D24" s="42">
        <f>ROUND(C24/B24,1)</f>
        <v>97.8</v>
      </c>
      <c r="E24" s="43">
        <v>1794</v>
      </c>
      <c r="F24" s="44">
        <v>259216</v>
      </c>
      <c r="G24" s="45">
        <f t="shared" si="1"/>
        <v>144.5</v>
      </c>
      <c r="H24" s="43">
        <v>1924</v>
      </c>
      <c r="I24" s="44">
        <v>97248</v>
      </c>
      <c r="J24" s="45">
        <f t="shared" si="2"/>
        <v>50.5</v>
      </c>
      <c r="K24" s="43">
        <v>40</v>
      </c>
      <c r="L24" s="44">
        <v>3406</v>
      </c>
      <c r="M24" s="45">
        <f t="shared" si="3"/>
        <v>85.2</v>
      </c>
      <c r="N24" s="43">
        <v>423</v>
      </c>
      <c r="O24" s="44">
        <v>48862</v>
      </c>
      <c r="P24" s="45">
        <f t="shared" si="4"/>
        <v>115.5</v>
      </c>
      <c r="Q24" s="46">
        <v>281</v>
      </c>
      <c r="R24" s="46">
        <v>31195</v>
      </c>
      <c r="S24" s="47">
        <f t="shared" si="5"/>
        <v>111</v>
      </c>
    </row>
    <row r="25" spans="1:19" s="12" customFormat="1" ht="13.5">
      <c r="A25" s="48" t="s">
        <v>31</v>
      </c>
      <c r="B25" s="49">
        <v>3731</v>
      </c>
      <c r="C25" s="30">
        <v>356446</v>
      </c>
      <c r="D25" s="50">
        <f>ROUND(C25/B25,1)</f>
        <v>95.5</v>
      </c>
      <c r="E25" s="51">
        <v>1617</v>
      </c>
      <c r="F25" s="52">
        <v>225872</v>
      </c>
      <c r="G25" s="53">
        <f t="shared" si="1"/>
        <v>139.7</v>
      </c>
      <c r="H25" s="51">
        <v>1518</v>
      </c>
      <c r="I25" s="52">
        <v>73864</v>
      </c>
      <c r="J25" s="53">
        <f t="shared" si="2"/>
        <v>48.7</v>
      </c>
      <c r="K25" s="51">
        <v>215</v>
      </c>
      <c r="L25" s="52">
        <v>16670</v>
      </c>
      <c r="M25" s="53">
        <f t="shared" si="3"/>
        <v>77.5</v>
      </c>
      <c r="N25" s="51">
        <v>381</v>
      </c>
      <c r="O25" s="52">
        <v>40040</v>
      </c>
      <c r="P25" s="53">
        <f t="shared" si="4"/>
        <v>105.1</v>
      </c>
      <c r="Q25" s="54">
        <v>270</v>
      </c>
      <c r="R25" s="54">
        <v>26244</v>
      </c>
      <c r="S25" s="55">
        <f t="shared" si="5"/>
        <v>97.2</v>
      </c>
    </row>
    <row r="26" spans="1:19" s="2" customFormat="1" ht="13.5">
      <c r="A26" s="48" t="s">
        <v>32</v>
      </c>
      <c r="B26" s="56">
        <f aca="true" t="shared" si="6" ref="B26:C28">+E26+H26+K26+N26</f>
        <v>3345</v>
      </c>
      <c r="C26" s="30">
        <f t="shared" si="6"/>
        <v>308917</v>
      </c>
      <c r="D26" s="50">
        <f>ROUND(C26/B26,1)</f>
        <v>92.4</v>
      </c>
      <c r="E26" s="51">
        <v>1417</v>
      </c>
      <c r="F26" s="52">
        <v>196673</v>
      </c>
      <c r="G26" s="53">
        <f t="shared" si="1"/>
        <v>138.8</v>
      </c>
      <c r="H26" s="51">
        <v>1485</v>
      </c>
      <c r="I26" s="52">
        <v>69837</v>
      </c>
      <c r="J26" s="53">
        <f t="shared" si="2"/>
        <v>47</v>
      </c>
      <c r="K26" s="51">
        <v>70</v>
      </c>
      <c r="L26" s="52">
        <v>5122</v>
      </c>
      <c r="M26" s="53">
        <f t="shared" si="3"/>
        <v>73.2</v>
      </c>
      <c r="N26" s="51">
        <v>373</v>
      </c>
      <c r="O26" s="52">
        <v>37285</v>
      </c>
      <c r="P26" s="53">
        <f t="shared" si="4"/>
        <v>100</v>
      </c>
      <c r="Q26" s="57">
        <f>223+61</f>
        <v>284</v>
      </c>
      <c r="R26" s="57">
        <f>20841+5461</f>
        <v>26302</v>
      </c>
      <c r="S26" s="58">
        <f t="shared" si="5"/>
        <v>92.6</v>
      </c>
    </row>
    <row r="27" spans="1:19" s="2" customFormat="1" ht="13.5">
      <c r="A27" s="59" t="s">
        <v>34</v>
      </c>
      <c r="B27" s="60">
        <f t="shared" si="6"/>
        <v>2631</v>
      </c>
      <c r="C27" s="61">
        <f t="shared" si="6"/>
        <v>255129</v>
      </c>
      <c r="D27" s="62">
        <f>ROUND(C27/B27,1)</f>
        <v>97</v>
      </c>
      <c r="E27" s="63">
        <v>1341</v>
      </c>
      <c r="F27" s="64">
        <v>176347</v>
      </c>
      <c r="G27" s="65">
        <f>ROUND(F27/E27,1)</f>
        <v>131.5</v>
      </c>
      <c r="H27" s="63">
        <v>1031</v>
      </c>
      <c r="I27" s="64">
        <v>56459</v>
      </c>
      <c r="J27" s="65">
        <f>ROUND(I27/H27,1)</f>
        <v>54.8</v>
      </c>
      <c r="K27" s="63">
        <v>71</v>
      </c>
      <c r="L27" s="64">
        <v>4171</v>
      </c>
      <c r="M27" s="65">
        <f>ROUND(L27/K27,1)</f>
        <v>58.7</v>
      </c>
      <c r="N27" s="63">
        <v>188</v>
      </c>
      <c r="O27" s="64">
        <v>18152</v>
      </c>
      <c r="P27" s="65">
        <f>ROUND(O27/N27,1)</f>
        <v>96.6</v>
      </c>
      <c r="Q27" s="66">
        <v>61</v>
      </c>
      <c r="R27" s="66">
        <v>5204</v>
      </c>
      <c r="S27" s="67">
        <f>ROUND(R27/Q27,1)</f>
        <v>85.3</v>
      </c>
    </row>
    <row r="28" spans="1:19" s="12" customFormat="1" ht="13.5">
      <c r="A28" s="81" t="s">
        <v>35</v>
      </c>
      <c r="B28" s="82">
        <f t="shared" si="6"/>
        <v>2463</v>
      </c>
      <c r="C28" s="30">
        <f t="shared" si="6"/>
        <v>241919</v>
      </c>
      <c r="D28" s="50">
        <f>ROUND(C28/B28,1)</f>
        <v>98.2</v>
      </c>
      <c r="E28" s="51">
        <v>1402</v>
      </c>
      <c r="F28" s="52">
        <v>181356</v>
      </c>
      <c r="G28" s="53">
        <f>ROUND(F28/E28,1)</f>
        <v>129.4</v>
      </c>
      <c r="H28" s="51">
        <v>925</v>
      </c>
      <c r="I28" s="52">
        <v>47804</v>
      </c>
      <c r="J28" s="53">
        <f>ROUND(I28/H28,1)</f>
        <v>51.7</v>
      </c>
      <c r="K28" s="51">
        <v>71</v>
      </c>
      <c r="L28" s="52">
        <v>4930</v>
      </c>
      <c r="M28" s="53">
        <f>ROUND(L28/K28,1)</f>
        <v>69.4</v>
      </c>
      <c r="N28" s="51">
        <v>65</v>
      </c>
      <c r="O28" s="52">
        <v>7829</v>
      </c>
      <c r="P28" s="53">
        <f>ROUND(O28/N28,1)</f>
        <v>120.4</v>
      </c>
      <c r="Q28" s="57">
        <v>0</v>
      </c>
      <c r="R28" s="57">
        <v>0</v>
      </c>
      <c r="S28" s="58"/>
    </row>
    <row r="29" spans="1:19" s="12" customFormat="1" ht="13.5">
      <c r="A29" s="68" t="s">
        <v>36</v>
      </c>
      <c r="B29" s="83">
        <f>+E29+H29+K29+N29</f>
        <v>3024</v>
      </c>
      <c r="C29" s="84">
        <f>+F29+I29+L29+O29</f>
        <v>273655</v>
      </c>
      <c r="D29" s="85">
        <f>ROUND(C29/B29,1)</f>
        <v>90.5</v>
      </c>
      <c r="E29" s="86">
        <v>1414</v>
      </c>
      <c r="F29" s="87">
        <v>181643</v>
      </c>
      <c r="G29" s="88">
        <f>ROUND(F29/E29,1)</f>
        <v>128.5</v>
      </c>
      <c r="H29" s="86">
        <v>1436</v>
      </c>
      <c r="I29" s="87">
        <v>73641</v>
      </c>
      <c r="J29" s="88">
        <f>ROUND(I29/H29,1)</f>
        <v>51.3</v>
      </c>
      <c r="K29" s="86">
        <v>22</v>
      </c>
      <c r="L29" s="87">
        <v>2382</v>
      </c>
      <c r="M29" s="88">
        <f>ROUND(L29/K29,1)</f>
        <v>108.3</v>
      </c>
      <c r="N29" s="86">
        <v>152</v>
      </c>
      <c r="O29" s="87">
        <v>15989</v>
      </c>
      <c r="P29" s="88">
        <f>ROUND(O29/N29,1)</f>
        <v>105.2</v>
      </c>
      <c r="Q29" s="89">
        <v>66</v>
      </c>
      <c r="R29" s="89">
        <v>6148</v>
      </c>
      <c r="S29" s="69">
        <f>R29/Q29</f>
        <v>93.15151515151516</v>
      </c>
    </row>
    <row r="30" spans="1:19" s="12" customFormat="1" ht="13.5">
      <c r="A30" s="37"/>
      <c r="B30" s="70" t="s">
        <v>33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2:19" s="12" customFormat="1" ht="13.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2:19" s="12" customFormat="1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2:19" s="12" customFormat="1" ht="13.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2:19" s="12" customFormat="1" ht="13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s="12" customFormat="1" ht="13.5">
      <c r="A35" s="3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="12" customFormat="1" ht="13.5"/>
    <row r="37" spans="1:19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</sheetData>
  <sheetProtection/>
  <mergeCells count="9">
    <mergeCell ref="B30:S30"/>
    <mergeCell ref="Q3:S3"/>
    <mergeCell ref="Q4:S4"/>
    <mergeCell ref="K3:M4"/>
    <mergeCell ref="N3:P4"/>
    <mergeCell ref="A3:A5"/>
    <mergeCell ref="B3:D4"/>
    <mergeCell ref="E3:G4"/>
    <mergeCell ref="H3:J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4">
      <selection activeCell="L40" sqref="L40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大下　直之</cp:lastModifiedBy>
  <cp:lastPrinted>2010-03-19T07:46:09Z</cp:lastPrinted>
  <dcterms:created xsi:type="dcterms:W3CDTF">2008-02-12T07:26:32Z</dcterms:created>
  <dcterms:modified xsi:type="dcterms:W3CDTF">2013-05-13T07:00:21Z</dcterms:modified>
  <cp:category/>
  <cp:version/>
  <cp:contentType/>
  <cp:contentStatus/>
</cp:coreProperties>
</file>