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<sst xmlns="http://schemas.openxmlformats.org/spreadsheetml/2006/main" count="180" uniqueCount="60">
  <si>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</si>
  <si>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</si>
  <si>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</si>
  <si>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</si>
  <si>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</si>
  <si>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</si>
  <si>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</si>
  <si>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</si>
  <si>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</si>
  <si>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</si>
  <si>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</si>
  <si>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</si>
  <si>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</si>
  <si>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</si>
  <si>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</si>
  <si>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</si>
  <si>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</si>
  <si>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</si>
  <si>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</si>
  <si>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</si>
  <si>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</si>
  <si>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</si>
  <si>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</si>
  <si>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</si>
  <si>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</si>
  <si>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</si>
  <si>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</si>
  <si>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</si>
  <si>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</si>
  <si>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</si>
  <si>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</si>
  <si>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</si>
  <si>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</si>
  <si>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</si>
  <si>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</si>
  <si>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</si>
  <si>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</si>
  <si>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</si>
  <si>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</si>
  <si>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</si>
  <si>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</si>
  <si>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</si>
  <si>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</si>
  <si>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</si>
  <si>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</si>
  <si>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</si>
  <si>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</si>
  <si>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</si>
  <si>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</si>
  <si>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R5年度</t>
  </si>
  <si>
    <t>R5年度</t>
  </si>
  <si>
    <t>R5年度</t>
  </si>
  <si>
    <t>新設住宅着工戸数の令和６年度・５年度比較表（利用関係）</t>
  </si>
  <si>
    <t>R6年度</t>
  </si>
  <si>
    <t>新設住宅着工戸数の令和６年度・５年度比較表（資金別）</t>
  </si>
  <si>
    <t>R6年度</t>
  </si>
  <si>
    <t>新設住宅着工戸数の令和６年度・５年度比較表（構造別）</t>
  </si>
  <si>
    <t>R6年度</t>
  </si>
  <si>
    <t>新設住宅着工戸数の令和６年度・５年度比較表（持家・構造別）</t>
  </si>
  <si>
    <t>新設住宅着工戸数の令和６年度・５年度比較表（分譲・マンション別）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</si>
</sst>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16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30925"/>
          <c:w val="0.97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255"/>
          <c:w val="0.451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71"/>
          <c:w val="0.903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53937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20575"/>
          <c:w val="0.421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15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3565"/>
          <c:w val="0.977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8382693"/>
        <c:axId val="32791054"/>
      </c:bar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38269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22475"/>
          <c:w val="0.394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26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38"/>
          <c:w val="0.939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6684031"/>
        <c:axId val="38829688"/>
      </c:bar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684031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20125"/>
          <c:w val="0.362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7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32525"/>
          <c:w val="0.913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3922873"/>
        <c:axId val="58196994"/>
      </c:bar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92287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202"/>
          <c:w val="0.388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40575"/>
          <c:w val="0.9605"/>
          <c:h val="0.5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54010899"/>
        <c:axId val="16336044"/>
      </c:bar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010899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224"/>
          <c:w val="0.37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39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3615"/>
          <c:w val="0.956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2806669"/>
        <c:axId val="48151158"/>
      </c:bar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806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19925"/>
          <c:w val="0.375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5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7275"/>
          <c:w val="0.9372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0707239"/>
        <c:axId val="7929696"/>
      </c:bar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707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1995"/>
          <c:w val="0.393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0.002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405"/>
          <c:w val="0.97125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8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89666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23725"/>
          <c:w val="0.435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15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29"/>
          <c:w val="0.986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9602069"/>
        <c:axId val="42200894"/>
      </c:bar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9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60206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75"/>
          <c:y val="0.228"/>
          <c:w val="0.426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9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33475"/>
          <c:w val="0.957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44263727"/>
        <c:axId val="62829224"/>
      </c:bar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61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26372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"/>
          <c:y val="0.222"/>
          <c:w val="0.441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5"/>
          <c:w val="0.964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8592105"/>
        <c:axId val="56002354"/>
      </c:bar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5921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22625"/>
          <c:w val="0.39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825"/>
          <c:w val="0.915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34259139"/>
        <c:axId val="39896796"/>
      </c:bar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25913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2145"/>
          <c:w val="0.372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7"/>
          <c:w val="0.929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6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52684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13"/>
          <c:w val="0.4027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83"/>
          <c:w val="0.959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26626263"/>
        <c:axId val="38309776"/>
      </c:bar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62626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23025"/>
          <c:w val="0.394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4725"/>
          <c:w val="0.924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R6年度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9243665"/>
        <c:axId val="16084122"/>
      </c:barChart>
      <c:catAx>
        <c:axId val="9243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24366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"/>
          <c:y val="0.20875"/>
          <c:w val="0.394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504825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625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123825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292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5" zoomScaleNormal="90" zoomScaleSheetLayoutView="85" zoomScalePageLayoutView="0" workbookViewId="0" topLeftCell="A4">
      <selection activeCell="N24" sqref="N24"/>
    </sheetView>
  </sheetViews>
  <sheetFormatPr defaultColWidth="9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53</v>
      </c>
      <c r="F22" s="48" t="s">
        <v>49</v>
      </c>
      <c r="G22" s="5" t="s">
        <v>13</v>
      </c>
      <c r="H22" s="48" t="s">
        <v>53</v>
      </c>
      <c r="I22" s="48" t="s">
        <v>49</v>
      </c>
      <c r="J22" s="5" t="s">
        <v>13</v>
      </c>
      <c r="K22" s="48" t="s">
        <v>53</v>
      </c>
      <c r="L22" s="48" t="s">
        <v>49</v>
      </c>
      <c r="M22" s="5" t="s">
        <v>13</v>
      </c>
      <c r="N22" s="48" t="s">
        <v>53</v>
      </c>
      <c r="O22" s="48" t="s">
        <v>49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243</v>
      </c>
      <c r="C23" s="43">
        <v>444</v>
      </c>
      <c r="D23" s="56">
        <f>+(B23-C23)/C23</f>
        <v>-0.4527027027027027</v>
      </c>
      <c r="E23" s="84">
        <v>117</v>
      </c>
      <c r="F23" s="95">
        <v>166</v>
      </c>
      <c r="G23" s="6">
        <f>+(E23-F23)/F23</f>
        <v>-0.29518072289156627</v>
      </c>
      <c r="H23" s="82">
        <v>75</v>
      </c>
      <c r="I23" s="44">
        <v>140</v>
      </c>
      <c r="J23" s="56">
        <f>+(H23-I23)/I23</f>
        <v>-0.4642857142857143</v>
      </c>
      <c r="K23" s="82">
        <v>6</v>
      </c>
      <c r="L23" s="44">
        <v>9</v>
      </c>
      <c r="M23" s="42">
        <f>+(K23-L23)/L23</f>
        <v>-0.3333333333333333</v>
      </c>
      <c r="N23" s="82">
        <v>45</v>
      </c>
      <c r="O23" s="44">
        <v>129</v>
      </c>
      <c r="P23" s="4">
        <f>+(N23-O23)/O23</f>
        <v>-0.6511627906976745</v>
      </c>
      <c r="S23" s="76">
        <f>E23+H23+K23+N23</f>
        <v>243</v>
      </c>
    </row>
    <row r="24" spans="1:19" ht="21" customHeight="1">
      <c r="A24" s="53" t="s">
        <v>15</v>
      </c>
      <c r="B24" s="43"/>
      <c r="C24" s="43">
        <v>236</v>
      </c>
      <c r="D24" s="56">
        <f aca="true" t="shared" si="0" ref="D24:D35">+(B24-C24)/C24</f>
        <v>-1</v>
      </c>
      <c r="E24" s="84"/>
      <c r="F24" s="95">
        <v>128</v>
      </c>
      <c r="G24" s="6">
        <f>+(E24-F24)/F24</f>
        <v>-1</v>
      </c>
      <c r="H24" s="82"/>
      <c r="I24" s="44">
        <v>92</v>
      </c>
      <c r="J24" s="56">
        <f aca="true" t="shared" si="1" ref="J24:J35">+(H24-I24)/I24</f>
        <v>-1</v>
      </c>
      <c r="K24" s="82"/>
      <c r="L24" s="44">
        <v>0</v>
      </c>
      <c r="M24" s="42" t="e">
        <f>+(K24-L24)/L24</f>
        <v>#DIV/0!</v>
      </c>
      <c r="N24" s="82"/>
      <c r="O24" s="44">
        <v>16</v>
      </c>
      <c r="P24" s="4">
        <f aca="true" t="shared" si="2" ref="P24:P35">+(N24-O24)/O24</f>
        <v>-1</v>
      </c>
      <c r="Q24" s="2" t="s">
        <v>47</v>
      </c>
      <c r="S24" s="76">
        <f aca="true" t="shared" si="3" ref="S24:S35">E24+H24+K24+N24</f>
        <v>0</v>
      </c>
    </row>
    <row r="25" spans="1:19" ht="21" customHeight="1">
      <c r="A25" s="53" t="s">
        <v>1</v>
      </c>
      <c r="B25" s="43"/>
      <c r="C25" s="43">
        <v>248</v>
      </c>
      <c r="D25" s="56">
        <f t="shared" si="0"/>
        <v>-1</v>
      </c>
      <c r="E25" s="84"/>
      <c r="F25" s="95">
        <v>129</v>
      </c>
      <c r="G25" s="6">
        <f aca="true" t="shared" si="4" ref="G25:G35">+(E25-F25)/F25</f>
        <v>-1</v>
      </c>
      <c r="H25" s="82"/>
      <c r="I25" s="44">
        <v>101</v>
      </c>
      <c r="J25" s="56">
        <f t="shared" si="1"/>
        <v>-1</v>
      </c>
      <c r="K25" s="82"/>
      <c r="L25" s="44">
        <v>0</v>
      </c>
      <c r="M25" s="42" t="e">
        <f aca="true" t="shared" si="5" ref="M25:M35">+(K25-L25)/L25</f>
        <v>#DIV/0!</v>
      </c>
      <c r="N25" s="82"/>
      <c r="O25" s="44">
        <v>18</v>
      </c>
      <c r="P25" s="4">
        <f t="shared" si="2"/>
        <v>-1</v>
      </c>
      <c r="S25" s="76">
        <f t="shared" si="3"/>
        <v>0</v>
      </c>
    </row>
    <row r="26" spans="1:19" ht="21" customHeight="1">
      <c r="A26" s="53" t="s">
        <v>2</v>
      </c>
      <c r="B26" s="43"/>
      <c r="C26" s="43">
        <v>159</v>
      </c>
      <c r="D26" s="56">
        <f t="shared" si="0"/>
        <v>-1</v>
      </c>
      <c r="E26" s="84"/>
      <c r="F26" s="95">
        <v>129</v>
      </c>
      <c r="G26" s="6">
        <f t="shared" si="4"/>
        <v>-1</v>
      </c>
      <c r="H26" s="82"/>
      <c r="I26" s="44">
        <v>20</v>
      </c>
      <c r="J26" s="56">
        <f t="shared" si="1"/>
        <v>-1</v>
      </c>
      <c r="K26" s="82"/>
      <c r="L26" s="44">
        <v>0</v>
      </c>
      <c r="M26" s="42" t="e">
        <f t="shared" si="5"/>
        <v>#DIV/0!</v>
      </c>
      <c r="N26" s="82"/>
      <c r="O26" s="44">
        <v>10</v>
      </c>
      <c r="P26" s="4">
        <f t="shared" si="2"/>
        <v>-1</v>
      </c>
      <c r="S26" s="76">
        <f t="shared" si="3"/>
        <v>0</v>
      </c>
    </row>
    <row r="27" spans="1:19" ht="21" customHeight="1">
      <c r="A27" s="53" t="s">
        <v>3</v>
      </c>
      <c r="B27" s="43"/>
      <c r="C27" s="43">
        <v>231</v>
      </c>
      <c r="D27" s="56">
        <f t="shared" si="0"/>
        <v>-1</v>
      </c>
      <c r="E27" s="84"/>
      <c r="F27" s="95">
        <v>114</v>
      </c>
      <c r="G27" s="6">
        <f t="shared" si="4"/>
        <v>-1</v>
      </c>
      <c r="H27" s="82"/>
      <c r="I27" s="44">
        <v>37</v>
      </c>
      <c r="J27" s="56">
        <f t="shared" si="1"/>
        <v>-1</v>
      </c>
      <c r="K27" s="82"/>
      <c r="L27" s="44">
        <v>0</v>
      </c>
      <c r="M27" s="42" t="e">
        <f>+(K27-L27)/L27</f>
        <v>#DIV/0!</v>
      </c>
      <c r="N27" s="82"/>
      <c r="O27" s="44">
        <v>80</v>
      </c>
      <c r="P27" s="4">
        <f t="shared" si="2"/>
        <v>-1</v>
      </c>
      <c r="S27" s="76">
        <f t="shared" si="3"/>
        <v>0</v>
      </c>
    </row>
    <row r="28" spans="1:19" ht="21" customHeight="1">
      <c r="A28" s="53" t="s">
        <v>4</v>
      </c>
      <c r="B28" s="43"/>
      <c r="C28" s="43">
        <v>303</v>
      </c>
      <c r="D28" s="56">
        <f t="shared" si="0"/>
        <v>-1</v>
      </c>
      <c r="E28" s="84"/>
      <c r="F28" s="95">
        <v>116</v>
      </c>
      <c r="G28" s="6">
        <f t="shared" si="4"/>
        <v>-1</v>
      </c>
      <c r="H28" s="82"/>
      <c r="I28" s="44">
        <v>162</v>
      </c>
      <c r="J28" s="56">
        <f t="shared" si="1"/>
        <v>-1</v>
      </c>
      <c r="K28" s="82"/>
      <c r="L28" s="44">
        <v>0</v>
      </c>
      <c r="M28" s="42" t="e">
        <f t="shared" si="5"/>
        <v>#DIV/0!</v>
      </c>
      <c r="N28" s="82"/>
      <c r="O28" s="44">
        <v>25</v>
      </c>
      <c r="P28" s="4">
        <f t="shared" si="2"/>
        <v>-1</v>
      </c>
      <c r="S28" s="76">
        <f t="shared" si="3"/>
        <v>0</v>
      </c>
    </row>
    <row r="29" spans="1:19" ht="21" customHeight="1">
      <c r="A29" s="53" t="s">
        <v>5</v>
      </c>
      <c r="B29" s="43"/>
      <c r="C29" s="43">
        <v>248</v>
      </c>
      <c r="D29" s="56">
        <f t="shared" si="0"/>
        <v>-1</v>
      </c>
      <c r="E29" s="84"/>
      <c r="F29" s="95">
        <v>118</v>
      </c>
      <c r="G29" s="6">
        <f t="shared" si="4"/>
        <v>-1</v>
      </c>
      <c r="H29" s="82"/>
      <c r="I29" s="44">
        <v>97</v>
      </c>
      <c r="J29" s="56">
        <f t="shared" si="1"/>
        <v>-1</v>
      </c>
      <c r="K29" s="82"/>
      <c r="L29" s="44">
        <v>8</v>
      </c>
      <c r="M29" s="42">
        <f t="shared" si="5"/>
        <v>-1</v>
      </c>
      <c r="N29" s="82"/>
      <c r="O29" s="44">
        <v>25</v>
      </c>
      <c r="P29" s="4">
        <f t="shared" si="2"/>
        <v>-1</v>
      </c>
      <c r="S29" s="76">
        <f t="shared" si="3"/>
        <v>0</v>
      </c>
    </row>
    <row r="30" spans="1:19" ht="21" customHeight="1">
      <c r="A30" s="53" t="s">
        <v>6</v>
      </c>
      <c r="B30" s="43"/>
      <c r="C30" s="43">
        <v>251</v>
      </c>
      <c r="D30" s="56">
        <f t="shared" si="0"/>
        <v>-1</v>
      </c>
      <c r="E30" s="84"/>
      <c r="F30" s="95">
        <v>114</v>
      </c>
      <c r="G30" s="6">
        <f t="shared" si="4"/>
        <v>-1</v>
      </c>
      <c r="H30" s="82"/>
      <c r="I30" s="44">
        <v>114</v>
      </c>
      <c r="J30" s="56">
        <f t="shared" si="1"/>
        <v>-1</v>
      </c>
      <c r="K30" s="82"/>
      <c r="L30" s="44">
        <v>0</v>
      </c>
      <c r="M30" s="42" t="e">
        <f t="shared" si="5"/>
        <v>#DIV/0!</v>
      </c>
      <c r="N30" s="82"/>
      <c r="O30" s="44">
        <v>23</v>
      </c>
      <c r="P30" s="4">
        <f t="shared" si="2"/>
        <v>-1</v>
      </c>
      <c r="S30" s="76">
        <f t="shared" si="3"/>
        <v>0</v>
      </c>
    </row>
    <row r="31" spans="1:19" ht="21" customHeight="1">
      <c r="A31" s="53" t="s">
        <v>7</v>
      </c>
      <c r="B31" s="43"/>
      <c r="C31" s="43">
        <v>283</v>
      </c>
      <c r="D31" s="56">
        <f>+(B31-C31)/C31</f>
        <v>-1</v>
      </c>
      <c r="E31" s="84"/>
      <c r="F31" s="95">
        <v>111</v>
      </c>
      <c r="G31" s="6">
        <f t="shared" si="4"/>
        <v>-1</v>
      </c>
      <c r="H31" s="82"/>
      <c r="I31" s="44">
        <v>152</v>
      </c>
      <c r="J31" s="56">
        <f t="shared" si="1"/>
        <v>-1</v>
      </c>
      <c r="K31" s="82"/>
      <c r="L31" s="44">
        <v>7</v>
      </c>
      <c r="M31" s="42">
        <f t="shared" si="5"/>
        <v>-1</v>
      </c>
      <c r="N31" s="82"/>
      <c r="O31" s="44">
        <v>13</v>
      </c>
      <c r="P31" s="4">
        <f t="shared" si="2"/>
        <v>-1</v>
      </c>
      <c r="S31" s="76">
        <f t="shared" si="3"/>
        <v>0</v>
      </c>
    </row>
    <row r="32" spans="1:19" ht="21" customHeight="1">
      <c r="A32" s="53" t="s">
        <v>8</v>
      </c>
      <c r="B32" s="43"/>
      <c r="C32" s="43">
        <v>209</v>
      </c>
      <c r="D32" s="56">
        <f t="shared" si="0"/>
        <v>-1</v>
      </c>
      <c r="E32" s="84"/>
      <c r="F32" s="95">
        <v>102</v>
      </c>
      <c r="G32" s="6">
        <f t="shared" si="4"/>
        <v>-1</v>
      </c>
      <c r="H32" s="82"/>
      <c r="I32" s="44">
        <v>87</v>
      </c>
      <c r="J32" s="56">
        <f t="shared" si="1"/>
        <v>-1</v>
      </c>
      <c r="K32" s="82"/>
      <c r="L32" s="44">
        <v>0</v>
      </c>
      <c r="M32" s="42" t="e">
        <f>+(K32-L32)/L32</f>
        <v>#DIV/0!</v>
      </c>
      <c r="N32" s="82"/>
      <c r="O32" s="44">
        <v>20</v>
      </c>
      <c r="P32" s="4">
        <f t="shared" si="2"/>
        <v>-1</v>
      </c>
      <c r="S32" s="76">
        <f t="shared" si="3"/>
        <v>0</v>
      </c>
    </row>
    <row r="33" spans="1:19" ht="21" customHeight="1">
      <c r="A33" s="53" t="s">
        <v>9</v>
      </c>
      <c r="B33" s="43"/>
      <c r="C33" s="43">
        <v>394</v>
      </c>
      <c r="D33" s="56">
        <f t="shared" si="0"/>
        <v>-1</v>
      </c>
      <c r="E33" s="84"/>
      <c r="F33" s="95">
        <v>113</v>
      </c>
      <c r="G33" s="6">
        <f t="shared" si="4"/>
        <v>-1</v>
      </c>
      <c r="H33" s="82"/>
      <c r="I33" s="44">
        <v>93</v>
      </c>
      <c r="J33" s="56">
        <f t="shared" si="1"/>
        <v>-1</v>
      </c>
      <c r="K33" s="82"/>
      <c r="L33" s="44">
        <v>12</v>
      </c>
      <c r="M33" s="42">
        <f t="shared" si="5"/>
        <v>-1</v>
      </c>
      <c r="N33" s="82"/>
      <c r="O33" s="44">
        <v>176</v>
      </c>
      <c r="P33" s="4">
        <f t="shared" si="2"/>
        <v>-1</v>
      </c>
      <c r="S33" s="76">
        <f t="shared" si="3"/>
        <v>0</v>
      </c>
    </row>
    <row r="34" spans="1:19" ht="21" customHeight="1" thickBot="1">
      <c r="A34" s="54" t="s">
        <v>10</v>
      </c>
      <c r="B34" s="43"/>
      <c r="C34" s="43">
        <v>218</v>
      </c>
      <c r="D34" s="57">
        <f>+(B34-C34)/C34</f>
        <v>-1</v>
      </c>
      <c r="E34" s="85"/>
      <c r="F34" s="96">
        <v>98</v>
      </c>
      <c r="G34" s="8">
        <f t="shared" si="4"/>
        <v>-1</v>
      </c>
      <c r="H34" s="83"/>
      <c r="I34" s="91">
        <v>52</v>
      </c>
      <c r="J34" s="63">
        <f>+(H34-I34)/I34</f>
        <v>-1</v>
      </c>
      <c r="K34" s="83"/>
      <c r="L34" s="91">
        <v>0</v>
      </c>
      <c r="M34" s="42" t="e">
        <f t="shared" si="5"/>
        <v>#DIV/0!</v>
      </c>
      <c r="N34" s="83"/>
      <c r="O34" s="91">
        <v>68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243</v>
      </c>
      <c r="C35" s="52">
        <f>SUM(C23:C34)</f>
        <v>3224</v>
      </c>
      <c r="D35" s="58">
        <f t="shared" si="0"/>
        <v>-0.9246277915632755</v>
      </c>
      <c r="E35" s="70">
        <f>SUM(E23:E34)</f>
        <v>117</v>
      </c>
      <c r="F35" s="13">
        <f>SUM(F23:F34)</f>
        <v>1438</v>
      </c>
      <c r="G35" s="14">
        <f t="shared" si="4"/>
        <v>-0.9186369958275382</v>
      </c>
      <c r="H35" s="71">
        <f>SUM(H23:H34)</f>
        <v>75</v>
      </c>
      <c r="I35" s="13">
        <f>SUM(I23:I34)</f>
        <v>1147</v>
      </c>
      <c r="J35" s="58">
        <f t="shared" si="1"/>
        <v>-0.934612031386225</v>
      </c>
      <c r="K35" s="71">
        <f>SUM(K23:K34)</f>
        <v>6</v>
      </c>
      <c r="L35" s="13">
        <f>SUM(L23:L34)</f>
        <v>36</v>
      </c>
      <c r="M35" s="14">
        <f t="shared" si="5"/>
        <v>-0.8333333333333334</v>
      </c>
      <c r="N35" s="71">
        <f>SUM(N23:N34)</f>
        <v>45</v>
      </c>
      <c r="O35" s="13">
        <f>SUM(O23:O34)</f>
        <v>603</v>
      </c>
      <c r="P35" s="9">
        <f t="shared" si="2"/>
        <v>-0.9253731343283582</v>
      </c>
      <c r="S35" s="76">
        <f t="shared" si="3"/>
        <v>243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9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8" t="s">
        <v>53</v>
      </c>
      <c r="C22" s="48" t="s">
        <v>49</v>
      </c>
      <c r="D22" s="46" t="s">
        <v>18</v>
      </c>
      <c r="E22" s="49" t="s">
        <v>53</v>
      </c>
      <c r="F22" s="48" t="s">
        <v>49</v>
      </c>
      <c r="G22" s="5" t="s">
        <v>18</v>
      </c>
      <c r="H22" s="48" t="s">
        <v>53</v>
      </c>
      <c r="I22" s="48" t="s">
        <v>49</v>
      </c>
      <c r="J22" s="5" t="s">
        <v>18</v>
      </c>
      <c r="K22" s="48" t="s">
        <v>53</v>
      </c>
      <c r="L22" s="48" t="s">
        <v>49</v>
      </c>
      <c r="M22" s="5" t="s">
        <v>18</v>
      </c>
      <c r="N22" s="48" t="s">
        <v>53</v>
      </c>
      <c r="O22" s="48" t="s">
        <v>49</v>
      </c>
      <c r="P22" s="5" t="s">
        <v>18</v>
      </c>
      <c r="Q22" s="48" t="s">
        <v>53</v>
      </c>
      <c r="R22" s="48" t="s">
        <v>49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243</v>
      </c>
      <c r="C23" s="73">
        <f>'利用関係'!C23</f>
        <v>444</v>
      </c>
      <c r="D23" s="4">
        <f>+(B23-C23)/C23</f>
        <v>-0.4527027027027027</v>
      </c>
      <c r="E23" s="84">
        <v>237</v>
      </c>
      <c r="F23" s="95">
        <v>415</v>
      </c>
      <c r="G23" s="6">
        <f>+(E23-F23)/F23</f>
        <v>-0.42891566265060244</v>
      </c>
      <c r="H23" s="82">
        <v>0</v>
      </c>
      <c r="I23" s="44">
        <v>6</v>
      </c>
      <c r="J23" s="42">
        <f>+(H23-I23)/I23</f>
        <v>-1</v>
      </c>
      <c r="K23" s="86">
        <v>0</v>
      </c>
      <c r="L23" s="95">
        <v>2</v>
      </c>
      <c r="M23" s="42">
        <f>+(K23-L23)/L23</f>
        <v>-1</v>
      </c>
      <c r="N23" s="82">
        <v>0</v>
      </c>
      <c r="O23" s="77">
        <v>0</v>
      </c>
      <c r="P23" s="15" t="e">
        <f>+(N23-O23)/O23</f>
        <v>#DIV/0!</v>
      </c>
      <c r="Q23" s="82">
        <v>6</v>
      </c>
      <c r="R23" s="44">
        <v>21</v>
      </c>
      <c r="S23" s="39">
        <f>+(Q23-R23)/R23</f>
        <v>-0.7142857142857143</v>
      </c>
      <c r="U23" s="76">
        <f>E23+H23+K23+N23+Q23</f>
        <v>243</v>
      </c>
    </row>
    <row r="24" spans="1:21" ht="21" customHeight="1">
      <c r="A24" s="53" t="s">
        <v>20</v>
      </c>
      <c r="B24" s="72">
        <f>'利用関係'!B24</f>
        <v>0</v>
      </c>
      <c r="C24" s="73">
        <f>'利用関係'!C24</f>
        <v>236</v>
      </c>
      <c r="D24" s="4">
        <f aca="true" t="shared" si="0" ref="D24:D35">+(B24-C24)/C24</f>
        <v>-1</v>
      </c>
      <c r="E24" s="84"/>
      <c r="F24" s="95">
        <v>205</v>
      </c>
      <c r="G24" s="6">
        <f aca="true" t="shared" si="1" ref="G24:G35">+(E24-F24)/F24</f>
        <v>-1</v>
      </c>
      <c r="H24" s="82"/>
      <c r="I24" s="44">
        <v>13</v>
      </c>
      <c r="J24" s="42">
        <f aca="true" t="shared" si="2" ref="J24:J35">+(H24-I24)/I24</f>
        <v>-1</v>
      </c>
      <c r="K24" s="86"/>
      <c r="L24" s="95">
        <v>6</v>
      </c>
      <c r="M24" s="42">
        <f aca="true" t="shared" si="3" ref="M24:M35">+(K24-L24)/L24</f>
        <v>-1</v>
      </c>
      <c r="N24" s="82"/>
      <c r="O24" s="77">
        <v>0</v>
      </c>
      <c r="P24" s="15" t="e">
        <f aca="true" t="shared" si="4" ref="P24:P35">+(N24-O24)/O24</f>
        <v>#DIV/0!</v>
      </c>
      <c r="Q24" s="82"/>
      <c r="R24" s="44">
        <v>12</v>
      </c>
      <c r="S24" s="39">
        <f aca="true" t="shared" si="5" ref="S24:S35">+(Q24-R24)/R24</f>
        <v>-1</v>
      </c>
      <c r="U24" s="76">
        <f aca="true" t="shared" si="6" ref="U24:U35">E24+H24+K24+N24+Q24</f>
        <v>0</v>
      </c>
    </row>
    <row r="25" spans="1:21" ht="21" customHeight="1">
      <c r="A25" s="53" t="s">
        <v>30</v>
      </c>
      <c r="B25" s="72">
        <f>'利用関係'!B25</f>
        <v>0</v>
      </c>
      <c r="C25" s="73">
        <f>'利用関係'!C25</f>
        <v>248</v>
      </c>
      <c r="D25" s="4">
        <f t="shared" si="0"/>
        <v>-1</v>
      </c>
      <c r="E25" s="84"/>
      <c r="F25" s="95">
        <v>243</v>
      </c>
      <c r="G25" s="6">
        <f t="shared" si="1"/>
        <v>-1</v>
      </c>
      <c r="H25" s="82"/>
      <c r="I25" s="44">
        <v>0</v>
      </c>
      <c r="J25" s="42" t="e">
        <f t="shared" si="2"/>
        <v>#DIV/0!</v>
      </c>
      <c r="K25" s="86"/>
      <c r="L25" s="95">
        <v>1</v>
      </c>
      <c r="M25" s="42">
        <f t="shared" si="3"/>
        <v>-1</v>
      </c>
      <c r="N25" s="82"/>
      <c r="O25" s="77">
        <v>0</v>
      </c>
      <c r="P25" s="15" t="e">
        <f t="shared" si="4"/>
        <v>#DIV/0!</v>
      </c>
      <c r="Q25" s="82"/>
      <c r="R25" s="44">
        <v>4</v>
      </c>
      <c r="S25" s="39">
        <f t="shared" si="5"/>
        <v>-1</v>
      </c>
      <c r="U25" s="76">
        <f t="shared" si="6"/>
        <v>0</v>
      </c>
    </row>
    <row r="26" spans="1:21" ht="21" customHeight="1">
      <c r="A26" s="53" t="s">
        <v>2</v>
      </c>
      <c r="B26" s="72">
        <f>'利用関係'!B26</f>
        <v>0</v>
      </c>
      <c r="C26" s="73">
        <f>'利用関係'!C26</f>
        <v>159</v>
      </c>
      <c r="D26" s="4">
        <f t="shared" si="0"/>
        <v>-1</v>
      </c>
      <c r="E26" s="84"/>
      <c r="F26" s="95">
        <v>148</v>
      </c>
      <c r="G26" s="6">
        <f t="shared" si="1"/>
        <v>-1</v>
      </c>
      <c r="H26" s="82"/>
      <c r="I26" s="44">
        <v>0</v>
      </c>
      <c r="J26" s="42" t="e">
        <f t="shared" si="2"/>
        <v>#DIV/0!</v>
      </c>
      <c r="K26" s="86"/>
      <c r="L26" s="95">
        <v>0</v>
      </c>
      <c r="M26" s="42" t="e">
        <f t="shared" si="3"/>
        <v>#DIV/0!</v>
      </c>
      <c r="N26" s="82"/>
      <c r="O26" s="77">
        <v>0</v>
      </c>
      <c r="P26" s="15" t="e">
        <f t="shared" si="4"/>
        <v>#DIV/0!</v>
      </c>
      <c r="Q26" s="82"/>
      <c r="R26" s="44">
        <v>11</v>
      </c>
      <c r="S26" s="39">
        <f t="shared" si="5"/>
        <v>-1</v>
      </c>
      <c r="U26" s="76">
        <f t="shared" si="6"/>
        <v>0</v>
      </c>
    </row>
    <row r="27" spans="1:21" ht="21" customHeight="1">
      <c r="A27" s="53" t="s">
        <v>3</v>
      </c>
      <c r="B27" s="72">
        <f>'利用関係'!B27</f>
        <v>0</v>
      </c>
      <c r="C27" s="73">
        <f>'利用関係'!C27</f>
        <v>231</v>
      </c>
      <c r="D27" s="4">
        <f t="shared" si="0"/>
        <v>-1</v>
      </c>
      <c r="E27" s="84"/>
      <c r="F27" s="95">
        <v>226</v>
      </c>
      <c r="G27" s="6">
        <f t="shared" si="1"/>
        <v>-1</v>
      </c>
      <c r="H27" s="82"/>
      <c r="I27" s="44">
        <v>0</v>
      </c>
      <c r="J27" s="42" t="e">
        <f t="shared" si="2"/>
        <v>#DIV/0!</v>
      </c>
      <c r="K27" s="86"/>
      <c r="L27" s="95">
        <v>1</v>
      </c>
      <c r="M27" s="42">
        <f t="shared" si="3"/>
        <v>-1</v>
      </c>
      <c r="N27" s="82"/>
      <c r="O27" s="77">
        <v>0</v>
      </c>
      <c r="P27" s="15" t="e">
        <f t="shared" si="4"/>
        <v>#DIV/0!</v>
      </c>
      <c r="Q27" s="82"/>
      <c r="R27" s="44">
        <v>4</v>
      </c>
      <c r="S27" s="39">
        <f t="shared" si="5"/>
        <v>-1</v>
      </c>
      <c r="U27" s="76">
        <f t="shared" si="6"/>
        <v>0</v>
      </c>
    </row>
    <row r="28" spans="1:21" ht="21" customHeight="1">
      <c r="A28" s="53" t="s">
        <v>4</v>
      </c>
      <c r="B28" s="72">
        <f>'利用関係'!B28</f>
        <v>0</v>
      </c>
      <c r="C28" s="73">
        <f>'利用関係'!C28</f>
        <v>303</v>
      </c>
      <c r="D28" s="4">
        <f t="shared" si="0"/>
        <v>-1</v>
      </c>
      <c r="E28" s="84"/>
      <c r="F28" s="95">
        <v>294</v>
      </c>
      <c r="G28" s="6">
        <f t="shared" si="1"/>
        <v>-1</v>
      </c>
      <c r="H28" s="82"/>
      <c r="I28" s="44">
        <v>1</v>
      </c>
      <c r="J28" s="42">
        <f t="shared" si="2"/>
        <v>-1</v>
      </c>
      <c r="K28" s="86"/>
      <c r="L28" s="95">
        <v>0</v>
      </c>
      <c r="M28" s="42" t="e">
        <f t="shared" si="3"/>
        <v>#DIV/0!</v>
      </c>
      <c r="N28" s="82"/>
      <c r="O28" s="77">
        <v>0</v>
      </c>
      <c r="P28" s="15" t="e">
        <f t="shared" si="4"/>
        <v>#DIV/0!</v>
      </c>
      <c r="Q28" s="82"/>
      <c r="R28" s="44">
        <v>8</v>
      </c>
      <c r="S28" s="39">
        <f t="shared" si="5"/>
        <v>-1</v>
      </c>
      <c r="U28" s="76">
        <f t="shared" si="6"/>
        <v>0</v>
      </c>
    </row>
    <row r="29" spans="1:21" ht="21" customHeight="1">
      <c r="A29" s="53" t="s">
        <v>5</v>
      </c>
      <c r="B29" s="72">
        <f>'利用関係'!B29</f>
        <v>0</v>
      </c>
      <c r="C29" s="73">
        <f>'利用関係'!C29</f>
        <v>248</v>
      </c>
      <c r="D29" s="4">
        <f t="shared" si="0"/>
        <v>-1</v>
      </c>
      <c r="E29" s="84"/>
      <c r="F29" s="95">
        <v>234</v>
      </c>
      <c r="G29" s="6">
        <f t="shared" si="1"/>
        <v>-1</v>
      </c>
      <c r="H29" s="82"/>
      <c r="I29" s="44">
        <v>0</v>
      </c>
      <c r="J29" s="42" t="e">
        <f t="shared" si="2"/>
        <v>#DIV/0!</v>
      </c>
      <c r="K29" s="86"/>
      <c r="L29" s="95">
        <v>10</v>
      </c>
      <c r="M29" s="42">
        <f t="shared" si="3"/>
        <v>-1</v>
      </c>
      <c r="N29" s="82"/>
      <c r="O29" s="77">
        <v>0</v>
      </c>
      <c r="P29" s="15" t="e">
        <f t="shared" si="4"/>
        <v>#DIV/0!</v>
      </c>
      <c r="Q29" s="82"/>
      <c r="R29" s="44">
        <v>4</v>
      </c>
      <c r="S29" s="39">
        <f t="shared" si="5"/>
        <v>-1</v>
      </c>
      <c r="U29" s="76">
        <f t="shared" si="6"/>
        <v>0</v>
      </c>
    </row>
    <row r="30" spans="1:21" ht="21" customHeight="1">
      <c r="A30" s="53" t="s">
        <v>6</v>
      </c>
      <c r="B30" s="72">
        <f>'利用関係'!B30</f>
        <v>0</v>
      </c>
      <c r="C30" s="73">
        <f>'利用関係'!C30</f>
        <v>251</v>
      </c>
      <c r="D30" s="4">
        <f t="shared" si="0"/>
        <v>-1</v>
      </c>
      <c r="E30" s="84"/>
      <c r="F30" s="95">
        <v>239</v>
      </c>
      <c r="G30" s="6">
        <f t="shared" si="1"/>
        <v>-1</v>
      </c>
      <c r="H30" s="82"/>
      <c r="I30" s="44">
        <v>4</v>
      </c>
      <c r="J30" s="42">
        <f t="shared" si="2"/>
        <v>-1</v>
      </c>
      <c r="K30" s="86"/>
      <c r="L30" s="95">
        <v>2</v>
      </c>
      <c r="M30" s="42">
        <f t="shared" si="3"/>
        <v>-1</v>
      </c>
      <c r="N30" s="82"/>
      <c r="O30" s="77">
        <v>0</v>
      </c>
      <c r="P30" s="15" t="e">
        <f t="shared" si="4"/>
        <v>#DIV/0!</v>
      </c>
      <c r="Q30" s="82"/>
      <c r="R30" s="44">
        <v>6</v>
      </c>
      <c r="S30" s="39">
        <f t="shared" si="5"/>
        <v>-1</v>
      </c>
      <c r="U30" s="76">
        <f t="shared" si="6"/>
        <v>0</v>
      </c>
    </row>
    <row r="31" spans="1:21" ht="21" customHeight="1">
      <c r="A31" s="53" t="s">
        <v>7</v>
      </c>
      <c r="B31" s="72">
        <f>'利用関係'!B31</f>
        <v>0</v>
      </c>
      <c r="C31" s="73">
        <f>'利用関係'!C31</f>
        <v>283</v>
      </c>
      <c r="D31" s="4">
        <f t="shared" si="0"/>
        <v>-1</v>
      </c>
      <c r="E31" s="84"/>
      <c r="F31" s="95">
        <v>265</v>
      </c>
      <c r="G31" s="6">
        <f t="shared" si="1"/>
        <v>-1</v>
      </c>
      <c r="H31" s="82"/>
      <c r="I31" s="44">
        <v>11</v>
      </c>
      <c r="J31" s="42">
        <f t="shared" si="2"/>
        <v>-1</v>
      </c>
      <c r="K31" s="86"/>
      <c r="L31" s="95">
        <v>0</v>
      </c>
      <c r="M31" s="42" t="e">
        <f t="shared" si="3"/>
        <v>#DIV/0!</v>
      </c>
      <c r="N31" s="82"/>
      <c r="O31" s="77">
        <v>0</v>
      </c>
      <c r="P31" s="15" t="e">
        <f t="shared" si="4"/>
        <v>#DIV/0!</v>
      </c>
      <c r="Q31" s="82"/>
      <c r="R31" s="44">
        <v>7</v>
      </c>
      <c r="S31" s="39">
        <f t="shared" si="5"/>
        <v>-1</v>
      </c>
      <c r="U31" s="76">
        <f t="shared" si="6"/>
        <v>0</v>
      </c>
    </row>
    <row r="32" spans="1:21" ht="21" customHeight="1">
      <c r="A32" s="53" t="s">
        <v>8</v>
      </c>
      <c r="B32" s="72">
        <f>'利用関係'!B32</f>
        <v>0</v>
      </c>
      <c r="C32" s="73">
        <f>'利用関係'!C32</f>
        <v>209</v>
      </c>
      <c r="D32" s="4">
        <f>+(B32-C32)/C32</f>
        <v>-1</v>
      </c>
      <c r="E32" s="84"/>
      <c r="F32" s="95">
        <v>195</v>
      </c>
      <c r="G32" s="6">
        <f t="shared" si="1"/>
        <v>-1</v>
      </c>
      <c r="H32" s="82"/>
      <c r="I32" s="44">
        <v>0</v>
      </c>
      <c r="J32" s="42" t="e">
        <f t="shared" si="2"/>
        <v>#DIV/0!</v>
      </c>
      <c r="K32" s="86"/>
      <c r="L32" s="95">
        <v>0</v>
      </c>
      <c r="M32" s="42" t="e">
        <f t="shared" si="3"/>
        <v>#DIV/0!</v>
      </c>
      <c r="N32" s="82"/>
      <c r="O32" s="77">
        <v>0</v>
      </c>
      <c r="P32" s="15" t="e">
        <f t="shared" si="4"/>
        <v>#DIV/0!</v>
      </c>
      <c r="Q32" s="82"/>
      <c r="R32" s="44">
        <v>14</v>
      </c>
      <c r="S32" s="39">
        <f t="shared" si="5"/>
        <v>-1</v>
      </c>
      <c r="U32" s="76">
        <f t="shared" si="6"/>
        <v>0</v>
      </c>
    </row>
    <row r="33" spans="1:21" ht="21" customHeight="1">
      <c r="A33" s="53" t="s">
        <v>9</v>
      </c>
      <c r="B33" s="72">
        <f>'利用関係'!B33</f>
        <v>0</v>
      </c>
      <c r="C33" s="73">
        <f>'利用関係'!C33</f>
        <v>394</v>
      </c>
      <c r="D33" s="4">
        <f t="shared" si="0"/>
        <v>-1</v>
      </c>
      <c r="E33" s="84"/>
      <c r="F33" s="95">
        <v>385</v>
      </c>
      <c r="G33" s="6">
        <f t="shared" si="1"/>
        <v>-1</v>
      </c>
      <c r="H33" s="82"/>
      <c r="I33" s="44">
        <v>4</v>
      </c>
      <c r="J33" s="42">
        <f t="shared" si="2"/>
        <v>-1</v>
      </c>
      <c r="K33" s="86"/>
      <c r="L33" s="95">
        <v>0</v>
      </c>
      <c r="M33" s="42" t="e">
        <f t="shared" si="3"/>
        <v>#DIV/0!</v>
      </c>
      <c r="N33" s="82"/>
      <c r="O33" s="77">
        <v>0</v>
      </c>
      <c r="P33" s="15" t="e">
        <f t="shared" si="4"/>
        <v>#DIV/0!</v>
      </c>
      <c r="Q33" s="82"/>
      <c r="R33" s="44">
        <v>5</v>
      </c>
      <c r="S33" s="39">
        <f t="shared" si="5"/>
        <v>-1</v>
      </c>
      <c r="U33" s="76">
        <f t="shared" si="6"/>
        <v>0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218</v>
      </c>
      <c r="D34" s="11">
        <f t="shared" si="0"/>
        <v>-1</v>
      </c>
      <c r="E34" s="85"/>
      <c r="F34" s="96">
        <v>213</v>
      </c>
      <c r="G34" s="8">
        <f t="shared" si="1"/>
        <v>-1</v>
      </c>
      <c r="H34" s="83"/>
      <c r="I34" s="91">
        <v>0</v>
      </c>
      <c r="J34" s="62" t="e">
        <f t="shared" si="2"/>
        <v>#DIV/0!</v>
      </c>
      <c r="K34" s="87"/>
      <c r="L34" s="96">
        <v>0</v>
      </c>
      <c r="M34" s="42" t="e">
        <f t="shared" si="3"/>
        <v>#DIV/0!</v>
      </c>
      <c r="N34" s="83"/>
      <c r="O34" s="78">
        <v>0</v>
      </c>
      <c r="P34" s="15" t="e">
        <f t="shared" si="4"/>
        <v>#DIV/0!</v>
      </c>
      <c r="Q34" s="83"/>
      <c r="R34" s="91">
        <v>5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243</v>
      </c>
      <c r="C35" s="13">
        <f>SUM(C23:C34)</f>
        <v>3224</v>
      </c>
      <c r="D35" s="9">
        <f t="shared" si="0"/>
        <v>-0.9246277915632755</v>
      </c>
      <c r="E35" s="52">
        <f>SUM(E23:E34)</f>
        <v>237</v>
      </c>
      <c r="F35" s="52">
        <f>SUM(F23:F34)</f>
        <v>3062</v>
      </c>
      <c r="G35" s="14">
        <f t="shared" si="1"/>
        <v>-0.9225996080992815</v>
      </c>
      <c r="H35" s="71">
        <f>SUM(H23:H34)</f>
        <v>0</v>
      </c>
      <c r="I35" s="13">
        <f>SUM(I23:I34)</f>
        <v>39</v>
      </c>
      <c r="J35" s="9">
        <f t="shared" si="2"/>
        <v>-1</v>
      </c>
      <c r="K35" s="71">
        <f>SUM(K23:K34)</f>
        <v>0</v>
      </c>
      <c r="L35" s="13">
        <f>SUM(L23:L34)</f>
        <v>22</v>
      </c>
      <c r="M35" s="14">
        <f t="shared" si="3"/>
        <v>-1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6</v>
      </c>
      <c r="R35" s="13">
        <f>SUM(R23:R34)</f>
        <v>101</v>
      </c>
      <c r="S35" s="9">
        <f t="shared" si="5"/>
        <v>-0.9405940594059405</v>
      </c>
      <c r="U35" s="76">
        <f t="shared" si="6"/>
        <v>243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4">
      <selection activeCell="AE19" sqref="AE19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55</v>
      </c>
      <c r="C23" s="48" t="s">
        <v>50</v>
      </c>
      <c r="D23" s="50" t="s">
        <v>18</v>
      </c>
      <c r="E23" s="49" t="s">
        <v>55</v>
      </c>
      <c r="F23" s="48" t="s">
        <v>50</v>
      </c>
      <c r="G23" s="5" t="s">
        <v>18</v>
      </c>
      <c r="H23" s="81" t="s">
        <v>55</v>
      </c>
      <c r="I23" s="48" t="s">
        <v>50</v>
      </c>
      <c r="J23" s="50" t="s">
        <v>18</v>
      </c>
      <c r="K23" s="48" t="s">
        <v>55</v>
      </c>
      <c r="L23" s="48" t="s">
        <v>50</v>
      </c>
      <c r="M23" s="5" t="s">
        <v>18</v>
      </c>
      <c r="N23" s="48" t="s">
        <v>55</v>
      </c>
      <c r="O23" s="48" t="s">
        <v>50</v>
      </c>
      <c r="P23" s="5" t="s">
        <v>18</v>
      </c>
      <c r="Q23" s="48" t="s">
        <v>55</v>
      </c>
      <c r="R23" s="48" t="s">
        <v>50</v>
      </c>
      <c r="S23" s="5" t="s">
        <v>18</v>
      </c>
      <c r="T23" s="48" t="s">
        <v>55</v>
      </c>
      <c r="U23" s="48" t="s">
        <v>50</v>
      </c>
      <c r="V23" s="5" t="s">
        <v>18</v>
      </c>
      <c r="W23" s="48" t="s">
        <v>55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243</v>
      </c>
      <c r="C24" s="19">
        <f>'利用関係'!C23</f>
        <v>444</v>
      </c>
      <c r="D24" s="20">
        <f>+(B24-C24)/C24</f>
        <v>-0.4527027027027027</v>
      </c>
      <c r="E24" s="79">
        <v>199</v>
      </c>
      <c r="F24" s="44">
        <v>254</v>
      </c>
      <c r="G24" s="21">
        <f>+(E24-F24)/F24</f>
        <v>-0.21653543307086615</v>
      </c>
      <c r="H24" s="88">
        <f>SUM(K24+N24+Q24+T24+W24)</f>
        <v>44</v>
      </c>
      <c r="I24" s="19">
        <f>SUM(L24+O24+R24+U24+X24)</f>
        <v>190</v>
      </c>
      <c r="J24" s="24">
        <f>+(H24-I24)/I24</f>
        <v>-0.7684210526315789</v>
      </c>
      <c r="K24" s="44">
        <v>0</v>
      </c>
      <c r="L24" s="44">
        <v>1</v>
      </c>
      <c r="M24" s="22">
        <f>+(K24-L24)/L24</f>
        <v>-1</v>
      </c>
      <c r="N24" s="82">
        <v>26</v>
      </c>
      <c r="O24" s="44">
        <v>70</v>
      </c>
      <c r="P24" s="22">
        <f>+(N24-O24)/O24</f>
        <v>-0.6285714285714286</v>
      </c>
      <c r="Q24" s="82">
        <v>18</v>
      </c>
      <c r="R24" s="44">
        <v>119</v>
      </c>
      <c r="S24" s="21">
        <f>+(Q24-R24)/R24</f>
        <v>-0.8487394957983193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0</v>
      </c>
      <c r="C25" s="19">
        <f>'利用関係'!C24</f>
        <v>236</v>
      </c>
      <c r="D25" s="20">
        <f aca="true" t="shared" si="0" ref="D25:D36">+(B25-C25)/C25</f>
        <v>-1</v>
      </c>
      <c r="E25" s="79"/>
      <c r="F25" s="44">
        <v>215</v>
      </c>
      <c r="G25" s="21">
        <f aca="true" t="shared" si="1" ref="G25:G36">+(E25-F25)/F25</f>
        <v>-1</v>
      </c>
      <c r="H25" s="88">
        <f aca="true" t="shared" si="2" ref="H25:I35">SUM(K25+N25+Q25+T25+W25)</f>
        <v>0</v>
      </c>
      <c r="I25" s="19">
        <f t="shared" si="2"/>
        <v>21</v>
      </c>
      <c r="J25" s="24">
        <f aca="true" t="shared" si="3" ref="J25:J36">+(H25-I25)/I25</f>
        <v>-1</v>
      </c>
      <c r="K25" s="44"/>
      <c r="L25" s="44">
        <v>0</v>
      </c>
      <c r="M25" s="22" t="e">
        <f aca="true" t="shared" si="4" ref="M25:M36">+(K25-L25)/L25</f>
        <v>#DIV/0!</v>
      </c>
      <c r="N25" s="82"/>
      <c r="O25" s="44">
        <v>0</v>
      </c>
      <c r="P25" s="21" t="e">
        <f aca="true" t="shared" si="5" ref="P25:P36">+(N25-O25)/O25</f>
        <v>#DIV/0!</v>
      </c>
      <c r="Q25" s="82"/>
      <c r="R25" s="44">
        <v>21</v>
      </c>
      <c r="S25" s="21">
        <f aca="true" t="shared" si="6" ref="S25:S36">+(Q25-R25)/R25</f>
        <v>-1</v>
      </c>
      <c r="T25" s="82"/>
      <c r="U25" s="44">
        <v>0</v>
      </c>
      <c r="V25" s="22" t="e">
        <f aca="true" t="shared" si="7" ref="V25:V36">+(T25-U25)/U25</f>
        <v>#DIV/0!</v>
      </c>
      <c r="W25" s="82"/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0</v>
      </c>
      <c r="C26" s="19">
        <f>'利用関係'!C25</f>
        <v>248</v>
      </c>
      <c r="D26" s="20">
        <f t="shared" si="0"/>
        <v>-1</v>
      </c>
      <c r="E26" s="79"/>
      <c r="F26" s="44">
        <v>222</v>
      </c>
      <c r="G26" s="21">
        <f t="shared" si="1"/>
        <v>-1</v>
      </c>
      <c r="H26" s="88">
        <f t="shared" si="2"/>
        <v>0</v>
      </c>
      <c r="I26" s="19">
        <f t="shared" si="2"/>
        <v>26</v>
      </c>
      <c r="J26" s="24">
        <f t="shared" si="3"/>
        <v>-1</v>
      </c>
      <c r="K26" s="44"/>
      <c r="L26" s="44">
        <v>1</v>
      </c>
      <c r="M26" s="22">
        <f t="shared" si="4"/>
        <v>-1</v>
      </c>
      <c r="N26" s="82"/>
      <c r="O26" s="44">
        <v>0</v>
      </c>
      <c r="P26" s="21" t="e">
        <f t="shared" si="5"/>
        <v>#DIV/0!</v>
      </c>
      <c r="Q26" s="82"/>
      <c r="R26" s="44">
        <v>25</v>
      </c>
      <c r="S26" s="21">
        <f t="shared" si="6"/>
        <v>-1</v>
      </c>
      <c r="T26" s="82"/>
      <c r="U26" s="44">
        <v>0</v>
      </c>
      <c r="V26" s="22" t="e">
        <f t="shared" si="7"/>
        <v>#DIV/0!</v>
      </c>
      <c r="W26" s="82"/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0</v>
      </c>
      <c r="C27" s="19">
        <f>'利用関係'!C26</f>
        <v>159</v>
      </c>
      <c r="D27" s="20">
        <f t="shared" si="0"/>
        <v>-1</v>
      </c>
      <c r="E27" s="79"/>
      <c r="F27" s="44">
        <v>148</v>
      </c>
      <c r="G27" s="21">
        <f t="shared" si="1"/>
        <v>-1</v>
      </c>
      <c r="H27" s="88">
        <f t="shared" si="2"/>
        <v>0</v>
      </c>
      <c r="I27" s="19">
        <f t="shared" si="2"/>
        <v>11</v>
      </c>
      <c r="J27" s="24">
        <f t="shared" si="3"/>
        <v>-1</v>
      </c>
      <c r="K27" s="44"/>
      <c r="L27" s="44">
        <v>0</v>
      </c>
      <c r="M27" s="22" t="e">
        <f t="shared" si="4"/>
        <v>#DIV/0!</v>
      </c>
      <c r="N27" s="82"/>
      <c r="O27" s="44">
        <v>0</v>
      </c>
      <c r="P27" s="21" t="e">
        <f t="shared" si="5"/>
        <v>#DIV/0!</v>
      </c>
      <c r="Q27" s="82"/>
      <c r="R27" s="44">
        <v>11</v>
      </c>
      <c r="S27" s="21">
        <f t="shared" si="6"/>
        <v>-1</v>
      </c>
      <c r="T27" s="82"/>
      <c r="U27" s="44">
        <v>0</v>
      </c>
      <c r="V27" s="22" t="e">
        <f t="shared" si="7"/>
        <v>#DIV/0!</v>
      </c>
      <c r="W27" s="82"/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0</v>
      </c>
      <c r="C28" s="19">
        <f>'利用関係'!C27</f>
        <v>231</v>
      </c>
      <c r="D28" s="20">
        <f t="shared" si="0"/>
        <v>-1</v>
      </c>
      <c r="E28" s="79"/>
      <c r="F28" s="44">
        <v>158</v>
      </c>
      <c r="G28" s="21">
        <f t="shared" si="1"/>
        <v>-1</v>
      </c>
      <c r="H28" s="88">
        <f t="shared" si="2"/>
        <v>0</v>
      </c>
      <c r="I28" s="19">
        <f t="shared" si="2"/>
        <v>73</v>
      </c>
      <c r="J28" s="24">
        <f t="shared" si="3"/>
        <v>-1</v>
      </c>
      <c r="K28" s="44"/>
      <c r="L28" s="44">
        <v>0</v>
      </c>
      <c r="M28" s="22" t="e">
        <f t="shared" si="4"/>
        <v>#DIV/0!</v>
      </c>
      <c r="N28" s="82"/>
      <c r="O28" s="44">
        <v>0</v>
      </c>
      <c r="P28" s="21" t="e">
        <f t="shared" si="5"/>
        <v>#DIV/0!</v>
      </c>
      <c r="Q28" s="82"/>
      <c r="R28" s="44">
        <v>73</v>
      </c>
      <c r="S28" s="21">
        <f t="shared" si="6"/>
        <v>-1</v>
      </c>
      <c r="T28" s="82"/>
      <c r="U28" s="44">
        <v>0</v>
      </c>
      <c r="V28" s="22" t="e">
        <f t="shared" si="7"/>
        <v>#DIV/0!</v>
      </c>
      <c r="W28" s="82"/>
      <c r="X28" s="44">
        <v>0</v>
      </c>
      <c r="Y28" s="24" t="e">
        <f t="shared" si="8"/>
        <v>#DIV/0!</v>
      </c>
      <c r="Z28" s="18"/>
    </row>
    <row r="29" spans="1:26" s="17" customFormat="1" ht="21" customHeight="1">
      <c r="A29" s="59" t="s">
        <v>4</v>
      </c>
      <c r="B29" s="19">
        <f>'利用関係'!B28</f>
        <v>0</v>
      </c>
      <c r="C29" s="19">
        <f>'利用関係'!C28</f>
        <v>303</v>
      </c>
      <c r="D29" s="20">
        <f t="shared" si="0"/>
        <v>-1</v>
      </c>
      <c r="E29" s="79"/>
      <c r="F29" s="44">
        <v>226</v>
      </c>
      <c r="G29" s="21">
        <f t="shared" si="1"/>
        <v>-1</v>
      </c>
      <c r="H29" s="88">
        <f t="shared" si="2"/>
        <v>0</v>
      </c>
      <c r="I29" s="19">
        <f t="shared" si="2"/>
        <v>77</v>
      </c>
      <c r="J29" s="24">
        <f t="shared" si="3"/>
        <v>-1</v>
      </c>
      <c r="K29" s="44"/>
      <c r="L29" s="44">
        <v>0</v>
      </c>
      <c r="M29" s="22" t="e">
        <f t="shared" si="4"/>
        <v>#DIV/0!</v>
      </c>
      <c r="N29" s="82"/>
      <c r="O29" s="44">
        <v>30</v>
      </c>
      <c r="P29" s="21">
        <f t="shared" si="5"/>
        <v>-1</v>
      </c>
      <c r="Q29" s="82"/>
      <c r="R29" s="44">
        <v>47</v>
      </c>
      <c r="S29" s="21">
        <f t="shared" si="6"/>
        <v>-1</v>
      </c>
      <c r="T29" s="82"/>
      <c r="U29" s="44">
        <v>0</v>
      </c>
      <c r="V29" s="22" t="e">
        <f t="shared" si="7"/>
        <v>#DIV/0!</v>
      </c>
      <c r="W29" s="82"/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0</v>
      </c>
      <c r="C30" s="19">
        <f>'利用関係'!C29</f>
        <v>248</v>
      </c>
      <c r="D30" s="20">
        <f t="shared" si="0"/>
        <v>-1</v>
      </c>
      <c r="E30" s="79"/>
      <c r="F30" s="44">
        <v>227</v>
      </c>
      <c r="G30" s="21">
        <f t="shared" si="1"/>
        <v>-1</v>
      </c>
      <c r="H30" s="88">
        <f t="shared" si="2"/>
        <v>0</v>
      </c>
      <c r="I30" s="19">
        <f t="shared" si="2"/>
        <v>21</v>
      </c>
      <c r="J30" s="24">
        <f t="shared" si="3"/>
        <v>-1</v>
      </c>
      <c r="K30" s="44"/>
      <c r="L30" s="44">
        <v>0</v>
      </c>
      <c r="M30" s="22" t="e">
        <f t="shared" si="4"/>
        <v>#DIV/0!</v>
      </c>
      <c r="N30" s="82"/>
      <c r="O30" s="44">
        <v>0</v>
      </c>
      <c r="P30" s="21" t="e">
        <f t="shared" si="5"/>
        <v>#DIV/0!</v>
      </c>
      <c r="Q30" s="82"/>
      <c r="R30" s="44">
        <v>21</v>
      </c>
      <c r="S30" s="21">
        <f t="shared" si="6"/>
        <v>-1</v>
      </c>
      <c r="T30" s="82"/>
      <c r="U30" s="44">
        <v>0</v>
      </c>
      <c r="V30" s="22" t="e">
        <f t="shared" si="7"/>
        <v>#DIV/0!</v>
      </c>
      <c r="W30" s="82"/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0</v>
      </c>
      <c r="C31" s="19">
        <f>'利用関係'!C30</f>
        <v>251</v>
      </c>
      <c r="D31" s="20">
        <f t="shared" si="0"/>
        <v>-1</v>
      </c>
      <c r="E31" s="79"/>
      <c r="F31" s="44">
        <v>220</v>
      </c>
      <c r="G31" s="21">
        <f t="shared" si="1"/>
        <v>-1</v>
      </c>
      <c r="H31" s="88">
        <f t="shared" si="2"/>
        <v>0</v>
      </c>
      <c r="I31" s="19">
        <f t="shared" si="2"/>
        <v>31</v>
      </c>
      <c r="J31" s="24">
        <f t="shared" si="3"/>
        <v>-1</v>
      </c>
      <c r="K31" s="44"/>
      <c r="L31" s="44">
        <v>0</v>
      </c>
      <c r="M31" s="22" t="e">
        <f t="shared" si="4"/>
        <v>#DIV/0!</v>
      </c>
      <c r="N31" s="82"/>
      <c r="O31" s="44">
        <v>0</v>
      </c>
      <c r="P31" s="21" t="e">
        <f t="shared" si="5"/>
        <v>#DIV/0!</v>
      </c>
      <c r="Q31" s="82"/>
      <c r="R31" s="44">
        <v>31</v>
      </c>
      <c r="S31" s="21">
        <f t="shared" si="6"/>
        <v>-1</v>
      </c>
      <c r="T31" s="82"/>
      <c r="U31" s="44">
        <v>0</v>
      </c>
      <c r="V31" s="22" t="e">
        <f t="shared" si="7"/>
        <v>#DIV/0!</v>
      </c>
      <c r="W31" s="82"/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0</v>
      </c>
      <c r="C32" s="19">
        <f>'利用関係'!C31</f>
        <v>283</v>
      </c>
      <c r="D32" s="20">
        <f t="shared" si="0"/>
        <v>-1</v>
      </c>
      <c r="E32" s="79"/>
      <c r="F32" s="44">
        <v>265</v>
      </c>
      <c r="G32" s="21">
        <f t="shared" si="1"/>
        <v>-1</v>
      </c>
      <c r="H32" s="88">
        <f t="shared" si="2"/>
        <v>0</v>
      </c>
      <c r="I32" s="19">
        <f t="shared" si="2"/>
        <v>18</v>
      </c>
      <c r="J32" s="24">
        <f t="shared" si="3"/>
        <v>-1</v>
      </c>
      <c r="K32" s="44"/>
      <c r="L32" s="44">
        <v>0</v>
      </c>
      <c r="M32" s="22" t="e">
        <f t="shared" si="4"/>
        <v>#DIV/0!</v>
      </c>
      <c r="N32" s="82"/>
      <c r="O32" s="44">
        <v>0</v>
      </c>
      <c r="P32" s="21" t="e">
        <f t="shared" si="5"/>
        <v>#DIV/0!</v>
      </c>
      <c r="Q32" s="82"/>
      <c r="R32" s="44">
        <v>18</v>
      </c>
      <c r="S32" s="21">
        <f t="shared" si="6"/>
        <v>-1</v>
      </c>
      <c r="T32" s="82"/>
      <c r="U32" s="44">
        <v>0</v>
      </c>
      <c r="V32" s="22" t="e">
        <f t="shared" si="7"/>
        <v>#DIV/0!</v>
      </c>
      <c r="W32" s="82"/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0</v>
      </c>
      <c r="C33" s="19">
        <f>'利用関係'!C32</f>
        <v>209</v>
      </c>
      <c r="D33" s="20">
        <f t="shared" si="0"/>
        <v>-1</v>
      </c>
      <c r="E33" s="79"/>
      <c r="F33" s="44">
        <v>165</v>
      </c>
      <c r="G33" s="21">
        <f t="shared" si="1"/>
        <v>-1</v>
      </c>
      <c r="H33" s="88">
        <f t="shared" si="2"/>
        <v>0</v>
      </c>
      <c r="I33" s="19">
        <f t="shared" si="2"/>
        <v>44</v>
      </c>
      <c r="J33" s="24">
        <f t="shared" si="3"/>
        <v>-1</v>
      </c>
      <c r="K33" s="44"/>
      <c r="L33" s="44">
        <v>0</v>
      </c>
      <c r="M33" s="22" t="e">
        <f t="shared" si="4"/>
        <v>#DIV/0!</v>
      </c>
      <c r="N33" s="82"/>
      <c r="O33" s="44">
        <v>21</v>
      </c>
      <c r="P33" s="21">
        <f t="shared" si="5"/>
        <v>-1</v>
      </c>
      <c r="Q33" s="82"/>
      <c r="R33" s="44">
        <v>23</v>
      </c>
      <c r="S33" s="21">
        <f t="shared" si="6"/>
        <v>-1</v>
      </c>
      <c r="T33" s="82"/>
      <c r="U33" s="44">
        <v>0</v>
      </c>
      <c r="V33" s="22" t="e">
        <f t="shared" si="7"/>
        <v>#DIV/0!</v>
      </c>
      <c r="W33" s="82"/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0</v>
      </c>
      <c r="C34" s="19">
        <f>'利用関係'!C33</f>
        <v>394</v>
      </c>
      <c r="D34" s="20">
        <f t="shared" si="0"/>
        <v>-1</v>
      </c>
      <c r="E34" s="79"/>
      <c r="F34" s="44">
        <v>207</v>
      </c>
      <c r="G34" s="21">
        <f t="shared" si="1"/>
        <v>-1</v>
      </c>
      <c r="H34" s="88">
        <f t="shared" si="2"/>
        <v>0</v>
      </c>
      <c r="I34" s="19">
        <f t="shared" si="2"/>
        <v>187</v>
      </c>
      <c r="J34" s="24">
        <f t="shared" si="3"/>
        <v>-1</v>
      </c>
      <c r="K34" s="44"/>
      <c r="L34" s="44">
        <v>0</v>
      </c>
      <c r="M34" s="22" t="e">
        <f t="shared" si="4"/>
        <v>#DIV/0!</v>
      </c>
      <c r="N34" s="82"/>
      <c r="O34" s="44">
        <v>162</v>
      </c>
      <c r="P34" s="21">
        <f t="shared" si="5"/>
        <v>-1</v>
      </c>
      <c r="Q34" s="82"/>
      <c r="R34" s="44">
        <v>25</v>
      </c>
      <c r="S34" s="21">
        <f t="shared" si="6"/>
        <v>-1</v>
      </c>
      <c r="T34" s="82"/>
      <c r="U34" s="44">
        <v>0</v>
      </c>
      <c r="V34" s="22" t="e">
        <f t="shared" si="7"/>
        <v>#DIV/0!</v>
      </c>
      <c r="W34" s="82"/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218</v>
      </c>
      <c r="D35" s="25">
        <f t="shared" si="0"/>
        <v>-1</v>
      </c>
      <c r="E35" s="80"/>
      <c r="F35" s="91">
        <v>157</v>
      </c>
      <c r="G35" s="26">
        <f t="shared" si="1"/>
        <v>-1</v>
      </c>
      <c r="H35" s="89">
        <f t="shared" si="2"/>
        <v>0</v>
      </c>
      <c r="I35" s="19">
        <f t="shared" si="2"/>
        <v>61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1">
        <v>56</v>
      </c>
      <c r="P35" s="26">
        <f t="shared" si="5"/>
        <v>-1</v>
      </c>
      <c r="Q35" s="83"/>
      <c r="R35" s="91">
        <v>5</v>
      </c>
      <c r="S35" s="26">
        <f t="shared" si="6"/>
        <v>-1</v>
      </c>
      <c r="T35" s="83"/>
      <c r="U35" s="91">
        <v>0</v>
      </c>
      <c r="V35" s="31" t="e">
        <f t="shared" si="7"/>
        <v>#DIV/0!</v>
      </c>
      <c r="W35" s="83"/>
      <c r="X35" s="91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243</v>
      </c>
      <c r="C36" s="28">
        <f>SUM(C24:C35)</f>
        <v>3224</v>
      </c>
      <c r="D36" s="47">
        <f t="shared" si="0"/>
        <v>-0.9246277915632755</v>
      </c>
      <c r="E36" s="67">
        <f>SUM(E24:E35)</f>
        <v>199</v>
      </c>
      <c r="F36" s="68">
        <f>SUM(F24:F35)</f>
        <v>2464</v>
      </c>
      <c r="G36" s="30">
        <f t="shared" si="1"/>
        <v>-0.919237012987013</v>
      </c>
      <c r="H36" s="69">
        <f>SUM(H24:H35)</f>
        <v>44</v>
      </c>
      <c r="I36" s="68">
        <f>SUM(I24:I35)</f>
        <v>760</v>
      </c>
      <c r="J36" s="29">
        <f t="shared" si="3"/>
        <v>-0.9421052631578948</v>
      </c>
      <c r="K36" s="28">
        <f>SUM(K24:K35)</f>
        <v>0</v>
      </c>
      <c r="L36" s="28">
        <f>SUM(L24:L35)</f>
        <v>2</v>
      </c>
      <c r="M36" s="40">
        <f t="shared" si="4"/>
        <v>-1</v>
      </c>
      <c r="N36" s="69">
        <f>SUM(N24:N35)</f>
        <v>26</v>
      </c>
      <c r="O36" s="68">
        <f>SUM(O24:O35)</f>
        <v>339</v>
      </c>
      <c r="P36" s="30">
        <f t="shared" si="5"/>
        <v>-0.9233038348082596</v>
      </c>
      <c r="Q36" s="69">
        <f>SUM(Q24:Q35)</f>
        <v>18</v>
      </c>
      <c r="R36" s="68">
        <f>SUM(R24:R35)</f>
        <v>419</v>
      </c>
      <c r="S36" s="30">
        <f t="shared" si="6"/>
        <v>-0.9570405727923628</v>
      </c>
      <c r="T36" s="27">
        <f>SUM(T24:T35)</f>
        <v>0</v>
      </c>
      <c r="U36" s="28">
        <f>SUM(U24:U35)</f>
        <v>0</v>
      </c>
      <c r="V36" s="32" t="e">
        <f t="shared" si="7"/>
        <v>#DIV/0!</v>
      </c>
      <c r="W36" s="69">
        <f>SUM(W24:W35)</f>
        <v>0</v>
      </c>
      <c r="X36" s="68">
        <f>SUM(X24:X35)</f>
        <v>0</v>
      </c>
      <c r="Y36" s="29" t="e">
        <f t="shared" si="8"/>
        <v>#DIV/0!</v>
      </c>
      <c r="Z36" s="18"/>
    </row>
    <row r="40" spans="4:7" ht="18" customHeight="1">
      <c r="D40" s="90"/>
      <c r="G40" s="90"/>
    </row>
  </sheetData>
  <sheetProtection/>
  <mergeCells count="12"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  <mergeCell ref="B20:D22"/>
    <mergeCell ref="E20:Y20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7">
      <selection activeCell="E24" sqref="E2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55</v>
      </c>
      <c r="C22" s="48" t="s">
        <v>50</v>
      </c>
      <c r="D22" s="50" t="s">
        <v>18</v>
      </c>
      <c r="E22" s="48" t="s">
        <v>57</v>
      </c>
      <c r="F22" s="48" t="s">
        <v>51</v>
      </c>
      <c r="G22" s="5" t="s">
        <v>18</v>
      </c>
      <c r="H22" s="81" t="s">
        <v>57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117</v>
      </c>
      <c r="C23" s="66">
        <f>'利用関係'!F23</f>
        <v>166</v>
      </c>
      <c r="D23" s="24">
        <f>+(B23-C23)/C23</f>
        <v>-0.29518072289156627</v>
      </c>
      <c r="E23" s="44">
        <v>114</v>
      </c>
      <c r="F23" s="44">
        <v>160</v>
      </c>
      <c r="G23" s="21">
        <f>+(E23-F23)/F23</f>
        <v>-0.2875</v>
      </c>
      <c r="H23" s="88">
        <v>3</v>
      </c>
      <c r="I23" s="19">
        <v>6</v>
      </c>
      <c r="J23" s="24">
        <f aca="true" t="shared" si="0" ref="J23:J34">+(H23-I23)/I23</f>
        <v>-0.5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0</v>
      </c>
      <c r="C24" s="66">
        <f>'利用関係'!F24</f>
        <v>128</v>
      </c>
      <c r="D24" s="24">
        <f aca="true" t="shared" si="1" ref="D24:D35">+(B24-C24)/C24</f>
        <v>-1</v>
      </c>
      <c r="E24" s="44"/>
      <c r="F24" s="44">
        <v>123</v>
      </c>
      <c r="G24" s="21">
        <f aca="true" t="shared" si="2" ref="G24:G35">+(E24-F24)/F24</f>
        <v>-1</v>
      </c>
      <c r="H24" s="88"/>
      <c r="I24" s="19">
        <v>5</v>
      </c>
      <c r="J24" s="24">
        <f t="shared" si="0"/>
        <v>-1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0</v>
      </c>
      <c r="C25" s="66">
        <f>'利用関係'!F25</f>
        <v>129</v>
      </c>
      <c r="D25" s="24">
        <f t="shared" si="1"/>
        <v>-1</v>
      </c>
      <c r="E25" s="44"/>
      <c r="F25" s="44">
        <v>120</v>
      </c>
      <c r="G25" s="21">
        <f t="shared" si="2"/>
        <v>-1</v>
      </c>
      <c r="H25" s="88"/>
      <c r="I25" s="19">
        <v>9</v>
      </c>
      <c r="J25" s="24">
        <f t="shared" si="0"/>
        <v>-1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0</v>
      </c>
      <c r="C26" s="66">
        <f>'利用関係'!F26</f>
        <v>129</v>
      </c>
      <c r="D26" s="24">
        <f t="shared" si="1"/>
        <v>-1</v>
      </c>
      <c r="E26" s="44"/>
      <c r="F26" s="44">
        <v>124</v>
      </c>
      <c r="G26" s="21">
        <f t="shared" si="2"/>
        <v>-1</v>
      </c>
      <c r="H26" s="88"/>
      <c r="I26" s="19">
        <v>5</v>
      </c>
      <c r="J26" s="24">
        <f t="shared" si="0"/>
        <v>-1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0</v>
      </c>
      <c r="C27" s="66">
        <f>'利用関係'!F27</f>
        <v>114</v>
      </c>
      <c r="D27" s="24">
        <f t="shared" si="1"/>
        <v>-1</v>
      </c>
      <c r="E27" s="44"/>
      <c r="F27" s="44">
        <v>109</v>
      </c>
      <c r="G27" s="21">
        <f t="shared" si="2"/>
        <v>-1</v>
      </c>
      <c r="H27" s="88"/>
      <c r="I27" s="19">
        <v>5</v>
      </c>
      <c r="J27" s="24">
        <f t="shared" si="0"/>
        <v>-1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0</v>
      </c>
      <c r="C28" s="66">
        <f>'利用関係'!F28</f>
        <v>116</v>
      </c>
      <c r="D28" s="24">
        <f t="shared" si="1"/>
        <v>-1</v>
      </c>
      <c r="E28" s="44"/>
      <c r="F28" s="44">
        <v>111</v>
      </c>
      <c r="G28" s="21">
        <f t="shared" si="2"/>
        <v>-1</v>
      </c>
      <c r="H28" s="88"/>
      <c r="I28" s="19">
        <v>5</v>
      </c>
      <c r="J28" s="24">
        <f t="shared" si="0"/>
        <v>-1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0</v>
      </c>
      <c r="C29" s="66">
        <f>'利用関係'!F29</f>
        <v>118</v>
      </c>
      <c r="D29" s="24">
        <f t="shared" si="1"/>
        <v>-1</v>
      </c>
      <c r="E29" s="44"/>
      <c r="F29" s="44">
        <v>114</v>
      </c>
      <c r="G29" s="21">
        <f t="shared" si="2"/>
        <v>-1</v>
      </c>
      <c r="H29" s="88"/>
      <c r="I29" s="19">
        <v>4</v>
      </c>
      <c r="J29" s="24">
        <f>+(H29-I29)/I29</f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0</v>
      </c>
      <c r="C30" s="66">
        <f>'利用関係'!F30</f>
        <v>114</v>
      </c>
      <c r="D30" s="24">
        <f t="shared" si="1"/>
        <v>-1</v>
      </c>
      <c r="E30" s="44"/>
      <c r="F30" s="44">
        <v>111</v>
      </c>
      <c r="G30" s="21">
        <f t="shared" si="2"/>
        <v>-1</v>
      </c>
      <c r="H30" s="88"/>
      <c r="I30" s="19">
        <v>3</v>
      </c>
      <c r="J30" s="24">
        <f t="shared" si="0"/>
        <v>-1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0</v>
      </c>
      <c r="C31" s="66">
        <f>'利用関係'!F31</f>
        <v>111</v>
      </c>
      <c r="D31" s="24">
        <f t="shared" si="1"/>
        <v>-1</v>
      </c>
      <c r="E31" s="44"/>
      <c r="F31" s="44">
        <v>106</v>
      </c>
      <c r="G31" s="21">
        <f t="shared" si="2"/>
        <v>-1</v>
      </c>
      <c r="H31" s="88"/>
      <c r="I31" s="19">
        <v>5</v>
      </c>
      <c r="J31" s="24">
        <f t="shared" si="0"/>
        <v>-1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0</v>
      </c>
      <c r="C32" s="66">
        <f>'利用関係'!F32</f>
        <v>102</v>
      </c>
      <c r="D32" s="24">
        <f t="shared" si="1"/>
        <v>-1</v>
      </c>
      <c r="E32" s="44"/>
      <c r="F32" s="44">
        <v>97</v>
      </c>
      <c r="G32" s="21">
        <f t="shared" si="2"/>
        <v>-1</v>
      </c>
      <c r="H32" s="88"/>
      <c r="I32" s="19">
        <v>5</v>
      </c>
      <c r="J32" s="24">
        <f t="shared" si="0"/>
        <v>-1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0</v>
      </c>
      <c r="C33" s="66">
        <f>'利用関係'!F33</f>
        <v>113</v>
      </c>
      <c r="D33" s="24">
        <f t="shared" si="1"/>
        <v>-1</v>
      </c>
      <c r="E33" s="44"/>
      <c r="F33" s="44">
        <v>111</v>
      </c>
      <c r="G33" s="21">
        <f t="shared" si="2"/>
        <v>-1</v>
      </c>
      <c r="H33" s="88"/>
      <c r="I33" s="19">
        <v>2</v>
      </c>
      <c r="J33" s="24">
        <f t="shared" si="0"/>
        <v>-1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98</v>
      </c>
      <c r="D34" s="51">
        <f t="shared" si="1"/>
        <v>-1</v>
      </c>
      <c r="E34" s="45"/>
      <c r="F34" s="45">
        <v>94</v>
      </c>
      <c r="G34" s="26">
        <f t="shared" si="2"/>
        <v>-1</v>
      </c>
      <c r="H34" s="89"/>
      <c r="I34" s="92">
        <v>4</v>
      </c>
      <c r="J34" s="51">
        <f t="shared" si="0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117</v>
      </c>
      <c r="C35" s="68">
        <f>SUM(C23:C34)</f>
        <v>1438</v>
      </c>
      <c r="D35" s="29">
        <f t="shared" si="1"/>
        <v>-0.9186369958275382</v>
      </c>
      <c r="E35" s="28">
        <f>SUM(E23:E34)</f>
        <v>114</v>
      </c>
      <c r="F35" s="28">
        <f>SUM(F23:F34)</f>
        <v>1380</v>
      </c>
      <c r="G35" s="30">
        <f t="shared" si="2"/>
        <v>-0.9173913043478261</v>
      </c>
      <c r="H35" s="69">
        <f>SUM(H23:H34)</f>
        <v>3</v>
      </c>
      <c r="I35" s="68">
        <f>SUM(I23:I34)</f>
        <v>58</v>
      </c>
      <c r="J35" s="29">
        <f>+(H35-I35)/I35</f>
        <v>-0.9482758620689655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Normal="90" zoomScaleSheetLayoutView="100" zoomScalePageLayoutView="0" workbookViewId="0" topLeftCell="A7">
      <selection activeCell="I23" sqref="I23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55</v>
      </c>
      <c r="C22" s="75" t="s">
        <v>50</v>
      </c>
      <c r="D22" s="46" t="s">
        <v>18</v>
      </c>
      <c r="E22" s="49" t="s">
        <v>55</v>
      </c>
      <c r="F22" s="48" t="s">
        <v>50</v>
      </c>
      <c r="G22" s="5" t="s">
        <v>18</v>
      </c>
      <c r="H22" s="81" t="s">
        <v>55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45</v>
      </c>
      <c r="C23" s="44">
        <f>'利用関係'!O23</f>
        <v>129</v>
      </c>
      <c r="D23" s="20">
        <f>+(B23-C23)/C23</f>
        <v>-0.6511627906976745</v>
      </c>
      <c r="E23" s="79">
        <v>26</v>
      </c>
      <c r="F23" s="44">
        <v>97</v>
      </c>
      <c r="G23" s="21">
        <f>+(E23-F23)/F23</f>
        <v>-0.7319587628865979</v>
      </c>
      <c r="H23" s="88">
        <v>19</v>
      </c>
      <c r="I23" s="19">
        <v>32</v>
      </c>
      <c r="J23" s="24">
        <f>+(H23-I23)/I23</f>
        <v>-0.40625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0</v>
      </c>
      <c r="C24" s="44">
        <f>'利用関係'!O24</f>
        <v>16</v>
      </c>
      <c r="D24" s="20">
        <f aca="true" t="shared" si="0" ref="D24:D35">+(B24-C24)/C24</f>
        <v>-1</v>
      </c>
      <c r="E24" s="79"/>
      <c r="F24" s="44">
        <v>0</v>
      </c>
      <c r="G24" s="21" t="e">
        <f aca="true" t="shared" si="1" ref="G24:G35">+(E24-F24)/F24</f>
        <v>#DIV/0!</v>
      </c>
      <c r="H24" s="88"/>
      <c r="I24" s="19">
        <v>16</v>
      </c>
      <c r="J24" s="24">
        <f aca="true" t="shared" si="2" ref="J24:J35">+(H24-I24)/I24</f>
        <v>-1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0</v>
      </c>
      <c r="C25" s="44">
        <f>'利用関係'!O25</f>
        <v>18</v>
      </c>
      <c r="D25" s="20">
        <f t="shared" si="0"/>
        <v>-1</v>
      </c>
      <c r="E25" s="79"/>
      <c r="F25" s="44">
        <v>0</v>
      </c>
      <c r="G25" s="21" t="e">
        <f t="shared" si="1"/>
        <v>#DIV/0!</v>
      </c>
      <c r="H25" s="88"/>
      <c r="I25" s="19">
        <v>18</v>
      </c>
      <c r="J25" s="24">
        <f t="shared" si="2"/>
        <v>-1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0</v>
      </c>
      <c r="C26" s="44">
        <f>'利用関係'!O26</f>
        <v>10</v>
      </c>
      <c r="D26" s="20">
        <f t="shared" si="0"/>
        <v>-1</v>
      </c>
      <c r="E26" s="79"/>
      <c r="F26" s="44">
        <v>0</v>
      </c>
      <c r="G26" s="21" t="e">
        <f t="shared" si="1"/>
        <v>#DIV/0!</v>
      </c>
      <c r="H26" s="88"/>
      <c r="I26" s="19">
        <v>10</v>
      </c>
      <c r="J26" s="24">
        <f t="shared" si="2"/>
        <v>-1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0</v>
      </c>
      <c r="C27" s="44">
        <f>'利用関係'!O27</f>
        <v>80</v>
      </c>
      <c r="D27" s="20">
        <f t="shared" si="0"/>
        <v>-1</v>
      </c>
      <c r="E27" s="79"/>
      <c r="F27" s="44">
        <v>59</v>
      </c>
      <c r="G27" s="21">
        <f t="shared" si="1"/>
        <v>-1</v>
      </c>
      <c r="H27" s="88"/>
      <c r="I27" s="19">
        <v>21</v>
      </c>
      <c r="J27" s="24">
        <f t="shared" si="2"/>
        <v>-1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0</v>
      </c>
      <c r="C28" s="44">
        <f>'利用関係'!O28</f>
        <v>25</v>
      </c>
      <c r="D28" s="20">
        <f t="shared" si="0"/>
        <v>-1</v>
      </c>
      <c r="E28" s="79"/>
      <c r="F28" s="44">
        <v>0</v>
      </c>
      <c r="G28" s="21" t="e">
        <f t="shared" si="1"/>
        <v>#DIV/0!</v>
      </c>
      <c r="H28" s="88"/>
      <c r="I28" s="19">
        <v>25</v>
      </c>
      <c r="J28" s="24">
        <f t="shared" si="2"/>
        <v>-1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0</v>
      </c>
      <c r="C29" s="44">
        <f>'利用関係'!O29</f>
        <v>25</v>
      </c>
      <c r="D29" s="20">
        <f t="shared" si="0"/>
        <v>-1</v>
      </c>
      <c r="E29" s="79"/>
      <c r="F29" s="44">
        <v>0</v>
      </c>
      <c r="G29" s="21" t="e">
        <f t="shared" si="1"/>
        <v>#DIV/0!</v>
      </c>
      <c r="H29" s="88"/>
      <c r="I29" s="19">
        <v>25</v>
      </c>
      <c r="J29" s="24">
        <f t="shared" si="2"/>
        <v>-1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0</v>
      </c>
      <c r="C30" s="44">
        <f>'利用関係'!O30</f>
        <v>23</v>
      </c>
      <c r="D30" s="20">
        <f t="shared" si="0"/>
        <v>-1</v>
      </c>
      <c r="E30" s="79"/>
      <c r="F30" s="44">
        <v>0</v>
      </c>
      <c r="G30" s="21" t="e">
        <f t="shared" si="1"/>
        <v>#DIV/0!</v>
      </c>
      <c r="H30" s="88"/>
      <c r="I30" s="19">
        <v>23</v>
      </c>
      <c r="J30" s="24">
        <f t="shared" si="2"/>
        <v>-1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0</v>
      </c>
      <c r="C31" s="44">
        <f>'利用関係'!O31</f>
        <v>13</v>
      </c>
      <c r="D31" s="20">
        <f t="shared" si="0"/>
        <v>-1</v>
      </c>
      <c r="E31" s="79"/>
      <c r="F31" s="44">
        <v>0</v>
      </c>
      <c r="G31" s="21" t="e">
        <f t="shared" si="1"/>
        <v>#DIV/0!</v>
      </c>
      <c r="H31" s="88"/>
      <c r="I31" s="19">
        <v>13</v>
      </c>
      <c r="J31" s="24">
        <f t="shared" si="2"/>
        <v>-1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0</v>
      </c>
      <c r="C32" s="44">
        <f>'利用関係'!O32</f>
        <v>20</v>
      </c>
      <c r="D32" s="20">
        <f>+(B32-C32)/C32</f>
        <v>-1</v>
      </c>
      <c r="E32" s="79"/>
      <c r="F32" s="44">
        <v>0</v>
      </c>
      <c r="G32" s="21" t="e">
        <f t="shared" si="1"/>
        <v>#DIV/0!</v>
      </c>
      <c r="H32" s="88"/>
      <c r="I32" s="19">
        <v>20</v>
      </c>
      <c r="J32" s="24">
        <f>+(H32-I32)/I32</f>
        <v>-1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0</v>
      </c>
      <c r="C33" s="44">
        <f>'利用関係'!O33</f>
        <v>176</v>
      </c>
      <c r="D33" s="20">
        <f t="shared" si="0"/>
        <v>-1</v>
      </c>
      <c r="E33" s="79"/>
      <c r="F33" s="44">
        <v>162</v>
      </c>
      <c r="G33" s="21">
        <f t="shared" si="1"/>
        <v>-1</v>
      </c>
      <c r="H33" s="88"/>
      <c r="I33" s="19">
        <v>14</v>
      </c>
      <c r="J33" s="24">
        <f t="shared" si="2"/>
        <v>-1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0</v>
      </c>
      <c r="C34" s="44">
        <f>'利用関係'!O34</f>
        <v>68</v>
      </c>
      <c r="D34" s="25">
        <f t="shared" si="0"/>
        <v>-1</v>
      </c>
      <c r="E34" s="80"/>
      <c r="F34" s="91">
        <v>56</v>
      </c>
      <c r="G34" s="26">
        <f t="shared" si="1"/>
        <v>-1</v>
      </c>
      <c r="H34" s="89"/>
      <c r="I34" s="92">
        <v>12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45</v>
      </c>
      <c r="C35" s="68">
        <f>SUM(C23:C34)</f>
        <v>603</v>
      </c>
      <c r="D35" s="47">
        <f t="shared" si="0"/>
        <v>-0.9253731343283582</v>
      </c>
      <c r="E35" s="67">
        <f>SUM(E23:E34)</f>
        <v>26</v>
      </c>
      <c r="F35" s="68">
        <f>SUM(F23:F34)</f>
        <v>374</v>
      </c>
      <c r="G35" s="30">
        <f t="shared" si="1"/>
        <v>-0.93048128342246</v>
      </c>
      <c r="H35" s="69">
        <f>SUM(H23:H34)</f>
        <v>19</v>
      </c>
      <c r="I35" s="68">
        <f>SUM(I23:I34)</f>
        <v>229</v>
      </c>
      <c r="J35" s="29">
        <f t="shared" si="2"/>
        <v>-0.9170305676855895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2024-06-03T06:45:52Z</dcterms:modified>
  <cp:category/>
  <cp:version/>
  <cp:contentType/>
  <cp:contentStatus/>
</cp:coreProperties>
</file>