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420" windowWidth="20520" windowHeight="3060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2">'構造別'!$A$1:$Z$36</definedName>
    <definedName name="_xlnm.Print_Area" localSheetId="1">'資金別'!$A$1:$T$35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<sst xmlns="http://schemas.openxmlformats.org/spreadsheetml/2006/main" count="180" uniqueCount="60">
  <si>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</si>
  <si>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</si>
  <si>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</si>
  <si>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</si>
  <si>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</si>
  <si>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</si>
  <si>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</si>
  <si>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</si>
  <si>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</si>
  <si>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</si>
  <si>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</si>
  <si>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</si>
  <si>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</si>
  <si>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</si>
  <si>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</si>
  <si>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</si>
  <si>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</si>
  <si>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</si>
  <si>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</si>
  <si>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</si>
  <si>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</si>
  <si>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</si>
  <si>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</si>
  <si>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</si>
  <si>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</si>
  <si>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</si>
  <si>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</si>
  <si>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</si>
  <si>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</si>
  <si>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</si>
  <si>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</si>
  <si>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</si>
  <si>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</si>
  <si>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</si>
  <si>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</si>
  <si>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</si>
  <si>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</si>
  <si>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</si>
  <si>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</si>
  <si>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</si>
  <si>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</si>
  <si>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</si>
  <si>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</si>
  <si>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</si>
  <si>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</si>
  <si>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</si>
  <si>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</si>
  <si>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</si>
  <si>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確認用</t>
  </si>
  <si>
    <t>R4年度</t>
  </si>
  <si>
    <t>R4年度</t>
  </si>
  <si>
    <t>R4年度</t>
  </si>
  <si>
    <t>新設住宅着工戸数の令和５年度・４年度比較表（利用関係）</t>
  </si>
  <si>
    <t>R5年度</t>
  </si>
  <si>
    <t>R5年度</t>
  </si>
  <si>
    <t>新設住宅着工戸数の令和５年度・４年度比較表（資金別）</t>
  </si>
  <si>
    <t>新設住宅着工戸数の令和５年度・４年度比較表（構造別）</t>
  </si>
  <si>
    <t>新設住宅着工戸数の令和５年度・４年度比較表（持家・構造別）</t>
  </si>
  <si>
    <t>R5年度</t>
  </si>
  <si>
    <t>新設住宅着工戸数の令和５年度・４年度比較表（分譲・マンション別）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</si>
</sst>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 applyProtection="1">
      <alignment vertical="center" shrinkToFit="1"/>
      <protection locked="0"/>
    </xf>
    <xf numFmtId="177" fontId="4" fillId="0" borderId="23" xfId="0" applyNumberFormat="1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29" fillId="0" borderId="0" xfId="0" applyNumberFormat="1" applyFont="1" applyAlignment="1">
      <alignment vertical="center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6" fontId="2" fillId="0" borderId="0" xfId="42" applyNumberFormat="1" applyFont="1" applyAlignment="1">
      <alignment vertical="center"/>
    </xf>
    <xf numFmtId="177" fontId="4" fillId="0" borderId="39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 shrinkToFit="1"/>
    </xf>
    <xf numFmtId="177" fontId="4" fillId="0" borderId="24" xfId="0" applyNumberFormat="1" applyFont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 applyProtection="1">
      <alignment vertical="center"/>
      <protection locked="0"/>
    </xf>
    <xf numFmtId="177" fontId="4" fillId="0" borderId="39" xfId="0" applyNumberFormat="1" applyFont="1" applyBorder="1" applyAlignment="1" applyProtection="1">
      <alignment vertical="center"/>
      <protection locked="0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167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305"/>
          <c:w val="0.9717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59329010"/>
        <c:axId val="64199043"/>
      </c:barChart>
      <c:catAx>
        <c:axId val="59329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199043"/>
        <c:crosses val="autoZero"/>
        <c:auto val="1"/>
        <c:lblOffset val="100"/>
        <c:tickLblSkip val="1"/>
        <c:noMultiLvlLbl val="0"/>
      </c:catAx>
      <c:valAx>
        <c:axId val="6419904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5"/>
              <c:y val="0.17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2901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75"/>
          <c:y val="0.255"/>
          <c:w val="0.451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6575"/>
          <c:w val="0.903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63619948"/>
        <c:axId val="35708621"/>
      </c:barChart>
      <c:catAx>
        <c:axId val="63619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08621"/>
        <c:crosses val="autoZero"/>
        <c:auto val="1"/>
        <c:lblOffset val="100"/>
        <c:tickLblSkip val="1"/>
        <c:noMultiLvlLbl val="0"/>
      </c:catAx>
      <c:valAx>
        <c:axId val="35708621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1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61994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"/>
          <c:y val="0.20575"/>
          <c:w val="0.4217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15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3565"/>
          <c:w val="0.977"/>
          <c:h val="0.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52942134"/>
        <c:axId val="6717159"/>
      </c:barChart>
      <c:catAx>
        <c:axId val="52942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17159"/>
        <c:crosses val="autoZero"/>
        <c:auto val="1"/>
        <c:lblOffset val="100"/>
        <c:tickLblSkip val="1"/>
        <c:noMultiLvlLbl val="0"/>
      </c:catAx>
      <c:valAx>
        <c:axId val="6717159"/>
        <c:scaling>
          <c:orientation val="minMax"/>
          <c:max val="2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8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94213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5"/>
          <c:y val="0.22475"/>
          <c:w val="0.394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26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338"/>
          <c:w val="0.9392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60454432"/>
        <c:axId val="7218977"/>
      </c:barChart>
      <c:catAx>
        <c:axId val="60454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218977"/>
        <c:crosses val="autoZero"/>
        <c:auto val="1"/>
        <c:lblOffset val="100"/>
        <c:tickLblSkip val="1"/>
        <c:noMultiLvlLbl val="0"/>
      </c:catAx>
      <c:valAx>
        <c:axId val="7218977"/>
        <c:scaling>
          <c:orientation val="minMax"/>
          <c:max val="2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454432"/>
        <c:crossesAt val="1"/>
        <c:crossBetween val="between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25"/>
          <c:y val="0.20125"/>
          <c:w val="0.3627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73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32525"/>
          <c:w val="0.9135"/>
          <c:h val="0.6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64970794"/>
        <c:axId val="47866235"/>
      </c:barChart>
      <c:catAx>
        <c:axId val="64970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66235"/>
        <c:crosses val="autoZero"/>
        <c:auto val="1"/>
        <c:lblOffset val="100"/>
        <c:tickLblSkip val="1"/>
        <c:noMultiLvlLbl val="0"/>
      </c:catAx>
      <c:valAx>
        <c:axId val="47866235"/>
        <c:scaling>
          <c:orientation val="minMax"/>
          <c:max val="2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97079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25"/>
          <c:y val="0.202"/>
          <c:w val="0.388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.009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40575"/>
          <c:w val="0.9605"/>
          <c:h val="0.5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28142932"/>
        <c:axId val="51959797"/>
      </c:barChart>
      <c:catAx>
        <c:axId val="28142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59797"/>
        <c:crosses val="autoZero"/>
        <c:auto val="1"/>
        <c:lblOffset val="100"/>
        <c:tickLblSkip val="1"/>
        <c:noMultiLvlLbl val="0"/>
      </c:catAx>
      <c:valAx>
        <c:axId val="51959797"/>
        <c:scaling>
          <c:orientation val="minMax"/>
          <c:max val="2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8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142932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"/>
          <c:y val="0.224"/>
          <c:w val="0.37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39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3615"/>
          <c:w val="0.956"/>
          <c:h val="0.5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64984990"/>
        <c:axId val="47993999"/>
      </c:barChart>
      <c:catAx>
        <c:axId val="64984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993999"/>
        <c:crosses val="autoZero"/>
        <c:auto val="1"/>
        <c:lblOffset val="100"/>
        <c:tickLblSkip val="1"/>
        <c:noMultiLvlLbl val="0"/>
      </c:catAx>
      <c:valAx>
        <c:axId val="4799399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9849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275"/>
          <c:y val="0.19925"/>
          <c:w val="0.3752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5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37275"/>
          <c:w val="0.93725"/>
          <c:h val="0.5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29292808"/>
        <c:axId val="62308681"/>
      </c:bar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08681"/>
        <c:crosses val="autoZero"/>
        <c:auto val="1"/>
        <c:lblOffset val="100"/>
        <c:tickLblSkip val="1"/>
        <c:noMultiLvlLbl val="0"/>
      </c:catAx>
      <c:valAx>
        <c:axId val="6230868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2928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625"/>
          <c:y val="0.1995"/>
          <c:w val="0.393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0.002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405"/>
          <c:w val="0.97125"/>
          <c:h val="0.6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40920476"/>
        <c:axId val="32739965"/>
      </c:barChart>
      <c:catAx>
        <c:axId val="40920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739965"/>
        <c:crosses val="autoZero"/>
        <c:auto val="1"/>
        <c:lblOffset val="100"/>
        <c:tickLblSkip val="1"/>
        <c:noMultiLvlLbl val="0"/>
      </c:catAx>
      <c:valAx>
        <c:axId val="32739965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8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92047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"/>
          <c:y val="0.23725"/>
          <c:w val="0.435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15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29"/>
          <c:w val="0.9865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26224230"/>
        <c:axId val="34691479"/>
      </c:barChart>
      <c:catAx>
        <c:axId val="26224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691479"/>
        <c:crosses val="autoZero"/>
        <c:auto val="1"/>
        <c:lblOffset val="100"/>
        <c:tickLblSkip val="1"/>
        <c:noMultiLvlLbl val="0"/>
      </c:catAx>
      <c:valAx>
        <c:axId val="34691479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9"/>
              <c:y val="0.16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22423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75"/>
          <c:y val="0.228"/>
          <c:w val="0.426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975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33475"/>
          <c:w val="0.9575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43787856"/>
        <c:axId val="58546385"/>
      </c:barChart>
      <c:catAx>
        <c:axId val="43787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546385"/>
        <c:crosses val="autoZero"/>
        <c:auto val="1"/>
        <c:lblOffset val="100"/>
        <c:tickLblSkip val="1"/>
        <c:noMultiLvlLbl val="0"/>
      </c:catAx>
      <c:valAx>
        <c:axId val="58546385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6175"/>
              <c:y val="0.1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78785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4"/>
          <c:y val="0.222"/>
          <c:w val="0.441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4"/>
          <c:w val="0.964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57155418"/>
        <c:axId val="44636715"/>
      </c:barChart>
      <c:catAx>
        <c:axId val="57155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36715"/>
        <c:crosses val="autoZero"/>
        <c:auto val="1"/>
        <c:lblOffset val="100"/>
        <c:tickLblSkip val="1"/>
        <c:noMultiLvlLbl val="0"/>
      </c:catAx>
      <c:valAx>
        <c:axId val="446367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15541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25"/>
          <c:y val="0.22625"/>
          <c:w val="0.39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0575"/>
          <c:w val="0.9157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66186116"/>
        <c:axId val="58804133"/>
      </c:barChart>
      <c:catAx>
        <c:axId val="66186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804133"/>
        <c:crosses val="autoZero"/>
        <c:auto val="1"/>
        <c:lblOffset val="100"/>
        <c:tickLblSkip val="1"/>
        <c:noMultiLvlLbl val="0"/>
      </c:catAx>
      <c:valAx>
        <c:axId val="5880413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18611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25"/>
          <c:y val="0.2145"/>
          <c:w val="0.372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03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7"/>
          <c:w val="0.929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59475150"/>
        <c:axId val="65514303"/>
      </c:barChart>
      <c:catAx>
        <c:axId val="59475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14303"/>
        <c:crosses val="autoZero"/>
        <c:auto val="1"/>
        <c:lblOffset val="100"/>
        <c:tickLblSkip val="1"/>
        <c:noMultiLvlLbl val="0"/>
      </c:catAx>
      <c:valAx>
        <c:axId val="6551430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6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47515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9"/>
          <c:y val="0.213"/>
          <c:w val="0.4027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7775"/>
          <c:w val="0.959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52757816"/>
        <c:axId val="5058297"/>
      </c:barChart>
      <c:catAx>
        <c:axId val="52757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8297"/>
        <c:crosses val="autoZero"/>
        <c:auto val="1"/>
        <c:lblOffset val="100"/>
        <c:tickLblSkip val="1"/>
        <c:noMultiLvlLbl val="0"/>
      </c:catAx>
      <c:valAx>
        <c:axId val="5058297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75781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75"/>
          <c:y val="0.23025"/>
          <c:w val="0.394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24475"/>
          <c:w val="0.924"/>
          <c:h val="0.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45524674"/>
        <c:axId val="7068883"/>
      </c:barChart>
      <c:catAx>
        <c:axId val="45524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068883"/>
        <c:crosses val="autoZero"/>
        <c:auto val="1"/>
        <c:lblOffset val="100"/>
        <c:tickLblSkip val="1"/>
        <c:noMultiLvlLbl val="0"/>
      </c:catAx>
      <c:valAx>
        <c:axId val="706888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52467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7"/>
          <c:y val="0.20875"/>
          <c:w val="0.3942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0</xdr:rowOff>
    </xdr:to>
    <xdr:graphicFrame>
      <xdr:nvGraphicFramePr>
        <xdr:cNvPr id="1" name="Chart 8"/>
        <xdr:cNvGraphicFramePr/>
      </xdr:nvGraphicFramePr>
      <xdr:xfrm>
        <a:off x="0" y="1266825"/>
        <a:ext cx="38004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504825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625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123825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292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="85" zoomScaleNormal="90" zoomScaleSheetLayoutView="85" zoomScalePageLayoutView="0" workbookViewId="0" topLeftCell="A1">
      <selection activeCell="C48" sqref="C48"/>
    </sheetView>
  </sheetViews>
  <sheetFormatPr defaultColWidth="9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06" t="s">
        <v>52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0" t="s">
        <v>0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4"/>
    </row>
    <row r="21" spans="1:16" ht="21" customHeight="1">
      <c r="A21" s="111"/>
      <c r="B21" s="99"/>
      <c r="C21" s="100"/>
      <c r="D21" s="100"/>
      <c r="E21" s="99" t="s">
        <v>28</v>
      </c>
      <c r="F21" s="100"/>
      <c r="G21" s="109"/>
      <c r="H21" s="104" t="s">
        <v>29</v>
      </c>
      <c r="I21" s="100"/>
      <c r="J21" s="100"/>
      <c r="K21" s="101" t="s">
        <v>11</v>
      </c>
      <c r="L21" s="102"/>
      <c r="M21" s="103"/>
      <c r="N21" s="104" t="s">
        <v>12</v>
      </c>
      <c r="O21" s="100"/>
      <c r="P21" s="105"/>
    </row>
    <row r="22" spans="1:19" ht="21" customHeight="1">
      <c r="A22" s="112"/>
      <c r="B22" s="48" t="s">
        <v>53</v>
      </c>
      <c r="C22" s="48" t="s">
        <v>49</v>
      </c>
      <c r="D22" s="50" t="s">
        <v>13</v>
      </c>
      <c r="E22" s="48" t="s">
        <v>54</v>
      </c>
      <c r="F22" s="48" t="s">
        <v>50</v>
      </c>
      <c r="G22" s="5" t="s">
        <v>13</v>
      </c>
      <c r="H22" s="48" t="s">
        <v>54</v>
      </c>
      <c r="I22" s="48" t="s">
        <v>50</v>
      </c>
      <c r="J22" s="5" t="s">
        <v>13</v>
      </c>
      <c r="K22" s="48" t="s">
        <v>54</v>
      </c>
      <c r="L22" s="48" t="s">
        <v>50</v>
      </c>
      <c r="M22" s="5" t="s">
        <v>13</v>
      </c>
      <c r="N22" s="48" t="s">
        <v>54</v>
      </c>
      <c r="O22" s="48" t="s">
        <v>50</v>
      </c>
      <c r="P22" s="50" t="s">
        <v>13</v>
      </c>
      <c r="Q22" s="2" t="s">
        <v>46</v>
      </c>
      <c r="S22" s="1" t="s">
        <v>48</v>
      </c>
    </row>
    <row r="23" spans="1:19" ht="21" customHeight="1">
      <c r="A23" s="53" t="s">
        <v>45</v>
      </c>
      <c r="B23" s="43">
        <v>444</v>
      </c>
      <c r="C23" s="43">
        <v>258</v>
      </c>
      <c r="D23" s="56">
        <f>+(B23-C23)/C23</f>
        <v>0.7209302325581395</v>
      </c>
      <c r="E23" s="84">
        <v>166</v>
      </c>
      <c r="F23" s="95">
        <v>164</v>
      </c>
      <c r="G23" s="6">
        <f>+(E23-F23)/F23</f>
        <v>0.012195121951219513</v>
      </c>
      <c r="H23" s="82">
        <v>140</v>
      </c>
      <c r="I23" s="44">
        <v>70</v>
      </c>
      <c r="J23" s="56">
        <f>+(H23-I23)/I23</f>
        <v>1</v>
      </c>
      <c r="K23" s="82">
        <v>9</v>
      </c>
      <c r="L23" s="44">
        <v>0</v>
      </c>
      <c r="M23" s="42" t="e">
        <f>+(K23-L23)/L23</f>
        <v>#DIV/0!</v>
      </c>
      <c r="N23" s="82">
        <v>129</v>
      </c>
      <c r="O23" s="44">
        <v>24</v>
      </c>
      <c r="P23" s="4">
        <f>+(N23-O23)/O23</f>
        <v>4.375</v>
      </c>
      <c r="S23" s="76">
        <f>E23+H23+K23+N23</f>
        <v>444</v>
      </c>
    </row>
    <row r="24" spans="1:19" ht="21" customHeight="1">
      <c r="A24" s="53" t="s">
        <v>15</v>
      </c>
      <c r="B24" s="43">
        <v>236</v>
      </c>
      <c r="C24" s="43">
        <v>162</v>
      </c>
      <c r="D24" s="56">
        <f aca="true" t="shared" si="0" ref="D24:D35">+(B24-C24)/C24</f>
        <v>0.4567901234567901</v>
      </c>
      <c r="E24" s="84">
        <v>128</v>
      </c>
      <c r="F24" s="95">
        <v>108</v>
      </c>
      <c r="G24" s="6">
        <f>+(E24-F24)/F24</f>
        <v>0.18518518518518517</v>
      </c>
      <c r="H24" s="82">
        <v>92</v>
      </c>
      <c r="I24" s="44">
        <v>47</v>
      </c>
      <c r="J24" s="56">
        <f aca="true" t="shared" si="1" ref="J24:J35">+(H24-I24)/I24</f>
        <v>0.9574468085106383</v>
      </c>
      <c r="K24" s="82">
        <v>0</v>
      </c>
      <c r="L24" s="44">
        <v>0</v>
      </c>
      <c r="M24" s="42" t="e">
        <f>+(K24-L24)/L24</f>
        <v>#DIV/0!</v>
      </c>
      <c r="N24" s="82">
        <v>16</v>
      </c>
      <c r="O24" s="44">
        <v>7</v>
      </c>
      <c r="P24" s="4">
        <f aca="true" t="shared" si="2" ref="P24:P35">+(N24-O24)/O24</f>
        <v>1.2857142857142858</v>
      </c>
      <c r="Q24" s="2" t="s">
        <v>47</v>
      </c>
      <c r="S24" s="76">
        <f aca="true" t="shared" si="3" ref="S24:S35">E24+H24+K24+N24</f>
        <v>236</v>
      </c>
    </row>
    <row r="25" spans="1:19" ht="21" customHeight="1">
      <c r="A25" s="53" t="s">
        <v>1</v>
      </c>
      <c r="B25" s="43">
        <v>248</v>
      </c>
      <c r="C25" s="43">
        <v>489</v>
      </c>
      <c r="D25" s="56">
        <f t="shared" si="0"/>
        <v>-0.49284253578732107</v>
      </c>
      <c r="E25" s="84">
        <v>129</v>
      </c>
      <c r="F25" s="95">
        <v>179</v>
      </c>
      <c r="G25" s="6">
        <f aca="true" t="shared" si="4" ref="G25:G35">+(E25-F25)/F25</f>
        <v>-0.27932960893854747</v>
      </c>
      <c r="H25" s="82">
        <v>101</v>
      </c>
      <c r="I25" s="44">
        <v>214</v>
      </c>
      <c r="J25" s="56">
        <f t="shared" si="1"/>
        <v>-0.5280373831775701</v>
      </c>
      <c r="K25" s="82">
        <v>0</v>
      </c>
      <c r="L25" s="44">
        <v>0</v>
      </c>
      <c r="M25" s="42" t="e">
        <f aca="true" t="shared" si="5" ref="M25:M35">+(K25-L25)/L25</f>
        <v>#DIV/0!</v>
      </c>
      <c r="N25" s="82">
        <v>18</v>
      </c>
      <c r="O25" s="44">
        <v>96</v>
      </c>
      <c r="P25" s="4">
        <f t="shared" si="2"/>
        <v>-0.8125</v>
      </c>
      <c r="S25" s="76">
        <f t="shared" si="3"/>
        <v>248</v>
      </c>
    </row>
    <row r="26" spans="1:19" ht="21" customHeight="1">
      <c r="A26" s="53" t="s">
        <v>2</v>
      </c>
      <c r="B26" s="43">
        <v>159</v>
      </c>
      <c r="C26" s="43">
        <v>282</v>
      </c>
      <c r="D26" s="56">
        <f t="shared" si="0"/>
        <v>-0.43617021276595747</v>
      </c>
      <c r="E26" s="84">
        <v>129</v>
      </c>
      <c r="F26" s="95">
        <v>105</v>
      </c>
      <c r="G26" s="6">
        <f t="shared" si="4"/>
        <v>0.22857142857142856</v>
      </c>
      <c r="H26" s="82">
        <v>20</v>
      </c>
      <c r="I26" s="44">
        <v>119</v>
      </c>
      <c r="J26" s="56">
        <f t="shared" si="1"/>
        <v>-0.8319327731092437</v>
      </c>
      <c r="K26" s="82">
        <v>0</v>
      </c>
      <c r="L26" s="44">
        <v>0</v>
      </c>
      <c r="M26" s="42" t="e">
        <f t="shared" si="5"/>
        <v>#DIV/0!</v>
      </c>
      <c r="N26" s="82">
        <v>10</v>
      </c>
      <c r="O26" s="44">
        <v>58</v>
      </c>
      <c r="P26" s="4">
        <f t="shared" si="2"/>
        <v>-0.8275862068965517</v>
      </c>
      <c r="S26" s="76">
        <f t="shared" si="3"/>
        <v>159</v>
      </c>
    </row>
    <row r="27" spans="1:19" ht="21" customHeight="1">
      <c r="A27" s="53" t="s">
        <v>3</v>
      </c>
      <c r="B27" s="43">
        <v>231</v>
      </c>
      <c r="C27" s="43">
        <v>563</v>
      </c>
      <c r="D27" s="56">
        <f t="shared" si="0"/>
        <v>-0.5896980461811723</v>
      </c>
      <c r="E27" s="84">
        <v>114</v>
      </c>
      <c r="F27" s="95">
        <v>211</v>
      </c>
      <c r="G27" s="6">
        <f t="shared" si="4"/>
        <v>-0.4597156398104265</v>
      </c>
      <c r="H27" s="82">
        <v>37</v>
      </c>
      <c r="I27" s="44">
        <v>313</v>
      </c>
      <c r="J27" s="56">
        <f t="shared" si="1"/>
        <v>-0.8817891373801917</v>
      </c>
      <c r="K27" s="82">
        <v>0</v>
      </c>
      <c r="L27" s="44">
        <v>1</v>
      </c>
      <c r="M27" s="42">
        <f>+(K27-L27)/L27</f>
        <v>-1</v>
      </c>
      <c r="N27" s="82">
        <v>80</v>
      </c>
      <c r="O27" s="44">
        <v>38</v>
      </c>
      <c r="P27" s="4">
        <f t="shared" si="2"/>
        <v>1.105263157894737</v>
      </c>
      <c r="S27" s="76">
        <f t="shared" si="3"/>
        <v>231</v>
      </c>
    </row>
    <row r="28" spans="1:19" ht="21" customHeight="1">
      <c r="A28" s="53" t="s">
        <v>4</v>
      </c>
      <c r="B28" s="43">
        <v>303</v>
      </c>
      <c r="C28" s="43">
        <v>238</v>
      </c>
      <c r="D28" s="56">
        <f t="shared" si="0"/>
        <v>0.27310924369747897</v>
      </c>
      <c r="E28" s="84">
        <v>116</v>
      </c>
      <c r="F28" s="95">
        <v>158</v>
      </c>
      <c r="G28" s="6">
        <f t="shared" si="4"/>
        <v>-0.26582278481012656</v>
      </c>
      <c r="H28" s="82">
        <v>162</v>
      </c>
      <c r="I28" s="44">
        <v>62</v>
      </c>
      <c r="J28" s="56">
        <f t="shared" si="1"/>
        <v>1.6129032258064515</v>
      </c>
      <c r="K28" s="82">
        <v>0</v>
      </c>
      <c r="L28" s="44">
        <v>0</v>
      </c>
      <c r="M28" s="42" t="e">
        <f t="shared" si="5"/>
        <v>#DIV/0!</v>
      </c>
      <c r="N28" s="82">
        <v>25</v>
      </c>
      <c r="O28" s="44">
        <v>18</v>
      </c>
      <c r="P28" s="4">
        <f t="shared" si="2"/>
        <v>0.3888888888888889</v>
      </c>
      <c r="S28" s="76">
        <f t="shared" si="3"/>
        <v>303</v>
      </c>
    </row>
    <row r="29" spans="1:19" ht="21" customHeight="1">
      <c r="A29" s="53" t="s">
        <v>5</v>
      </c>
      <c r="B29" s="43">
        <v>248</v>
      </c>
      <c r="C29" s="43">
        <v>243</v>
      </c>
      <c r="D29" s="56">
        <f t="shared" si="0"/>
        <v>0.0205761316872428</v>
      </c>
      <c r="E29" s="84">
        <v>118</v>
      </c>
      <c r="F29" s="95">
        <v>118</v>
      </c>
      <c r="G29" s="6">
        <f t="shared" si="4"/>
        <v>0</v>
      </c>
      <c r="H29" s="82">
        <v>97</v>
      </c>
      <c r="I29" s="44">
        <v>115</v>
      </c>
      <c r="J29" s="56">
        <f t="shared" si="1"/>
        <v>-0.1565217391304348</v>
      </c>
      <c r="K29" s="82">
        <v>8</v>
      </c>
      <c r="L29" s="44">
        <v>0</v>
      </c>
      <c r="M29" s="42" t="e">
        <f t="shared" si="5"/>
        <v>#DIV/0!</v>
      </c>
      <c r="N29" s="82">
        <v>25</v>
      </c>
      <c r="O29" s="44">
        <v>10</v>
      </c>
      <c r="P29" s="4">
        <f t="shared" si="2"/>
        <v>1.5</v>
      </c>
      <c r="S29" s="76">
        <f t="shared" si="3"/>
        <v>248</v>
      </c>
    </row>
    <row r="30" spans="1:19" ht="21" customHeight="1">
      <c r="A30" s="53" t="s">
        <v>6</v>
      </c>
      <c r="B30" s="43">
        <v>251</v>
      </c>
      <c r="C30" s="43">
        <v>429</v>
      </c>
      <c r="D30" s="56">
        <f t="shared" si="0"/>
        <v>-0.4149184149184149</v>
      </c>
      <c r="E30" s="84">
        <v>114</v>
      </c>
      <c r="F30" s="95">
        <v>187</v>
      </c>
      <c r="G30" s="6">
        <f t="shared" si="4"/>
        <v>-0.39037433155080214</v>
      </c>
      <c r="H30" s="82">
        <v>114</v>
      </c>
      <c r="I30" s="44">
        <v>181</v>
      </c>
      <c r="J30" s="56">
        <f t="shared" si="1"/>
        <v>-0.3701657458563536</v>
      </c>
      <c r="K30" s="82">
        <v>0</v>
      </c>
      <c r="L30" s="44">
        <v>0</v>
      </c>
      <c r="M30" s="42" t="e">
        <f t="shared" si="5"/>
        <v>#DIV/0!</v>
      </c>
      <c r="N30" s="82">
        <v>23</v>
      </c>
      <c r="O30" s="44">
        <v>61</v>
      </c>
      <c r="P30" s="4">
        <f t="shared" si="2"/>
        <v>-0.6229508196721312</v>
      </c>
      <c r="S30" s="76">
        <f t="shared" si="3"/>
        <v>251</v>
      </c>
    </row>
    <row r="31" spans="1:19" ht="21" customHeight="1">
      <c r="A31" s="53" t="s">
        <v>7</v>
      </c>
      <c r="B31" s="43">
        <v>283</v>
      </c>
      <c r="C31" s="43">
        <v>197</v>
      </c>
      <c r="D31" s="56">
        <f>+(B31-C31)/C31</f>
        <v>0.4365482233502538</v>
      </c>
      <c r="E31" s="84">
        <v>111</v>
      </c>
      <c r="F31" s="95">
        <v>96</v>
      </c>
      <c r="G31" s="6">
        <f t="shared" si="4"/>
        <v>0.15625</v>
      </c>
      <c r="H31" s="82">
        <v>152</v>
      </c>
      <c r="I31" s="44">
        <v>89</v>
      </c>
      <c r="J31" s="56">
        <f t="shared" si="1"/>
        <v>0.7078651685393258</v>
      </c>
      <c r="K31" s="82">
        <v>7</v>
      </c>
      <c r="L31" s="44">
        <v>0</v>
      </c>
      <c r="M31" s="42" t="e">
        <f t="shared" si="5"/>
        <v>#DIV/0!</v>
      </c>
      <c r="N31" s="82">
        <v>13</v>
      </c>
      <c r="O31" s="44">
        <v>12</v>
      </c>
      <c r="P31" s="4">
        <f t="shared" si="2"/>
        <v>0.08333333333333333</v>
      </c>
      <c r="S31" s="76">
        <f t="shared" si="3"/>
        <v>283</v>
      </c>
    </row>
    <row r="32" spans="1:19" ht="21" customHeight="1">
      <c r="A32" s="53" t="s">
        <v>8</v>
      </c>
      <c r="B32" s="43">
        <v>209</v>
      </c>
      <c r="C32" s="43">
        <v>146</v>
      </c>
      <c r="D32" s="56">
        <f t="shared" si="0"/>
        <v>0.4315068493150685</v>
      </c>
      <c r="E32" s="84">
        <v>102</v>
      </c>
      <c r="F32" s="95">
        <v>90</v>
      </c>
      <c r="G32" s="6">
        <f t="shared" si="4"/>
        <v>0.13333333333333333</v>
      </c>
      <c r="H32" s="82">
        <v>87</v>
      </c>
      <c r="I32" s="44">
        <v>35</v>
      </c>
      <c r="J32" s="56">
        <f t="shared" si="1"/>
        <v>1.4857142857142858</v>
      </c>
      <c r="K32" s="82">
        <v>0</v>
      </c>
      <c r="L32" s="44">
        <v>0</v>
      </c>
      <c r="M32" s="42" t="e">
        <f>+(K32-L32)/L32</f>
        <v>#DIV/0!</v>
      </c>
      <c r="N32" s="82">
        <v>20</v>
      </c>
      <c r="O32" s="44">
        <v>21</v>
      </c>
      <c r="P32" s="4">
        <f t="shared" si="2"/>
        <v>-0.047619047619047616</v>
      </c>
      <c r="S32" s="76">
        <f t="shared" si="3"/>
        <v>209</v>
      </c>
    </row>
    <row r="33" spans="1:19" ht="21" customHeight="1">
      <c r="A33" s="53" t="s">
        <v>9</v>
      </c>
      <c r="B33" s="43">
        <v>394</v>
      </c>
      <c r="C33" s="43">
        <v>458</v>
      </c>
      <c r="D33" s="56">
        <f t="shared" si="0"/>
        <v>-0.13973799126637554</v>
      </c>
      <c r="E33" s="84">
        <v>113</v>
      </c>
      <c r="F33" s="95">
        <v>119</v>
      </c>
      <c r="G33" s="6">
        <f t="shared" si="4"/>
        <v>-0.05042016806722689</v>
      </c>
      <c r="H33" s="82">
        <v>93</v>
      </c>
      <c r="I33" s="44">
        <v>122</v>
      </c>
      <c r="J33" s="56">
        <f t="shared" si="1"/>
        <v>-0.23770491803278687</v>
      </c>
      <c r="K33" s="82">
        <v>12</v>
      </c>
      <c r="L33" s="44">
        <v>0</v>
      </c>
      <c r="M33" s="42" t="e">
        <f t="shared" si="5"/>
        <v>#DIV/0!</v>
      </c>
      <c r="N33" s="82">
        <v>176</v>
      </c>
      <c r="O33" s="44">
        <v>217</v>
      </c>
      <c r="P33" s="4">
        <f t="shared" si="2"/>
        <v>-0.1889400921658986</v>
      </c>
      <c r="S33" s="76">
        <f t="shared" si="3"/>
        <v>394</v>
      </c>
    </row>
    <row r="34" spans="1:19" ht="21" customHeight="1" thickBot="1">
      <c r="A34" s="54" t="s">
        <v>10</v>
      </c>
      <c r="B34" s="43"/>
      <c r="C34" s="43">
        <v>166</v>
      </c>
      <c r="D34" s="57">
        <f>+(B34-C34)/C34</f>
        <v>-1</v>
      </c>
      <c r="E34" s="85"/>
      <c r="F34" s="96">
        <v>63</v>
      </c>
      <c r="G34" s="8">
        <f t="shared" si="4"/>
        <v>-1</v>
      </c>
      <c r="H34" s="83"/>
      <c r="I34" s="91">
        <v>95</v>
      </c>
      <c r="J34" s="63">
        <f>+(H34-I34)/I34</f>
        <v>-1</v>
      </c>
      <c r="K34" s="83"/>
      <c r="L34" s="91">
        <v>0</v>
      </c>
      <c r="M34" s="42" t="e">
        <f t="shared" si="5"/>
        <v>#DIV/0!</v>
      </c>
      <c r="N34" s="83"/>
      <c r="O34" s="91">
        <v>8</v>
      </c>
      <c r="P34" s="11">
        <f t="shared" si="2"/>
        <v>-1</v>
      </c>
      <c r="S34" s="76">
        <f t="shared" si="3"/>
        <v>0</v>
      </c>
    </row>
    <row r="35" spans="1:25" ht="21" customHeight="1" thickBot="1" thickTop="1">
      <c r="A35" s="55" t="s">
        <v>14</v>
      </c>
      <c r="B35" s="52">
        <f>SUM(B23:B34)</f>
        <v>3006</v>
      </c>
      <c r="C35" s="52">
        <f>SUM(C23:C34)</f>
        <v>3631</v>
      </c>
      <c r="D35" s="58">
        <f t="shared" si="0"/>
        <v>-0.17212889011291654</v>
      </c>
      <c r="E35" s="70">
        <f>SUM(E23:E34)</f>
        <v>1340</v>
      </c>
      <c r="F35" s="13">
        <f>SUM(F23:F34)</f>
        <v>1598</v>
      </c>
      <c r="G35" s="14">
        <f t="shared" si="4"/>
        <v>-0.16145181476846057</v>
      </c>
      <c r="H35" s="71">
        <f>SUM(H23:H34)</f>
        <v>1095</v>
      </c>
      <c r="I35" s="13">
        <f>SUM(I23:I34)</f>
        <v>1462</v>
      </c>
      <c r="J35" s="58">
        <f t="shared" si="1"/>
        <v>-0.25102599179206564</v>
      </c>
      <c r="K35" s="71">
        <f>SUM(K23:K34)</f>
        <v>36</v>
      </c>
      <c r="L35" s="13">
        <f>SUM(L23:L34)</f>
        <v>1</v>
      </c>
      <c r="M35" s="14">
        <f t="shared" si="5"/>
        <v>35</v>
      </c>
      <c r="N35" s="71">
        <f>SUM(N23:N34)</f>
        <v>535</v>
      </c>
      <c r="O35" s="13">
        <f>SUM(O23:O34)</f>
        <v>570</v>
      </c>
      <c r="P35" s="9">
        <f t="shared" si="2"/>
        <v>-0.06140350877192982</v>
      </c>
      <c r="S35" s="76">
        <f t="shared" si="3"/>
        <v>3006</v>
      </c>
      <c r="Y35" s="10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6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5" zoomScaleNormal="85" zoomScaleSheetLayoutView="85" zoomScalePageLayoutView="0" workbookViewId="0" topLeftCell="A10">
      <selection activeCell="R33" sqref="R33"/>
    </sheetView>
  </sheetViews>
  <sheetFormatPr defaultColWidth="9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06" t="s">
        <v>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0" t="s">
        <v>16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ht="21" customHeight="1">
      <c r="A21" s="111"/>
      <c r="B21" s="99"/>
      <c r="C21" s="100"/>
      <c r="D21" s="100"/>
      <c r="E21" s="118" t="s">
        <v>25</v>
      </c>
      <c r="F21" s="102"/>
      <c r="G21" s="103"/>
      <c r="H21" s="101" t="s">
        <v>26</v>
      </c>
      <c r="I21" s="102"/>
      <c r="J21" s="103"/>
      <c r="K21" s="101" t="s">
        <v>33</v>
      </c>
      <c r="L21" s="102"/>
      <c r="M21" s="103"/>
      <c r="N21" s="102" t="s">
        <v>32</v>
      </c>
      <c r="O21" s="102"/>
      <c r="P21" s="102"/>
      <c r="Q21" s="115" t="s">
        <v>21</v>
      </c>
      <c r="R21" s="116"/>
      <c r="S21" s="117"/>
    </row>
    <row r="22" spans="1:21" ht="21" customHeight="1">
      <c r="A22" s="112"/>
      <c r="B22" s="49" t="s">
        <v>54</v>
      </c>
      <c r="C22" s="48" t="s">
        <v>50</v>
      </c>
      <c r="D22" s="46" t="s">
        <v>18</v>
      </c>
      <c r="E22" s="49" t="s">
        <v>54</v>
      </c>
      <c r="F22" s="48" t="s">
        <v>50</v>
      </c>
      <c r="G22" s="5" t="s">
        <v>18</v>
      </c>
      <c r="H22" s="81" t="s">
        <v>54</v>
      </c>
      <c r="I22" s="48" t="s">
        <v>50</v>
      </c>
      <c r="J22" s="5" t="s">
        <v>18</v>
      </c>
      <c r="K22" s="81" t="s">
        <v>54</v>
      </c>
      <c r="L22" s="48" t="s">
        <v>50</v>
      </c>
      <c r="M22" s="5" t="s">
        <v>18</v>
      </c>
      <c r="N22" s="81" t="s">
        <v>54</v>
      </c>
      <c r="O22" s="48" t="s">
        <v>50</v>
      </c>
      <c r="P22" s="5" t="s">
        <v>18</v>
      </c>
      <c r="Q22" s="81" t="s">
        <v>54</v>
      </c>
      <c r="R22" s="48" t="s">
        <v>50</v>
      </c>
      <c r="S22" s="50" t="s">
        <v>18</v>
      </c>
      <c r="U22" s="1" t="s">
        <v>48</v>
      </c>
    </row>
    <row r="23" spans="1:21" ht="21" customHeight="1">
      <c r="A23" s="53" t="s">
        <v>19</v>
      </c>
      <c r="B23" s="72">
        <f>'利用関係'!B23</f>
        <v>444</v>
      </c>
      <c r="C23" s="73">
        <f>'利用関係'!C23</f>
        <v>258</v>
      </c>
      <c r="D23" s="4">
        <f>+(B23-C23)/C23</f>
        <v>0.7209302325581395</v>
      </c>
      <c r="E23" s="84">
        <v>415</v>
      </c>
      <c r="F23" s="95">
        <v>249</v>
      </c>
      <c r="G23" s="6">
        <f>+(E23-F23)/F23</f>
        <v>0.6666666666666666</v>
      </c>
      <c r="H23" s="82">
        <v>6</v>
      </c>
      <c r="I23" s="44">
        <v>1</v>
      </c>
      <c r="J23" s="42">
        <f>+(H23-I23)/I23</f>
        <v>5</v>
      </c>
      <c r="K23" s="86">
        <v>2</v>
      </c>
      <c r="L23" s="95">
        <v>1</v>
      </c>
      <c r="M23" s="42">
        <f>+(K23-L23)/L23</f>
        <v>1</v>
      </c>
      <c r="N23" s="82">
        <v>0</v>
      </c>
      <c r="O23" s="77">
        <v>0</v>
      </c>
      <c r="P23" s="15" t="e">
        <f>+(N23-O23)/O23</f>
        <v>#DIV/0!</v>
      </c>
      <c r="Q23" s="82">
        <v>21</v>
      </c>
      <c r="R23" s="44">
        <v>7</v>
      </c>
      <c r="S23" s="39">
        <f>+(Q23-R23)/R23</f>
        <v>2</v>
      </c>
      <c r="U23" s="76">
        <f>E23+H23+K23+N23+Q23</f>
        <v>444</v>
      </c>
    </row>
    <row r="24" spans="1:21" ht="21" customHeight="1">
      <c r="A24" s="53" t="s">
        <v>20</v>
      </c>
      <c r="B24" s="72">
        <f>'利用関係'!B24</f>
        <v>236</v>
      </c>
      <c r="C24" s="73">
        <f>'利用関係'!C24</f>
        <v>162</v>
      </c>
      <c r="D24" s="4">
        <f aca="true" t="shared" si="0" ref="D24:D35">+(B24-C24)/C24</f>
        <v>0.4567901234567901</v>
      </c>
      <c r="E24" s="84">
        <v>205</v>
      </c>
      <c r="F24" s="95">
        <v>156</v>
      </c>
      <c r="G24" s="6">
        <f aca="true" t="shared" si="1" ref="G24:G35">+(E24-F24)/F24</f>
        <v>0.3141025641025641</v>
      </c>
      <c r="H24" s="82">
        <v>13</v>
      </c>
      <c r="I24" s="44">
        <v>0</v>
      </c>
      <c r="J24" s="42" t="e">
        <f aca="true" t="shared" si="2" ref="J24:J35">+(H24-I24)/I24</f>
        <v>#DIV/0!</v>
      </c>
      <c r="K24" s="86">
        <v>6</v>
      </c>
      <c r="L24" s="95">
        <v>0</v>
      </c>
      <c r="M24" s="42" t="e">
        <f aca="true" t="shared" si="3" ref="M24:M35">+(K24-L24)/L24</f>
        <v>#DIV/0!</v>
      </c>
      <c r="N24" s="82">
        <v>0</v>
      </c>
      <c r="O24" s="77">
        <v>0</v>
      </c>
      <c r="P24" s="15" t="e">
        <f aca="true" t="shared" si="4" ref="P24:P35">+(N24-O24)/O24</f>
        <v>#DIV/0!</v>
      </c>
      <c r="Q24" s="82">
        <v>12</v>
      </c>
      <c r="R24" s="44">
        <v>6</v>
      </c>
      <c r="S24" s="39">
        <f aca="true" t="shared" si="5" ref="S24:S35">+(Q24-R24)/R24</f>
        <v>1</v>
      </c>
      <c r="U24" s="76">
        <f aca="true" t="shared" si="6" ref="U24:U35">E24+H24+K24+N24+Q24</f>
        <v>236</v>
      </c>
    </row>
    <row r="25" spans="1:21" ht="21" customHeight="1">
      <c r="A25" s="53" t="s">
        <v>30</v>
      </c>
      <c r="B25" s="72">
        <f>'利用関係'!B25</f>
        <v>248</v>
      </c>
      <c r="C25" s="73">
        <f>'利用関係'!C25</f>
        <v>489</v>
      </c>
      <c r="D25" s="4">
        <f t="shared" si="0"/>
        <v>-0.49284253578732107</v>
      </c>
      <c r="E25" s="84">
        <v>243</v>
      </c>
      <c r="F25" s="95">
        <v>418</v>
      </c>
      <c r="G25" s="6">
        <f t="shared" si="1"/>
        <v>-0.41866028708133973</v>
      </c>
      <c r="H25" s="82">
        <v>0</v>
      </c>
      <c r="I25" s="44">
        <v>67</v>
      </c>
      <c r="J25" s="42">
        <f t="shared" si="2"/>
        <v>-1</v>
      </c>
      <c r="K25" s="86">
        <v>1</v>
      </c>
      <c r="L25" s="95">
        <v>1</v>
      </c>
      <c r="M25" s="42">
        <f t="shared" si="3"/>
        <v>0</v>
      </c>
      <c r="N25" s="82">
        <v>0</v>
      </c>
      <c r="O25" s="77">
        <v>0</v>
      </c>
      <c r="P25" s="15" t="e">
        <f t="shared" si="4"/>
        <v>#DIV/0!</v>
      </c>
      <c r="Q25" s="82">
        <v>4</v>
      </c>
      <c r="R25" s="44">
        <v>3</v>
      </c>
      <c r="S25" s="39">
        <f t="shared" si="5"/>
        <v>0.3333333333333333</v>
      </c>
      <c r="U25" s="76">
        <f t="shared" si="6"/>
        <v>248</v>
      </c>
    </row>
    <row r="26" spans="1:21" ht="21" customHeight="1">
      <c r="A26" s="53" t="s">
        <v>2</v>
      </c>
      <c r="B26" s="72">
        <f>'利用関係'!B26</f>
        <v>159</v>
      </c>
      <c r="C26" s="73">
        <f>'利用関係'!C26</f>
        <v>282</v>
      </c>
      <c r="D26" s="4">
        <f t="shared" si="0"/>
        <v>-0.43617021276595747</v>
      </c>
      <c r="E26" s="84">
        <v>148</v>
      </c>
      <c r="F26" s="95">
        <v>279</v>
      </c>
      <c r="G26" s="6">
        <f t="shared" si="1"/>
        <v>-0.46953405017921146</v>
      </c>
      <c r="H26" s="82">
        <v>0</v>
      </c>
      <c r="I26" s="44">
        <v>0</v>
      </c>
      <c r="J26" s="42" t="e">
        <f t="shared" si="2"/>
        <v>#DIV/0!</v>
      </c>
      <c r="K26" s="86">
        <v>0</v>
      </c>
      <c r="L26" s="95">
        <v>0</v>
      </c>
      <c r="M26" s="42" t="e">
        <f t="shared" si="3"/>
        <v>#DIV/0!</v>
      </c>
      <c r="N26" s="82">
        <v>0</v>
      </c>
      <c r="O26" s="77">
        <v>0</v>
      </c>
      <c r="P26" s="15" t="e">
        <f t="shared" si="4"/>
        <v>#DIV/0!</v>
      </c>
      <c r="Q26" s="82">
        <v>11</v>
      </c>
      <c r="R26" s="44">
        <v>3</v>
      </c>
      <c r="S26" s="39">
        <f t="shared" si="5"/>
        <v>2.6666666666666665</v>
      </c>
      <c r="U26" s="76">
        <f t="shared" si="6"/>
        <v>159</v>
      </c>
    </row>
    <row r="27" spans="1:21" ht="21" customHeight="1">
      <c r="A27" s="53" t="s">
        <v>3</v>
      </c>
      <c r="B27" s="72">
        <f>'利用関係'!B27</f>
        <v>231</v>
      </c>
      <c r="C27" s="73">
        <f>'利用関係'!C27</f>
        <v>563</v>
      </c>
      <c r="D27" s="4">
        <f t="shared" si="0"/>
        <v>-0.5896980461811723</v>
      </c>
      <c r="E27" s="84">
        <v>226</v>
      </c>
      <c r="F27" s="95">
        <v>549</v>
      </c>
      <c r="G27" s="6">
        <f t="shared" si="1"/>
        <v>-0.5883424408014571</v>
      </c>
      <c r="H27" s="82">
        <v>0</v>
      </c>
      <c r="I27" s="44">
        <v>0</v>
      </c>
      <c r="J27" s="42" t="e">
        <f t="shared" si="2"/>
        <v>#DIV/0!</v>
      </c>
      <c r="K27" s="86">
        <v>1</v>
      </c>
      <c r="L27" s="95">
        <v>4</v>
      </c>
      <c r="M27" s="42">
        <f t="shared" si="3"/>
        <v>-0.75</v>
      </c>
      <c r="N27" s="82">
        <v>0</v>
      </c>
      <c r="O27" s="77">
        <v>0</v>
      </c>
      <c r="P27" s="15" t="e">
        <f t="shared" si="4"/>
        <v>#DIV/0!</v>
      </c>
      <c r="Q27" s="82">
        <v>4</v>
      </c>
      <c r="R27" s="44">
        <v>10</v>
      </c>
      <c r="S27" s="39">
        <f t="shared" si="5"/>
        <v>-0.6</v>
      </c>
      <c r="U27" s="76">
        <f t="shared" si="6"/>
        <v>231</v>
      </c>
    </row>
    <row r="28" spans="1:21" ht="21" customHeight="1">
      <c r="A28" s="53" t="s">
        <v>4</v>
      </c>
      <c r="B28" s="72">
        <f>'利用関係'!B28</f>
        <v>303</v>
      </c>
      <c r="C28" s="73">
        <f>'利用関係'!C28</f>
        <v>238</v>
      </c>
      <c r="D28" s="4">
        <f t="shared" si="0"/>
        <v>0.27310924369747897</v>
      </c>
      <c r="E28" s="84">
        <v>294</v>
      </c>
      <c r="F28" s="95">
        <v>221</v>
      </c>
      <c r="G28" s="6">
        <f t="shared" si="1"/>
        <v>0.33031674208144796</v>
      </c>
      <c r="H28" s="82">
        <v>1</v>
      </c>
      <c r="I28" s="44">
        <v>4</v>
      </c>
      <c r="J28" s="42">
        <f t="shared" si="2"/>
        <v>-0.75</v>
      </c>
      <c r="K28" s="86">
        <v>0</v>
      </c>
      <c r="L28" s="95">
        <v>1</v>
      </c>
      <c r="M28" s="42">
        <f t="shared" si="3"/>
        <v>-1</v>
      </c>
      <c r="N28" s="82">
        <v>0</v>
      </c>
      <c r="O28" s="77">
        <v>0</v>
      </c>
      <c r="P28" s="15" t="e">
        <f t="shared" si="4"/>
        <v>#DIV/0!</v>
      </c>
      <c r="Q28" s="82">
        <v>8</v>
      </c>
      <c r="R28" s="44">
        <v>12</v>
      </c>
      <c r="S28" s="39">
        <f t="shared" si="5"/>
        <v>-0.3333333333333333</v>
      </c>
      <c r="U28" s="76">
        <f t="shared" si="6"/>
        <v>303</v>
      </c>
    </row>
    <row r="29" spans="1:21" ht="21" customHeight="1">
      <c r="A29" s="53" t="s">
        <v>5</v>
      </c>
      <c r="B29" s="72">
        <f>'利用関係'!B29</f>
        <v>248</v>
      </c>
      <c r="C29" s="73">
        <f>'利用関係'!C29</f>
        <v>243</v>
      </c>
      <c r="D29" s="4">
        <f t="shared" si="0"/>
        <v>0.0205761316872428</v>
      </c>
      <c r="E29" s="84">
        <v>234</v>
      </c>
      <c r="F29" s="95">
        <v>233</v>
      </c>
      <c r="G29" s="6">
        <f t="shared" si="1"/>
        <v>0.004291845493562232</v>
      </c>
      <c r="H29" s="82">
        <v>0</v>
      </c>
      <c r="I29" s="44">
        <v>0</v>
      </c>
      <c r="J29" s="42" t="e">
        <f t="shared" si="2"/>
        <v>#DIV/0!</v>
      </c>
      <c r="K29" s="86">
        <v>10</v>
      </c>
      <c r="L29" s="95">
        <v>2</v>
      </c>
      <c r="M29" s="42">
        <f t="shared" si="3"/>
        <v>4</v>
      </c>
      <c r="N29" s="82">
        <v>0</v>
      </c>
      <c r="O29" s="77">
        <v>0</v>
      </c>
      <c r="P29" s="15" t="e">
        <f t="shared" si="4"/>
        <v>#DIV/0!</v>
      </c>
      <c r="Q29" s="82">
        <v>4</v>
      </c>
      <c r="R29" s="44">
        <v>8</v>
      </c>
      <c r="S29" s="39">
        <f t="shared" si="5"/>
        <v>-0.5</v>
      </c>
      <c r="U29" s="76">
        <f t="shared" si="6"/>
        <v>248</v>
      </c>
    </row>
    <row r="30" spans="1:21" ht="21" customHeight="1">
      <c r="A30" s="53" t="s">
        <v>6</v>
      </c>
      <c r="B30" s="72">
        <f>'利用関係'!B30</f>
        <v>251</v>
      </c>
      <c r="C30" s="73">
        <f>'利用関係'!C30</f>
        <v>429</v>
      </c>
      <c r="D30" s="4">
        <f t="shared" si="0"/>
        <v>-0.4149184149184149</v>
      </c>
      <c r="E30" s="84">
        <v>239</v>
      </c>
      <c r="F30" s="95">
        <v>406</v>
      </c>
      <c r="G30" s="6">
        <f t="shared" si="1"/>
        <v>-0.41133004926108374</v>
      </c>
      <c r="H30" s="82">
        <v>4</v>
      </c>
      <c r="I30" s="44">
        <v>8</v>
      </c>
      <c r="J30" s="42">
        <f t="shared" si="2"/>
        <v>-0.5</v>
      </c>
      <c r="K30" s="86">
        <v>2</v>
      </c>
      <c r="L30" s="95">
        <v>1</v>
      </c>
      <c r="M30" s="42">
        <f t="shared" si="3"/>
        <v>1</v>
      </c>
      <c r="N30" s="82">
        <v>0</v>
      </c>
      <c r="O30" s="77">
        <v>0</v>
      </c>
      <c r="P30" s="15" t="e">
        <f t="shared" si="4"/>
        <v>#DIV/0!</v>
      </c>
      <c r="Q30" s="82">
        <v>6</v>
      </c>
      <c r="R30" s="44">
        <v>14</v>
      </c>
      <c r="S30" s="39">
        <f t="shared" si="5"/>
        <v>-0.5714285714285714</v>
      </c>
      <c r="U30" s="76">
        <f t="shared" si="6"/>
        <v>251</v>
      </c>
    </row>
    <row r="31" spans="1:21" ht="21" customHeight="1">
      <c r="A31" s="53" t="s">
        <v>7</v>
      </c>
      <c r="B31" s="72">
        <f>'利用関係'!B31</f>
        <v>283</v>
      </c>
      <c r="C31" s="73">
        <f>'利用関係'!C31</f>
        <v>197</v>
      </c>
      <c r="D31" s="4">
        <f t="shared" si="0"/>
        <v>0.4365482233502538</v>
      </c>
      <c r="E31" s="84">
        <v>265</v>
      </c>
      <c r="F31" s="95">
        <v>180</v>
      </c>
      <c r="G31" s="6">
        <f t="shared" si="1"/>
        <v>0.4722222222222222</v>
      </c>
      <c r="H31" s="82">
        <v>11</v>
      </c>
      <c r="I31" s="44">
        <v>0</v>
      </c>
      <c r="J31" s="42" t="e">
        <f t="shared" si="2"/>
        <v>#DIV/0!</v>
      </c>
      <c r="K31" s="86">
        <v>0</v>
      </c>
      <c r="L31" s="95">
        <v>4</v>
      </c>
      <c r="M31" s="42">
        <f t="shared" si="3"/>
        <v>-1</v>
      </c>
      <c r="N31" s="82">
        <v>0</v>
      </c>
      <c r="O31" s="77">
        <v>0</v>
      </c>
      <c r="P31" s="15" t="e">
        <f t="shared" si="4"/>
        <v>#DIV/0!</v>
      </c>
      <c r="Q31" s="82">
        <v>7</v>
      </c>
      <c r="R31" s="44">
        <v>13</v>
      </c>
      <c r="S31" s="39">
        <f t="shared" si="5"/>
        <v>-0.46153846153846156</v>
      </c>
      <c r="U31" s="76">
        <f t="shared" si="6"/>
        <v>283</v>
      </c>
    </row>
    <row r="32" spans="1:21" ht="21" customHeight="1">
      <c r="A32" s="53" t="s">
        <v>8</v>
      </c>
      <c r="B32" s="72">
        <f>'利用関係'!B32</f>
        <v>209</v>
      </c>
      <c r="C32" s="73">
        <f>'利用関係'!C32</f>
        <v>146</v>
      </c>
      <c r="D32" s="4">
        <f>+(B32-C32)/C32</f>
        <v>0.4315068493150685</v>
      </c>
      <c r="E32" s="84">
        <v>195</v>
      </c>
      <c r="F32" s="95">
        <v>139</v>
      </c>
      <c r="G32" s="6">
        <f t="shared" si="1"/>
        <v>0.4028776978417266</v>
      </c>
      <c r="H32" s="82">
        <v>0</v>
      </c>
      <c r="I32" s="44">
        <v>0</v>
      </c>
      <c r="J32" s="42" t="e">
        <f t="shared" si="2"/>
        <v>#DIV/0!</v>
      </c>
      <c r="K32" s="86">
        <v>0</v>
      </c>
      <c r="L32" s="95">
        <v>1</v>
      </c>
      <c r="M32" s="42">
        <f t="shared" si="3"/>
        <v>-1</v>
      </c>
      <c r="N32" s="82">
        <v>0</v>
      </c>
      <c r="O32" s="77">
        <v>0</v>
      </c>
      <c r="P32" s="15" t="e">
        <f t="shared" si="4"/>
        <v>#DIV/0!</v>
      </c>
      <c r="Q32" s="82">
        <v>14</v>
      </c>
      <c r="R32" s="44">
        <v>6</v>
      </c>
      <c r="S32" s="39">
        <f t="shared" si="5"/>
        <v>1.3333333333333333</v>
      </c>
      <c r="U32" s="76">
        <f t="shared" si="6"/>
        <v>209</v>
      </c>
    </row>
    <row r="33" spans="1:21" ht="21" customHeight="1">
      <c r="A33" s="53" t="s">
        <v>9</v>
      </c>
      <c r="B33" s="72">
        <f>'利用関係'!B33</f>
        <v>394</v>
      </c>
      <c r="C33" s="73">
        <f>'利用関係'!C33</f>
        <v>458</v>
      </c>
      <c r="D33" s="4">
        <f t="shared" si="0"/>
        <v>-0.13973799126637554</v>
      </c>
      <c r="E33" s="84">
        <v>385</v>
      </c>
      <c r="F33" s="95">
        <v>443</v>
      </c>
      <c r="G33" s="6">
        <f t="shared" si="1"/>
        <v>-0.1309255079006772</v>
      </c>
      <c r="H33" s="82">
        <v>4</v>
      </c>
      <c r="I33" s="44">
        <v>0</v>
      </c>
      <c r="J33" s="42" t="e">
        <f t="shared" si="2"/>
        <v>#DIV/0!</v>
      </c>
      <c r="K33" s="86">
        <v>0</v>
      </c>
      <c r="L33" s="95">
        <v>4</v>
      </c>
      <c r="M33" s="42">
        <f t="shared" si="3"/>
        <v>-1</v>
      </c>
      <c r="N33" s="82">
        <v>0</v>
      </c>
      <c r="O33" s="77">
        <v>0</v>
      </c>
      <c r="P33" s="15" t="e">
        <f t="shared" si="4"/>
        <v>#DIV/0!</v>
      </c>
      <c r="Q33" s="82">
        <v>5</v>
      </c>
      <c r="R33" s="44">
        <v>11</v>
      </c>
      <c r="S33" s="39">
        <f t="shared" si="5"/>
        <v>-0.5454545454545454</v>
      </c>
      <c r="U33" s="76">
        <f t="shared" si="6"/>
        <v>394</v>
      </c>
    </row>
    <row r="34" spans="1:21" ht="21" customHeight="1" thickBot="1">
      <c r="A34" s="54" t="s">
        <v>10</v>
      </c>
      <c r="B34" s="72">
        <f>'利用関係'!B34</f>
        <v>0</v>
      </c>
      <c r="C34" s="74">
        <f>'利用関係'!C34</f>
        <v>166</v>
      </c>
      <c r="D34" s="11">
        <f t="shared" si="0"/>
        <v>-1</v>
      </c>
      <c r="E34" s="85"/>
      <c r="F34" s="96">
        <v>160</v>
      </c>
      <c r="G34" s="8">
        <f t="shared" si="1"/>
        <v>-1</v>
      </c>
      <c r="H34" s="83"/>
      <c r="I34" s="91">
        <v>4</v>
      </c>
      <c r="J34" s="62">
        <f t="shared" si="2"/>
        <v>-1</v>
      </c>
      <c r="K34" s="87"/>
      <c r="L34" s="96">
        <v>0</v>
      </c>
      <c r="M34" s="42" t="e">
        <f t="shared" si="3"/>
        <v>#DIV/0!</v>
      </c>
      <c r="N34" s="83"/>
      <c r="O34" s="78">
        <v>0</v>
      </c>
      <c r="P34" s="15" t="e">
        <f t="shared" si="4"/>
        <v>#DIV/0!</v>
      </c>
      <c r="Q34" s="83"/>
      <c r="R34" s="91">
        <v>2</v>
      </c>
      <c r="S34" s="61">
        <f t="shared" si="5"/>
        <v>-1</v>
      </c>
      <c r="U34" s="76">
        <f t="shared" si="6"/>
        <v>0</v>
      </c>
    </row>
    <row r="35" spans="1:21" s="10" customFormat="1" ht="21" customHeight="1" thickBot="1" thickTop="1">
      <c r="A35" s="55" t="s">
        <v>14</v>
      </c>
      <c r="B35" s="70">
        <f>SUM(B23:B34)</f>
        <v>3006</v>
      </c>
      <c r="C35" s="13">
        <f>SUM(C23:C34)</f>
        <v>3631</v>
      </c>
      <c r="D35" s="9">
        <f t="shared" si="0"/>
        <v>-0.17212889011291654</v>
      </c>
      <c r="E35" s="52">
        <f>SUM(E23:E34)</f>
        <v>2849</v>
      </c>
      <c r="F35" s="52">
        <f>SUM(F23:F34)</f>
        <v>3433</v>
      </c>
      <c r="G35" s="14">
        <f t="shared" si="1"/>
        <v>-0.17011360326245267</v>
      </c>
      <c r="H35" s="71">
        <f>SUM(H23:H34)</f>
        <v>39</v>
      </c>
      <c r="I35" s="13">
        <f>SUM(I23:I34)</f>
        <v>84</v>
      </c>
      <c r="J35" s="9">
        <f t="shared" si="2"/>
        <v>-0.5357142857142857</v>
      </c>
      <c r="K35" s="71">
        <f>SUM(K23:K34)</f>
        <v>22</v>
      </c>
      <c r="L35" s="13">
        <f>SUM(L23:L34)</f>
        <v>19</v>
      </c>
      <c r="M35" s="14">
        <f t="shared" si="3"/>
        <v>0.15789473684210525</v>
      </c>
      <c r="N35" s="12">
        <f>SUM(N23:N34)</f>
        <v>0</v>
      </c>
      <c r="O35" s="13">
        <f>SUM(O23:O34)</f>
        <v>0</v>
      </c>
      <c r="P35" s="9" t="e">
        <f t="shared" si="4"/>
        <v>#DIV/0!</v>
      </c>
      <c r="Q35" s="71">
        <f>SUM(Q23:Q34)</f>
        <v>96</v>
      </c>
      <c r="R35" s="13">
        <f>SUM(R23:R34)</f>
        <v>95</v>
      </c>
      <c r="S35" s="9">
        <f t="shared" si="5"/>
        <v>0.010526315789473684</v>
      </c>
      <c r="U35" s="76">
        <f t="shared" si="6"/>
        <v>3006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68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="85" zoomScaleNormal="90" zoomScaleSheetLayoutView="85" zoomScalePageLayoutView="0" workbookViewId="0" topLeftCell="A10">
      <selection activeCell="H34" activeCellId="1" sqref="E34 H34"/>
    </sheetView>
  </sheetViews>
  <sheetFormatPr defaultColWidth="9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0" t="s">
        <v>16</v>
      </c>
      <c r="B20" s="97" t="s">
        <v>17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4"/>
    </row>
    <row r="21" spans="1:25" ht="18" customHeight="1" thickBot="1">
      <c r="A21" s="111"/>
      <c r="B21" s="122"/>
      <c r="C21" s="123"/>
      <c r="D21" s="123"/>
      <c r="E21" s="97" t="s">
        <v>24</v>
      </c>
      <c r="F21" s="98"/>
      <c r="G21" s="121"/>
      <c r="H21" s="120" t="s">
        <v>22</v>
      </c>
      <c r="I21" s="98"/>
      <c r="J21" s="98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1:26" s="17" customFormat="1" ht="21" customHeight="1">
      <c r="A22" s="111"/>
      <c r="B22" s="99"/>
      <c r="C22" s="100"/>
      <c r="D22" s="100"/>
      <c r="E22" s="99"/>
      <c r="F22" s="100"/>
      <c r="G22" s="109"/>
      <c r="H22" s="104"/>
      <c r="I22" s="100"/>
      <c r="J22" s="100"/>
      <c r="K22" s="118" t="s">
        <v>40</v>
      </c>
      <c r="L22" s="102"/>
      <c r="M22" s="103"/>
      <c r="N22" s="101" t="s">
        <v>41</v>
      </c>
      <c r="O22" s="102"/>
      <c r="P22" s="103"/>
      <c r="Q22" s="101" t="s">
        <v>42</v>
      </c>
      <c r="R22" s="102"/>
      <c r="S22" s="102"/>
      <c r="T22" s="101" t="s">
        <v>43</v>
      </c>
      <c r="U22" s="102"/>
      <c r="V22" s="103"/>
      <c r="W22" s="102" t="s">
        <v>23</v>
      </c>
      <c r="X22" s="102"/>
      <c r="Y22" s="119"/>
      <c r="Z22" s="16"/>
    </row>
    <row r="23" spans="1:26" s="17" customFormat="1" ht="21" customHeight="1">
      <c r="A23" s="112"/>
      <c r="B23" s="48" t="s">
        <v>54</v>
      </c>
      <c r="C23" s="48" t="s">
        <v>50</v>
      </c>
      <c r="D23" s="50" t="s">
        <v>18</v>
      </c>
      <c r="E23" s="49" t="s">
        <v>54</v>
      </c>
      <c r="F23" s="48" t="s">
        <v>50</v>
      </c>
      <c r="G23" s="5" t="s">
        <v>18</v>
      </c>
      <c r="H23" s="81" t="s">
        <v>54</v>
      </c>
      <c r="I23" s="48" t="s">
        <v>50</v>
      </c>
      <c r="J23" s="50" t="s">
        <v>18</v>
      </c>
      <c r="K23" s="48" t="s">
        <v>54</v>
      </c>
      <c r="L23" s="48" t="s">
        <v>50</v>
      </c>
      <c r="M23" s="5" t="s">
        <v>18</v>
      </c>
      <c r="N23" s="48" t="s">
        <v>54</v>
      </c>
      <c r="O23" s="48" t="s">
        <v>50</v>
      </c>
      <c r="P23" s="5" t="s">
        <v>18</v>
      </c>
      <c r="Q23" s="48" t="s">
        <v>54</v>
      </c>
      <c r="R23" s="48" t="s">
        <v>50</v>
      </c>
      <c r="S23" s="5" t="s">
        <v>18</v>
      </c>
      <c r="T23" s="48" t="s">
        <v>54</v>
      </c>
      <c r="U23" s="48" t="s">
        <v>50</v>
      </c>
      <c r="V23" s="5" t="s">
        <v>18</v>
      </c>
      <c r="W23" s="48" t="s">
        <v>54</v>
      </c>
      <c r="X23" s="48" t="s">
        <v>50</v>
      </c>
      <c r="Y23" s="50" t="s">
        <v>18</v>
      </c>
      <c r="Z23" s="18"/>
    </row>
    <row r="24" spans="1:26" s="17" customFormat="1" ht="21" customHeight="1">
      <c r="A24" s="59" t="s">
        <v>31</v>
      </c>
      <c r="B24" s="19">
        <f>'利用関係'!B23</f>
        <v>444</v>
      </c>
      <c r="C24" s="19">
        <f>'利用関係'!C23</f>
        <v>258</v>
      </c>
      <c r="D24" s="20">
        <f>+(B24-C24)/C24</f>
        <v>0.7209302325581395</v>
      </c>
      <c r="E24" s="79">
        <v>254</v>
      </c>
      <c r="F24" s="44">
        <v>220</v>
      </c>
      <c r="G24" s="21">
        <f>+(E24-F24)/F24</f>
        <v>0.15454545454545454</v>
      </c>
      <c r="H24" s="88">
        <f>SUM(K24+N24+Q24+T24+W24)</f>
        <v>190</v>
      </c>
      <c r="I24" s="19">
        <f>SUM(L24+O24+R24+U24+X24)</f>
        <v>38</v>
      </c>
      <c r="J24" s="24">
        <f>+(H24-I24)/I24</f>
        <v>4</v>
      </c>
      <c r="K24" s="44">
        <v>1</v>
      </c>
      <c r="L24" s="44">
        <v>1</v>
      </c>
      <c r="M24" s="22">
        <f>+(K24-L24)/L24</f>
        <v>0</v>
      </c>
      <c r="N24" s="82">
        <v>70</v>
      </c>
      <c r="O24" s="44">
        <v>0</v>
      </c>
      <c r="P24" s="22" t="e">
        <f>+(N24-O24)/O24</f>
        <v>#DIV/0!</v>
      </c>
      <c r="Q24" s="82">
        <v>119</v>
      </c>
      <c r="R24" s="44">
        <v>37</v>
      </c>
      <c r="S24" s="21">
        <f>+(Q24-R24)/R24</f>
        <v>2.2162162162162162</v>
      </c>
      <c r="T24" s="82">
        <v>0</v>
      </c>
      <c r="U24" s="44">
        <v>0</v>
      </c>
      <c r="V24" s="22" t="e">
        <f>+(T24-U24)/U24</f>
        <v>#DIV/0!</v>
      </c>
      <c r="W24" s="82">
        <v>0</v>
      </c>
      <c r="X24" s="44">
        <v>0</v>
      </c>
      <c r="Y24" s="23" t="e">
        <f>+(W24-X24)/X24</f>
        <v>#DIV/0!</v>
      </c>
      <c r="Z24" s="18"/>
    </row>
    <row r="25" spans="1:26" s="17" customFormat="1" ht="21" customHeight="1">
      <c r="A25" s="59" t="s">
        <v>20</v>
      </c>
      <c r="B25" s="19">
        <f>'利用関係'!B24</f>
        <v>236</v>
      </c>
      <c r="C25" s="19">
        <f>'利用関係'!C24</f>
        <v>162</v>
      </c>
      <c r="D25" s="20">
        <f aca="true" t="shared" si="0" ref="D25:D36">+(B25-C25)/C25</f>
        <v>0.4567901234567901</v>
      </c>
      <c r="E25" s="79">
        <v>215</v>
      </c>
      <c r="F25" s="44">
        <v>140</v>
      </c>
      <c r="G25" s="21">
        <f aca="true" t="shared" si="1" ref="G25:G36">+(E25-F25)/F25</f>
        <v>0.5357142857142857</v>
      </c>
      <c r="H25" s="88">
        <f aca="true" t="shared" si="2" ref="H25:I35">SUM(K25+N25+Q25+T25+W25)</f>
        <v>21</v>
      </c>
      <c r="I25" s="19">
        <f t="shared" si="2"/>
        <v>22</v>
      </c>
      <c r="J25" s="24">
        <f aca="true" t="shared" si="3" ref="J25:J36">+(H25-I25)/I25</f>
        <v>-0.045454545454545456</v>
      </c>
      <c r="K25" s="44">
        <v>0</v>
      </c>
      <c r="L25" s="44">
        <v>0</v>
      </c>
      <c r="M25" s="22" t="e">
        <f aca="true" t="shared" si="4" ref="M25:M36">+(K25-L25)/L25</f>
        <v>#DIV/0!</v>
      </c>
      <c r="N25" s="82">
        <v>0</v>
      </c>
      <c r="O25" s="44">
        <v>0</v>
      </c>
      <c r="P25" s="21" t="e">
        <f aca="true" t="shared" si="5" ref="P25:P36">+(N25-O25)/O25</f>
        <v>#DIV/0!</v>
      </c>
      <c r="Q25" s="82">
        <v>21</v>
      </c>
      <c r="R25" s="44">
        <v>22</v>
      </c>
      <c r="S25" s="21">
        <f aca="true" t="shared" si="6" ref="S25:S36">+(Q25-R25)/R25</f>
        <v>-0.045454545454545456</v>
      </c>
      <c r="T25" s="82">
        <v>0</v>
      </c>
      <c r="U25" s="44">
        <v>0</v>
      </c>
      <c r="V25" s="22" t="e">
        <f aca="true" t="shared" si="7" ref="V25:V36">+(T25-U25)/U25</f>
        <v>#DIV/0!</v>
      </c>
      <c r="W25" s="82">
        <v>0</v>
      </c>
      <c r="X25" s="44">
        <v>0</v>
      </c>
      <c r="Y25" s="24" t="e">
        <f aca="true" t="shared" si="8" ref="Y25:Y36">+(W25-X25)/X25</f>
        <v>#DIV/0!</v>
      </c>
      <c r="Z25" s="18"/>
    </row>
    <row r="26" spans="1:26" s="17" customFormat="1" ht="21" customHeight="1">
      <c r="A26" s="59" t="s">
        <v>1</v>
      </c>
      <c r="B26" s="19">
        <f>'利用関係'!B25</f>
        <v>248</v>
      </c>
      <c r="C26" s="19">
        <f>'利用関係'!C25</f>
        <v>489</v>
      </c>
      <c r="D26" s="20">
        <f t="shared" si="0"/>
        <v>-0.49284253578732107</v>
      </c>
      <c r="E26" s="79">
        <v>222</v>
      </c>
      <c r="F26" s="44">
        <v>279</v>
      </c>
      <c r="G26" s="21">
        <f t="shared" si="1"/>
        <v>-0.20430107526881722</v>
      </c>
      <c r="H26" s="88">
        <f t="shared" si="2"/>
        <v>26</v>
      </c>
      <c r="I26" s="19">
        <f t="shared" si="2"/>
        <v>210</v>
      </c>
      <c r="J26" s="24">
        <f t="shared" si="3"/>
        <v>-0.8761904761904762</v>
      </c>
      <c r="K26" s="44">
        <v>1</v>
      </c>
      <c r="L26" s="44">
        <v>0</v>
      </c>
      <c r="M26" s="22" t="e">
        <f t="shared" si="4"/>
        <v>#DIV/0!</v>
      </c>
      <c r="N26" s="82">
        <v>0</v>
      </c>
      <c r="O26" s="44">
        <v>128</v>
      </c>
      <c r="P26" s="21">
        <f t="shared" si="5"/>
        <v>-1</v>
      </c>
      <c r="Q26" s="82">
        <v>25</v>
      </c>
      <c r="R26" s="44">
        <v>82</v>
      </c>
      <c r="S26" s="21">
        <f t="shared" si="6"/>
        <v>-0.6951219512195121</v>
      </c>
      <c r="T26" s="82">
        <v>0</v>
      </c>
      <c r="U26" s="44">
        <v>0</v>
      </c>
      <c r="V26" s="22" t="e">
        <f t="shared" si="7"/>
        <v>#DIV/0!</v>
      </c>
      <c r="W26" s="82">
        <v>0</v>
      </c>
      <c r="X26" s="44">
        <v>0</v>
      </c>
      <c r="Y26" s="24" t="e">
        <f t="shared" si="8"/>
        <v>#DIV/0!</v>
      </c>
      <c r="Z26" s="18"/>
    </row>
    <row r="27" spans="1:26" s="17" customFormat="1" ht="21" customHeight="1">
      <c r="A27" s="59" t="s">
        <v>2</v>
      </c>
      <c r="B27" s="19">
        <f>'利用関係'!B26</f>
        <v>159</v>
      </c>
      <c r="C27" s="19">
        <f>'利用関係'!C26</f>
        <v>282</v>
      </c>
      <c r="D27" s="20">
        <f t="shared" si="0"/>
        <v>-0.43617021276595747</v>
      </c>
      <c r="E27" s="79">
        <v>148</v>
      </c>
      <c r="F27" s="44">
        <v>192</v>
      </c>
      <c r="G27" s="21">
        <f t="shared" si="1"/>
        <v>-0.22916666666666666</v>
      </c>
      <c r="H27" s="88">
        <f t="shared" si="2"/>
        <v>11</v>
      </c>
      <c r="I27" s="19">
        <f t="shared" si="2"/>
        <v>90</v>
      </c>
      <c r="J27" s="24">
        <f t="shared" si="3"/>
        <v>-0.8777777777777778</v>
      </c>
      <c r="K27" s="44">
        <v>0</v>
      </c>
      <c r="L27" s="44">
        <v>0</v>
      </c>
      <c r="M27" s="22" t="e">
        <f t="shared" si="4"/>
        <v>#DIV/0!</v>
      </c>
      <c r="N27" s="82">
        <v>0</v>
      </c>
      <c r="O27" s="44">
        <v>68</v>
      </c>
      <c r="P27" s="21">
        <f t="shared" si="5"/>
        <v>-1</v>
      </c>
      <c r="Q27" s="82">
        <v>11</v>
      </c>
      <c r="R27" s="44">
        <v>22</v>
      </c>
      <c r="S27" s="21">
        <f t="shared" si="6"/>
        <v>-0.5</v>
      </c>
      <c r="T27" s="82">
        <v>0</v>
      </c>
      <c r="U27" s="44">
        <v>0</v>
      </c>
      <c r="V27" s="22" t="e">
        <f t="shared" si="7"/>
        <v>#DIV/0!</v>
      </c>
      <c r="W27" s="82">
        <v>0</v>
      </c>
      <c r="X27" s="44">
        <v>0</v>
      </c>
      <c r="Y27" s="24" t="e">
        <f t="shared" si="8"/>
        <v>#DIV/0!</v>
      </c>
      <c r="Z27" s="18"/>
    </row>
    <row r="28" spans="1:26" s="17" customFormat="1" ht="21" customHeight="1">
      <c r="A28" s="59" t="s">
        <v>3</v>
      </c>
      <c r="B28" s="19">
        <f>'利用関係'!B27</f>
        <v>231</v>
      </c>
      <c r="C28" s="19">
        <f>'利用関係'!C27</f>
        <v>563</v>
      </c>
      <c r="D28" s="20">
        <f t="shared" si="0"/>
        <v>-0.5896980461811723</v>
      </c>
      <c r="E28" s="79">
        <v>158</v>
      </c>
      <c r="F28" s="44">
        <v>366</v>
      </c>
      <c r="G28" s="21">
        <f t="shared" si="1"/>
        <v>-0.5683060109289617</v>
      </c>
      <c r="H28" s="88">
        <f t="shared" si="2"/>
        <v>73</v>
      </c>
      <c r="I28" s="19">
        <f t="shared" si="2"/>
        <v>197</v>
      </c>
      <c r="J28" s="24">
        <f t="shared" si="3"/>
        <v>-0.6294416243654822</v>
      </c>
      <c r="K28" s="44">
        <v>0</v>
      </c>
      <c r="L28" s="44">
        <v>0</v>
      </c>
      <c r="M28" s="22" t="e">
        <f t="shared" si="4"/>
        <v>#DIV/0!</v>
      </c>
      <c r="N28" s="82">
        <v>0</v>
      </c>
      <c r="O28" s="44">
        <v>0</v>
      </c>
      <c r="P28" s="21" t="e">
        <f t="shared" si="5"/>
        <v>#DIV/0!</v>
      </c>
      <c r="Q28" s="82">
        <v>73</v>
      </c>
      <c r="R28" s="44">
        <v>195</v>
      </c>
      <c r="S28" s="21">
        <f t="shared" si="6"/>
        <v>-0.6256410256410256</v>
      </c>
      <c r="T28" s="82">
        <v>0</v>
      </c>
      <c r="U28" s="44">
        <v>1</v>
      </c>
      <c r="V28" s="22">
        <f t="shared" si="7"/>
        <v>-1</v>
      </c>
      <c r="W28" s="82">
        <v>0</v>
      </c>
      <c r="X28" s="44">
        <v>1</v>
      </c>
      <c r="Y28" s="24">
        <f t="shared" si="8"/>
        <v>-1</v>
      </c>
      <c r="Z28" s="18"/>
    </row>
    <row r="29" spans="1:26" s="17" customFormat="1" ht="21" customHeight="1">
      <c r="A29" s="59" t="s">
        <v>4</v>
      </c>
      <c r="B29" s="19">
        <f>'利用関係'!B28</f>
        <v>303</v>
      </c>
      <c r="C29" s="19">
        <f>'利用関係'!C28</f>
        <v>238</v>
      </c>
      <c r="D29" s="20">
        <f t="shared" si="0"/>
        <v>0.27310924369747897</v>
      </c>
      <c r="E29" s="79">
        <v>226</v>
      </c>
      <c r="F29" s="44">
        <v>204</v>
      </c>
      <c r="G29" s="21">
        <f t="shared" si="1"/>
        <v>0.10784313725490197</v>
      </c>
      <c r="H29" s="88">
        <f t="shared" si="2"/>
        <v>77</v>
      </c>
      <c r="I29" s="19">
        <f t="shared" si="2"/>
        <v>34</v>
      </c>
      <c r="J29" s="24">
        <f t="shared" si="3"/>
        <v>1.2647058823529411</v>
      </c>
      <c r="K29" s="44">
        <v>0</v>
      </c>
      <c r="L29" s="44">
        <v>0</v>
      </c>
      <c r="M29" s="22" t="e">
        <f t="shared" si="4"/>
        <v>#DIV/0!</v>
      </c>
      <c r="N29" s="82">
        <v>30</v>
      </c>
      <c r="O29" s="44">
        <v>0</v>
      </c>
      <c r="P29" s="21" t="e">
        <f t="shared" si="5"/>
        <v>#DIV/0!</v>
      </c>
      <c r="Q29" s="82">
        <v>47</v>
      </c>
      <c r="R29" s="44">
        <v>34</v>
      </c>
      <c r="S29" s="21">
        <f t="shared" si="6"/>
        <v>0.38235294117647056</v>
      </c>
      <c r="T29" s="82">
        <v>0</v>
      </c>
      <c r="U29" s="44">
        <v>0</v>
      </c>
      <c r="V29" s="22" t="e">
        <f t="shared" si="7"/>
        <v>#DIV/0!</v>
      </c>
      <c r="W29" s="82">
        <v>0</v>
      </c>
      <c r="X29" s="44">
        <v>0</v>
      </c>
      <c r="Y29" s="23" t="e">
        <f t="shared" si="8"/>
        <v>#DIV/0!</v>
      </c>
      <c r="Z29" s="18"/>
    </row>
    <row r="30" spans="1:26" s="17" customFormat="1" ht="21" customHeight="1">
      <c r="A30" s="59" t="s">
        <v>5</v>
      </c>
      <c r="B30" s="19">
        <f>'利用関係'!B29</f>
        <v>248</v>
      </c>
      <c r="C30" s="19">
        <f>'利用関係'!C29</f>
        <v>243</v>
      </c>
      <c r="D30" s="20">
        <f t="shared" si="0"/>
        <v>0.0205761316872428</v>
      </c>
      <c r="E30" s="79">
        <v>227</v>
      </c>
      <c r="F30" s="44">
        <v>239</v>
      </c>
      <c r="G30" s="21">
        <f t="shared" si="1"/>
        <v>-0.0502092050209205</v>
      </c>
      <c r="H30" s="88">
        <f t="shared" si="2"/>
        <v>21</v>
      </c>
      <c r="I30" s="19">
        <f t="shared" si="2"/>
        <v>4</v>
      </c>
      <c r="J30" s="24">
        <f t="shared" si="3"/>
        <v>4.25</v>
      </c>
      <c r="K30" s="44">
        <v>0</v>
      </c>
      <c r="L30" s="44">
        <v>0</v>
      </c>
      <c r="M30" s="22" t="e">
        <f t="shared" si="4"/>
        <v>#DIV/0!</v>
      </c>
      <c r="N30" s="82">
        <v>0</v>
      </c>
      <c r="O30" s="44">
        <v>0</v>
      </c>
      <c r="P30" s="21" t="e">
        <f t="shared" si="5"/>
        <v>#DIV/0!</v>
      </c>
      <c r="Q30" s="82">
        <v>21</v>
      </c>
      <c r="R30" s="44">
        <v>4</v>
      </c>
      <c r="S30" s="21">
        <f t="shared" si="6"/>
        <v>4.25</v>
      </c>
      <c r="T30" s="82">
        <v>0</v>
      </c>
      <c r="U30" s="44">
        <v>0</v>
      </c>
      <c r="V30" s="22" t="e">
        <f t="shared" si="7"/>
        <v>#DIV/0!</v>
      </c>
      <c r="W30" s="82">
        <v>0</v>
      </c>
      <c r="X30" s="44">
        <v>0</v>
      </c>
      <c r="Y30" s="23" t="e">
        <f t="shared" si="8"/>
        <v>#DIV/0!</v>
      </c>
      <c r="Z30" s="18"/>
    </row>
    <row r="31" spans="1:26" s="17" customFormat="1" ht="21" customHeight="1">
      <c r="A31" s="59" t="s">
        <v>6</v>
      </c>
      <c r="B31" s="19">
        <f>'利用関係'!B30</f>
        <v>251</v>
      </c>
      <c r="C31" s="19">
        <f>'利用関係'!C30</f>
        <v>429</v>
      </c>
      <c r="D31" s="20">
        <f t="shared" si="0"/>
        <v>-0.4149184149184149</v>
      </c>
      <c r="E31" s="79">
        <v>220</v>
      </c>
      <c r="F31" s="44">
        <v>307</v>
      </c>
      <c r="G31" s="21">
        <f t="shared" si="1"/>
        <v>-0.28338762214983715</v>
      </c>
      <c r="H31" s="88">
        <f t="shared" si="2"/>
        <v>31</v>
      </c>
      <c r="I31" s="19">
        <f t="shared" si="2"/>
        <v>122</v>
      </c>
      <c r="J31" s="24">
        <f t="shared" si="3"/>
        <v>-0.7459016393442623</v>
      </c>
      <c r="K31" s="44">
        <v>0</v>
      </c>
      <c r="L31" s="44">
        <v>0</v>
      </c>
      <c r="M31" s="22" t="e">
        <f t="shared" si="4"/>
        <v>#DIV/0!</v>
      </c>
      <c r="N31" s="82">
        <v>0</v>
      </c>
      <c r="O31" s="44">
        <v>41</v>
      </c>
      <c r="P31" s="21">
        <f t="shared" si="5"/>
        <v>-1</v>
      </c>
      <c r="Q31" s="82">
        <v>31</v>
      </c>
      <c r="R31" s="44">
        <v>81</v>
      </c>
      <c r="S31" s="21">
        <f t="shared" si="6"/>
        <v>-0.6172839506172839</v>
      </c>
      <c r="T31" s="82">
        <v>0</v>
      </c>
      <c r="U31" s="44">
        <v>0</v>
      </c>
      <c r="V31" s="22" t="e">
        <f t="shared" si="7"/>
        <v>#DIV/0!</v>
      </c>
      <c r="W31" s="82">
        <v>0</v>
      </c>
      <c r="X31" s="44">
        <v>0</v>
      </c>
      <c r="Y31" s="23" t="e">
        <f t="shared" si="8"/>
        <v>#DIV/0!</v>
      </c>
      <c r="Z31" s="18"/>
    </row>
    <row r="32" spans="1:26" s="17" customFormat="1" ht="21" customHeight="1">
      <c r="A32" s="59" t="s">
        <v>7</v>
      </c>
      <c r="B32" s="19">
        <f>'利用関係'!B31</f>
        <v>283</v>
      </c>
      <c r="C32" s="19">
        <f>'利用関係'!C31</f>
        <v>197</v>
      </c>
      <c r="D32" s="20">
        <f t="shared" si="0"/>
        <v>0.4365482233502538</v>
      </c>
      <c r="E32" s="79">
        <v>265</v>
      </c>
      <c r="F32" s="44">
        <v>135</v>
      </c>
      <c r="G32" s="21">
        <f t="shared" si="1"/>
        <v>0.9629629629629629</v>
      </c>
      <c r="H32" s="88">
        <f t="shared" si="2"/>
        <v>18</v>
      </c>
      <c r="I32" s="19">
        <f t="shared" si="2"/>
        <v>62</v>
      </c>
      <c r="J32" s="24">
        <f t="shared" si="3"/>
        <v>-0.7096774193548387</v>
      </c>
      <c r="K32" s="44">
        <v>0</v>
      </c>
      <c r="L32" s="44">
        <v>1</v>
      </c>
      <c r="M32" s="22">
        <f t="shared" si="4"/>
        <v>-1</v>
      </c>
      <c r="N32" s="82">
        <v>0</v>
      </c>
      <c r="O32" s="44">
        <v>40</v>
      </c>
      <c r="P32" s="21">
        <f t="shared" si="5"/>
        <v>-1</v>
      </c>
      <c r="Q32" s="82">
        <v>18</v>
      </c>
      <c r="R32" s="44">
        <v>21</v>
      </c>
      <c r="S32" s="21">
        <f t="shared" si="6"/>
        <v>-0.14285714285714285</v>
      </c>
      <c r="T32" s="82">
        <v>0</v>
      </c>
      <c r="U32" s="44">
        <v>0</v>
      </c>
      <c r="V32" s="22" t="e">
        <f t="shared" si="7"/>
        <v>#DIV/0!</v>
      </c>
      <c r="W32" s="82">
        <v>0</v>
      </c>
      <c r="X32" s="44">
        <v>0</v>
      </c>
      <c r="Y32" s="23" t="e">
        <f t="shared" si="8"/>
        <v>#DIV/0!</v>
      </c>
      <c r="Z32" s="18"/>
    </row>
    <row r="33" spans="1:26" s="17" customFormat="1" ht="21" customHeight="1">
      <c r="A33" s="59" t="s">
        <v>8</v>
      </c>
      <c r="B33" s="19">
        <f>'利用関係'!B32</f>
        <v>209</v>
      </c>
      <c r="C33" s="19">
        <f>'利用関係'!C32</f>
        <v>146</v>
      </c>
      <c r="D33" s="20">
        <f t="shared" si="0"/>
        <v>0.4315068493150685</v>
      </c>
      <c r="E33" s="79">
        <v>165</v>
      </c>
      <c r="F33" s="44">
        <v>137</v>
      </c>
      <c r="G33" s="21">
        <f t="shared" si="1"/>
        <v>0.20437956204379562</v>
      </c>
      <c r="H33" s="88">
        <f t="shared" si="2"/>
        <v>44</v>
      </c>
      <c r="I33" s="19">
        <f t="shared" si="2"/>
        <v>9</v>
      </c>
      <c r="J33" s="24">
        <f t="shared" si="3"/>
        <v>3.888888888888889</v>
      </c>
      <c r="K33" s="44">
        <v>0</v>
      </c>
      <c r="L33" s="44">
        <v>1</v>
      </c>
      <c r="M33" s="22">
        <f t="shared" si="4"/>
        <v>-1</v>
      </c>
      <c r="N33" s="82">
        <v>21</v>
      </c>
      <c r="O33" s="44">
        <v>0</v>
      </c>
      <c r="P33" s="21" t="e">
        <f t="shared" si="5"/>
        <v>#DIV/0!</v>
      </c>
      <c r="Q33" s="82">
        <v>23</v>
      </c>
      <c r="R33" s="44">
        <v>8</v>
      </c>
      <c r="S33" s="21">
        <f t="shared" si="6"/>
        <v>1.875</v>
      </c>
      <c r="T33" s="82">
        <v>0</v>
      </c>
      <c r="U33" s="44">
        <v>0</v>
      </c>
      <c r="V33" s="22" t="e">
        <f t="shared" si="7"/>
        <v>#DIV/0!</v>
      </c>
      <c r="W33" s="82">
        <v>0</v>
      </c>
      <c r="X33" s="44">
        <v>0</v>
      </c>
      <c r="Y33" s="23" t="e">
        <f t="shared" si="8"/>
        <v>#DIV/0!</v>
      </c>
      <c r="Z33" s="18"/>
    </row>
    <row r="34" spans="1:26" s="17" customFormat="1" ht="21" customHeight="1">
      <c r="A34" s="59" t="s">
        <v>9</v>
      </c>
      <c r="B34" s="19">
        <f>'利用関係'!B33</f>
        <v>394</v>
      </c>
      <c r="C34" s="19">
        <f>'利用関係'!C33</f>
        <v>458</v>
      </c>
      <c r="D34" s="20">
        <f t="shared" si="0"/>
        <v>-0.13973799126637554</v>
      </c>
      <c r="E34" s="79">
        <v>207</v>
      </c>
      <c r="F34" s="44">
        <v>219</v>
      </c>
      <c r="G34" s="21">
        <f t="shared" si="1"/>
        <v>-0.0547945205479452</v>
      </c>
      <c r="H34" s="88">
        <f t="shared" si="2"/>
        <v>187</v>
      </c>
      <c r="I34" s="19">
        <f t="shared" si="2"/>
        <v>239</v>
      </c>
      <c r="J34" s="24">
        <f t="shared" si="3"/>
        <v>-0.2175732217573222</v>
      </c>
      <c r="K34" s="44">
        <v>0</v>
      </c>
      <c r="L34" s="44">
        <v>0</v>
      </c>
      <c r="M34" s="22" t="e">
        <f t="shared" si="4"/>
        <v>#DIV/0!</v>
      </c>
      <c r="N34" s="82">
        <v>162</v>
      </c>
      <c r="O34" s="44">
        <v>194</v>
      </c>
      <c r="P34" s="21">
        <f t="shared" si="5"/>
        <v>-0.16494845360824742</v>
      </c>
      <c r="Q34" s="82">
        <v>25</v>
      </c>
      <c r="R34" s="44">
        <v>45</v>
      </c>
      <c r="S34" s="21">
        <f t="shared" si="6"/>
        <v>-0.4444444444444444</v>
      </c>
      <c r="T34" s="82">
        <v>0</v>
      </c>
      <c r="U34" s="44">
        <v>0</v>
      </c>
      <c r="V34" s="22" t="e">
        <f t="shared" si="7"/>
        <v>#DIV/0!</v>
      </c>
      <c r="W34" s="82">
        <v>0</v>
      </c>
      <c r="X34" s="44">
        <v>0</v>
      </c>
      <c r="Y34" s="23" t="e">
        <f t="shared" si="8"/>
        <v>#DIV/0!</v>
      </c>
      <c r="Z34" s="18"/>
    </row>
    <row r="35" spans="1:26" s="17" customFormat="1" ht="21" customHeight="1" thickBot="1">
      <c r="A35" s="60" t="s">
        <v>10</v>
      </c>
      <c r="B35" s="19">
        <f>'利用関係'!B34</f>
        <v>0</v>
      </c>
      <c r="C35" s="19">
        <f>'利用関係'!C34</f>
        <v>166</v>
      </c>
      <c r="D35" s="25">
        <f t="shared" si="0"/>
        <v>-1</v>
      </c>
      <c r="E35" s="80"/>
      <c r="F35" s="91">
        <v>164</v>
      </c>
      <c r="G35" s="26">
        <f t="shared" si="1"/>
        <v>-1</v>
      </c>
      <c r="H35" s="89">
        <f t="shared" si="2"/>
        <v>0</v>
      </c>
      <c r="I35" s="19">
        <f t="shared" si="2"/>
        <v>2</v>
      </c>
      <c r="J35" s="51">
        <f t="shared" si="3"/>
        <v>-1</v>
      </c>
      <c r="K35" s="45"/>
      <c r="L35" s="45">
        <v>0</v>
      </c>
      <c r="M35" s="22" t="e">
        <f t="shared" si="4"/>
        <v>#DIV/0!</v>
      </c>
      <c r="N35" s="83"/>
      <c r="O35" s="91">
        <v>0</v>
      </c>
      <c r="P35" s="26" t="e">
        <f t="shared" si="5"/>
        <v>#DIV/0!</v>
      </c>
      <c r="Q35" s="83"/>
      <c r="R35" s="91">
        <v>2</v>
      </c>
      <c r="S35" s="26">
        <f t="shared" si="6"/>
        <v>-1</v>
      </c>
      <c r="T35" s="83"/>
      <c r="U35" s="91">
        <v>0</v>
      </c>
      <c r="V35" s="31" t="e">
        <f t="shared" si="7"/>
        <v>#DIV/0!</v>
      </c>
      <c r="W35" s="83"/>
      <c r="X35" s="91">
        <v>0</v>
      </c>
      <c r="Y35" s="23" t="e">
        <f t="shared" si="8"/>
        <v>#DIV/0!</v>
      </c>
      <c r="Z35" s="18"/>
    </row>
    <row r="36" spans="1:26" s="17" customFormat="1" ht="21" customHeight="1" thickBot="1" thickTop="1">
      <c r="A36" s="55" t="s">
        <v>14</v>
      </c>
      <c r="B36" s="28">
        <f>SUM(B24:B35)</f>
        <v>3006</v>
      </c>
      <c r="C36" s="28">
        <f>SUM(C24:C35)</f>
        <v>3631</v>
      </c>
      <c r="D36" s="47">
        <f t="shared" si="0"/>
        <v>-0.17212889011291654</v>
      </c>
      <c r="E36" s="67">
        <f>SUM(E24:E35)</f>
        <v>2307</v>
      </c>
      <c r="F36" s="68">
        <f>SUM(F24:F35)</f>
        <v>2602</v>
      </c>
      <c r="G36" s="30">
        <f t="shared" si="1"/>
        <v>-0.11337432744043044</v>
      </c>
      <c r="H36" s="69">
        <f>SUM(H24:H35)</f>
        <v>699</v>
      </c>
      <c r="I36" s="68">
        <f>SUM(I24:I35)</f>
        <v>1029</v>
      </c>
      <c r="J36" s="29">
        <f t="shared" si="3"/>
        <v>-0.3206997084548105</v>
      </c>
      <c r="K36" s="28">
        <f>SUM(K24:K35)</f>
        <v>2</v>
      </c>
      <c r="L36" s="28">
        <f>SUM(L24:L35)</f>
        <v>3</v>
      </c>
      <c r="M36" s="40">
        <f t="shared" si="4"/>
        <v>-0.3333333333333333</v>
      </c>
      <c r="N36" s="69">
        <f>SUM(N24:N35)</f>
        <v>283</v>
      </c>
      <c r="O36" s="68">
        <f>SUM(O24:O35)</f>
        <v>471</v>
      </c>
      <c r="P36" s="30">
        <f t="shared" si="5"/>
        <v>-0.3991507430997877</v>
      </c>
      <c r="Q36" s="69">
        <f>SUM(Q24:Q35)</f>
        <v>414</v>
      </c>
      <c r="R36" s="68">
        <f>SUM(R24:R35)</f>
        <v>553</v>
      </c>
      <c r="S36" s="30">
        <f t="shared" si="6"/>
        <v>-0.2513562386980108</v>
      </c>
      <c r="T36" s="27">
        <f>SUM(T24:T35)</f>
        <v>0</v>
      </c>
      <c r="U36" s="28">
        <f>SUM(U24:U35)</f>
        <v>1</v>
      </c>
      <c r="V36" s="32">
        <f t="shared" si="7"/>
        <v>-1</v>
      </c>
      <c r="W36" s="69">
        <f>SUM(W24:W35)</f>
        <v>0</v>
      </c>
      <c r="X36" s="68">
        <f>SUM(X24:X35)</f>
        <v>1</v>
      </c>
      <c r="Y36" s="29">
        <f t="shared" si="8"/>
        <v>-1</v>
      </c>
      <c r="Z36" s="18"/>
    </row>
    <row r="40" spans="4:7" ht="18" customHeight="1">
      <c r="D40" s="90"/>
      <c r="G40" s="90"/>
    </row>
  </sheetData>
  <sheetProtection/>
  <mergeCells count="12">
    <mergeCell ref="B20:D22"/>
    <mergeCell ref="E20:Y20"/>
    <mergeCell ref="A1:Z1"/>
    <mergeCell ref="T22:V22"/>
    <mergeCell ref="W22:Y22"/>
    <mergeCell ref="K22:M22"/>
    <mergeCell ref="N22:P22"/>
    <mergeCell ref="Q22:S22"/>
    <mergeCell ref="A20:A23"/>
    <mergeCell ref="K21:Y21"/>
    <mergeCell ref="H21:J22"/>
    <mergeCell ref="E21:G22"/>
  </mergeCells>
  <printOptions/>
  <pageMargins left="0.7874015748031497" right="0.5905511811023623" top="0.5905511811023623" bottom="0.5905511811023623" header="0.5118110236220472" footer="0.5118110236220472"/>
  <pageSetup errors="dash" fitToHeight="3" horizontalDpi="600" verticalDpi="600" orientation="landscape" paperSize="9" scale="71" r:id="rId2"/>
  <headerFooter alignWithMargins="0">
    <oddFooter>&amp;R（単位：戸）</oddFooter>
  </headerFooter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SheetLayoutView="100" zoomScalePageLayoutView="0" workbookViewId="0" topLeftCell="A10">
      <selection activeCell="H34" sqref="H34"/>
    </sheetView>
  </sheetViews>
  <sheetFormatPr defaultColWidth="9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34</v>
      </c>
      <c r="C20" s="98"/>
      <c r="D20" s="98"/>
      <c r="E20" s="113"/>
      <c r="F20" s="113"/>
      <c r="G20" s="113"/>
      <c r="H20" s="113"/>
      <c r="I20" s="113"/>
      <c r="J20" s="114"/>
    </row>
    <row r="21" spans="1:26" s="17" customFormat="1" ht="21" customHeight="1">
      <c r="A21" s="111"/>
      <c r="B21" s="99"/>
      <c r="C21" s="100"/>
      <c r="D21" s="100"/>
      <c r="E21" s="118" t="s">
        <v>36</v>
      </c>
      <c r="F21" s="102"/>
      <c r="G21" s="103"/>
      <c r="H21" s="101" t="s">
        <v>37</v>
      </c>
      <c r="I21" s="102"/>
      <c r="J21" s="119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2"/>
      <c r="B22" s="48" t="s">
        <v>54</v>
      </c>
      <c r="C22" s="48" t="s">
        <v>50</v>
      </c>
      <c r="D22" s="50" t="s">
        <v>18</v>
      </c>
      <c r="E22" s="48" t="s">
        <v>58</v>
      </c>
      <c r="F22" s="48" t="s">
        <v>51</v>
      </c>
      <c r="G22" s="5" t="s">
        <v>18</v>
      </c>
      <c r="H22" s="81" t="s">
        <v>58</v>
      </c>
      <c r="I22" s="75" t="s">
        <v>51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66">
        <f>'利用関係'!E23</f>
        <v>166</v>
      </c>
      <c r="C23" s="66">
        <f>'利用関係'!F23</f>
        <v>164</v>
      </c>
      <c r="D23" s="24">
        <f>+(B23-C23)/C23</f>
        <v>0.012195121951219513</v>
      </c>
      <c r="E23" s="44">
        <v>160</v>
      </c>
      <c r="F23" s="44">
        <v>160</v>
      </c>
      <c r="G23" s="21">
        <f>+(E23-F23)/F23</f>
        <v>0</v>
      </c>
      <c r="H23" s="88">
        <v>6</v>
      </c>
      <c r="I23" s="19">
        <v>4</v>
      </c>
      <c r="J23" s="24">
        <f aca="true" t="shared" si="0" ref="J23:J34">+(H23-I23)/I23</f>
        <v>0.5</v>
      </c>
      <c r="K23" s="35"/>
      <c r="L23" s="35"/>
      <c r="M23" s="36"/>
      <c r="N23" s="35"/>
      <c r="O23" s="35"/>
      <c r="P23" s="37"/>
      <c r="Q23" s="35"/>
      <c r="R23" s="35"/>
      <c r="S23" s="37"/>
      <c r="T23" s="35"/>
      <c r="U23" s="35"/>
      <c r="V23" s="36"/>
      <c r="W23" s="35"/>
      <c r="X23" s="35"/>
      <c r="Y23" s="36"/>
      <c r="Z23" s="18"/>
    </row>
    <row r="24" spans="1:26" s="17" customFormat="1" ht="21" customHeight="1">
      <c r="A24" s="59" t="s">
        <v>20</v>
      </c>
      <c r="B24" s="66">
        <f>'利用関係'!E24</f>
        <v>128</v>
      </c>
      <c r="C24" s="66">
        <f>'利用関係'!F24</f>
        <v>108</v>
      </c>
      <c r="D24" s="24">
        <f aca="true" t="shared" si="1" ref="D24:D35">+(B24-C24)/C24</f>
        <v>0.18518518518518517</v>
      </c>
      <c r="E24" s="44">
        <v>123</v>
      </c>
      <c r="F24" s="44">
        <v>103</v>
      </c>
      <c r="G24" s="21">
        <f aca="true" t="shared" si="2" ref="G24:G35">+(E24-F24)/F24</f>
        <v>0.1941747572815534</v>
      </c>
      <c r="H24" s="88">
        <v>5</v>
      </c>
      <c r="I24" s="19">
        <v>5</v>
      </c>
      <c r="J24" s="24">
        <f t="shared" si="0"/>
        <v>0</v>
      </c>
      <c r="K24" s="64"/>
      <c r="L24" s="35"/>
      <c r="M24" s="36"/>
      <c r="N24" s="35"/>
      <c r="O24" s="35"/>
      <c r="P24" s="37"/>
      <c r="Q24" s="35"/>
      <c r="R24" s="35"/>
      <c r="S24" s="37"/>
      <c r="T24" s="35"/>
      <c r="U24" s="35"/>
      <c r="V24" s="36"/>
      <c r="W24" s="35"/>
      <c r="X24" s="35"/>
      <c r="Y24" s="37"/>
      <c r="Z24" s="18"/>
    </row>
    <row r="25" spans="1:26" s="17" customFormat="1" ht="21" customHeight="1">
      <c r="A25" s="59" t="s">
        <v>1</v>
      </c>
      <c r="B25" s="66">
        <f>'利用関係'!E25</f>
        <v>129</v>
      </c>
      <c r="C25" s="66">
        <f>'利用関係'!F25</f>
        <v>179</v>
      </c>
      <c r="D25" s="24">
        <f t="shared" si="1"/>
        <v>-0.27932960893854747</v>
      </c>
      <c r="E25" s="44">
        <v>120</v>
      </c>
      <c r="F25" s="44">
        <v>170</v>
      </c>
      <c r="G25" s="21">
        <f t="shared" si="2"/>
        <v>-0.29411764705882354</v>
      </c>
      <c r="H25" s="88">
        <v>9</v>
      </c>
      <c r="I25" s="19">
        <v>9</v>
      </c>
      <c r="J25" s="24">
        <f t="shared" si="0"/>
        <v>0</v>
      </c>
      <c r="K25" s="64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66">
        <f>'利用関係'!E26</f>
        <v>129</v>
      </c>
      <c r="C26" s="66">
        <f>'利用関係'!F26</f>
        <v>105</v>
      </c>
      <c r="D26" s="24">
        <f t="shared" si="1"/>
        <v>0.22857142857142856</v>
      </c>
      <c r="E26" s="44">
        <v>124</v>
      </c>
      <c r="F26" s="44">
        <v>103</v>
      </c>
      <c r="G26" s="21">
        <f t="shared" si="2"/>
        <v>0.20388349514563106</v>
      </c>
      <c r="H26" s="88">
        <v>5</v>
      </c>
      <c r="I26" s="19">
        <v>2</v>
      </c>
      <c r="J26" s="24">
        <f t="shared" si="0"/>
        <v>1.5</v>
      </c>
      <c r="K26" s="64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66">
        <f>'利用関係'!E27</f>
        <v>114</v>
      </c>
      <c r="C27" s="66">
        <f>'利用関係'!F27</f>
        <v>211</v>
      </c>
      <c r="D27" s="24">
        <f t="shared" si="1"/>
        <v>-0.4597156398104265</v>
      </c>
      <c r="E27" s="44">
        <v>109</v>
      </c>
      <c r="F27" s="44">
        <v>200</v>
      </c>
      <c r="G27" s="21">
        <f t="shared" si="2"/>
        <v>-0.455</v>
      </c>
      <c r="H27" s="88">
        <v>5</v>
      </c>
      <c r="I27" s="19">
        <v>11</v>
      </c>
      <c r="J27" s="24">
        <f t="shared" si="0"/>
        <v>-0.5454545454545454</v>
      </c>
      <c r="K27" s="64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66">
        <f>'利用関係'!E28</f>
        <v>116</v>
      </c>
      <c r="C28" s="66">
        <f>'利用関係'!F28</f>
        <v>158</v>
      </c>
      <c r="D28" s="24">
        <f t="shared" si="1"/>
        <v>-0.26582278481012656</v>
      </c>
      <c r="E28" s="44">
        <v>111</v>
      </c>
      <c r="F28" s="44">
        <v>156</v>
      </c>
      <c r="G28" s="21">
        <f t="shared" si="2"/>
        <v>-0.28846153846153844</v>
      </c>
      <c r="H28" s="88">
        <v>5</v>
      </c>
      <c r="I28" s="19">
        <v>2</v>
      </c>
      <c r="J28" s="24">
        <f t="shared" si="0"/>
        <v>1.5</v>
      </c>
      <c r="K28" s="64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66">
        <f>'利用関係'!E29</f>
        <v>118</v>
      </c>
      <c r="C29" s="66">
        <f>'利用関係'!F29</f>
        <v>118</v>
      </c>
      <c r="D29" s="24">
        <f t="shared" si="1"/>
        <v>0</v>
      </c>
      <c r="E29" s="44">
        <v>114</v>
      </c>
      <c r="F29" s="44">
        <v>118</v>
      </c>
      <c r="G29" s="21">
        <f t="shared" si="2"/>
        <v>-0.03389830508474576</v>
      </c>
      <c r="H29" s="88">
        <v>4</v>
      </c>
      <c r="I29" s="19">
        <v>0</v>
      </c>
      <c r="J29" s="24" t="e">
        <f>+(H29-I29)/I29</f>
        <v>#DIV/0!</v>
      </c>
      <c r="K29" s="64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66">
        <f>'利用関係'!E30</f>
        <v>114</v>
      </c>
      <c r="C30" s="66">
        <f>'利用関係'!F30</f>
        <v>187</v>
      </c>
      <c r="D30" s="24">
        <f t="shared" si="1"/>
        <v>-0.39037433155080214</v>
      </c>
      <c r="E30" s="44">
        <v>111</v>
      </c>
      <c r="F30" s="44">
        <v>181</v>
      </c>
      <c r="G30" s="21">
        <f t="shared" si="2"/>
        <v>-0.3867403314917127</v>
      </c>
      <c r="H30" s="88">
        <v>3</v>
      </c>
      <c r="I30" s="19">
        <v>6</v>
      </c>
      <c r="J30" s="24">
        <f t="shared" si="0"/>
        <v>-0.5</v>
      </c>
      <c r="K30" s="64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66">
        <f>'利用関係'!E31</f>
        <v>111</v>
      </c>
      <c r="C31" s="66">
        <f>'利用関係'!F31</f>
        <v>96</v>
      </c>
      <c r="D31" s="24">
        <f t="shared" si="1"/>
        <v>0.15625</v>
      </c>
      <c r="E31" s="44">
        <v>106</v>
      </c>
      <c r="F31" s="44">
        <v>92</v>
      </c>
      <c r="G31" s="21">
        <f t="shared" si="2"/>
        <v>0.15217391304347827</v>
      </c>
      <c r="H31" s="88">
        <v>5</v>
      </c>
      <c r="I31" s="19">
        <v>4</v>
      </c>
      <c r="J31" s="24">
        <f t="shared" si="0"/>
        <v>0.25</v>
      </c>
      <c r="K31" s="64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66">
        <f>'利用関係'!E32</f>
        <v>102</v>
      </c>
      <c r="C32" s="66">
        <f>'利用関係'!F32</f>
        <v>90</v>
      </c>
      <c r="D32" s="24">
        <f t="shared" si="1"/>
        <v>0.13333333333333333</v>
      </c>
      <c r="E32" s="44">
        <v>97</v>
      </c>
      <c r="F32" s="44">
        <v>82</v>
      </c>
      <c r="G32" s="21">
        <f t="shared" si="2"/>
        <v>0.18292682926829268</v>
      </c>
      <c r="H32" s="88">
        <v>5</v>
      </c>
      <c r="I32" s="19">
        <v>8</v>
      </c>
      <c r="J32" s="24">
        <f t="shared" si="0"/>
        <v>-0.375</v>
      </c>
      <c r="K32" s="64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66">
        <f>'利用関係'!E33</f>
        <v>113</v>
      </c>
      <c r="C33" s="66">
        <f>'利用関係'!F33</f>
        <v>119</v>
      </c>
      <c r="D33" s="24">
        <f t="shared" si="1"/>
        <v>-0.05042016806722689</v>
      </c>
      <c r="E33" s="44">
        <v>111</v>
      </c>
      <c r="F33" s="44">
        <v>114</v>
      </c>
      <c r="G33" s="21">
        <f t="shared" si="2"/>
        <v>-0.02631578947368421</v>
      </c>
      <c r="H33" s="88">
        <v>2</v>
      </c>
      <c r="I33" s="19">
        <v>5</v>
      </c>
      <c r="J33" s="24">
        <f t="shared" si="0"/>
        <v>-0.6</v>
      </c>
      <c r="K33" s="64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66">
        <f>'利用関係'!E34</f>
        <v>0</v>
      </c>
      <c r="C34" s="65">
        <f>'利用関係'!F34</f>
        <v>63</v>
      </c>
      <c r="D34" s="51">
        <f t="shared" si="1"/>
        <v>-1</v>
      </c>
      <c r="E34" s="45"/>
      <c r="F34" s="45">
        <v>61</v>
      </c>
      <c r="G34" s="26">
        <f t="shared" si="2"/>
        <v>-1</v>
      </c>
      <c r="H34" s="89"/>
      <c r="I34" s="92">
        <v>2</v>
      </c>
      <c r="J34" s="51">
        <f t="shared" si="0"/>
        <v>-1</v>
      </c>
      <c r="K34" s="64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1340</v>
      </c>
      <c r="C35" s="68">
        <f>SUM(C23:C34)</f>
        <v>1598</v>
      </c>
      <c r="D35" s="29">
        <f t="shared" si="1"/>
        <v>-0.16145181476846057</v>
      </c>
      <c r="E35" s="28">
        <f>SUM(E23:E34)</f>
        <v>1286</v>
      </c>
      <c r="F35" s="28">
        <f>SUM(F23:F34)</f>
        <v>1540</v>
      </c>
      <c r="G35" s="30">
        <f t="shared" si="2"/>
        <v>-0.16493506493506493</v>
      </c>
      <c r="H35" s="69">
        <f>SUM(H23:H34)</f>
        <v>54</v>
      </c>
      <c r="I35" s="68">
        <f>SUM(I23:I34)</f>
        <v>58</v>
      </c>
      <c r="J35" s="29">
        <f>+(H35-I35)/I35</f>
        <v>-0.06896551724137931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Normal="90" zoomScaleSheetLayoutView="100" zoomScalePageLayoutView="0" workbookViewId="0" topLeftCell="A4">
      <selection activeCell="AC13" sqref="AC13"/>
    </sheetView>
  </sheetViews>
  <sheetFormatPr defaultColWidth="9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35</v>
      </c>
      <c r="C20" s="98"/>
      <c r="D20" s="98"/>
      <c r="E20" s="113"/>
      <c r="F20" s="113"/>
      <c r="G20" s="113"/>
      <c r="H20" s="113"/>
      <c r="I20" s="113"/>
      <c r="J20" s="114"/>
    </row>
    <row r="21" spans="1:26" s="17" customFormat="1" ht="21" customHeight="1">
      <c r="A21" s="111"/>
      <c r="B21" s="99"/>
      <c r="C21" s="100"/>
      <c r="D21" s="100"/>
      <c r="E21" s="118" t="s">
        <v>38</v>
      </c>
      <c r="F21" s="102"/>
      <c r="G21" s="103"/>
      <c r="H21" s="101" t="s">
        <v>39</v>
      </c>
      <c r="I21" s="102"/>
      <c r="J21" s="119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2"/>
      <c r="B22" s="49" t="s">
        <v>54</v>
      </c>
      <c r="C22" s="75" t="s">
        <v>50</v>
      </c>
      <c r="D22" s="46" t="s">
        <v>18</v>
      </c>
      <c r="E22" s="49" t="s">
        <v>54</v>
      </c>
      <c r="F22" s="48" t="s">
        <v>50</v>
      </c>
      <c r="G22" s="5" t="s">
        <v>18</v>
      </c>
      <c r="H22" s="81" t="s">
        <v>54</v>
      </c>
      <c r="I22" s="48" t="s">
        <v>50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93">
        <f>'利用関係'!N23</f>
        <v>129</v>
      </c>
      <c r="C23" s="44">
        <f>'利用関係'!O23</f>
        <v>24</v>
      </c>
      <c r="D23" s="20">
        <f>+(B23-C23)/C23</f>
        <v>4.375</v>
      </c>
      <c r="E23" s="79">
        <v>97</v>
      </c>
      <c r="F23" s="44">
        <v>0</v>
      </c>
      <c r="G23" s="21" t="e">
        <f>+(E23-F23)/F23</f>
        <v>#DIV/0!</v>
      </c>
      <c r="H23" s="88">
        <v>32</v>
      </c>
      <c r="I23" s="19">
        <v>24</v>
      </c>
      <c r="J23" s="24">
        <f>+(H23-I23)/I23</f>
        <v>0.3333333333333333</v>
      </c>
      <c r="K23" s="35"/>
      <c r="L23" s="124" t="s">
        <v>44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36"/>
      <c r="Z23" s="18"/>
    </row>
    <row r="24" spans="1:26" s="17" customFormat="1" ht="21" customHeight="1">
      <c r="A24" s="59" t="s">
        <v>20</v>
      </c>
      <c r="B24" s="93">
        <f>'利用関係'!N24</f>
        <v>16</v>
      </c>
      <c r="C24" s="44">
        <f>'利用関係'!O24</f>
        <v>7</v>
      </c>
      <c r="D24" s="20">
        <f aca="true" t="shared" si="0" ref="D24:D35">+(B24-C24)/C24</f>
        <v>1.2857142857142858</v>
      </c>
      <c r="E24" s="79">
        <v>0</v>
      </c>
      <c r="F24" s="44">
        <v>0</v>
      </c>
      <c r="G24" s="21" t="e">
        <f aca="true" t="shared" si="1" ref="G24:G35">+(E24-F24)/F24</f>
        <v>#DIV/0!</v>
      </c>
      <c r="H24" s="88">
        <v>16</v>
      </c>
      <c r="I24" s="19">
        <v>7</v>
      </c>
      <c r="J24" s="24">
        <f aca="true" t="shared" si="2" ref="J24:J35">+(H24-I24)/I24</f>
        <v>1.2857142857142858</v>
      </c>
      <c r="K24" s="35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37"/>
      <c r="Z24" s="18"/>
    </row>
    <row r="25" spans="1:26" s="17" customFormat="1" ht="21" customHeight="1">
      <c r="A25" s="59" t="s">
        <v>1</v>
      </c>
      <c r="B25" s="93">
        <f>'利用関係'!N25</f>
        <v>18</v>
      </c>
      <c r="C25" s="44">
        <f>'利用関係'!O25</f>
        <v>96</v>
      </c>
      <c r="D25" s="20">
        <f t="shared" si="0"/>
        <v>-0.8125</v>
      </c>
      <c r="E25" s="79">
        <v>0</v>
      </c>
      <c r="F25" s="44">
        <v>70</v>
      </c>
      <c r="G25" s="21">
        <f t="shared" si="1"/>
        <v>-1</v>
      </c>
      <c r="H25" s="88">
        <v>18</v>
      </c>
      <c r="I25" s="19">
        <v>26</v>
      </c>
      <c r="J25" s="24">
        <f t="shared" si="2"/>
        <v>-0.3076923076923077</v>
      </c>
      <c r="K25" s="35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93">
        <f>'利用関係'!N26</f>
        <v>10</v>
      </c>
      <c r="C26" s="44">
        <f>'利用関係'!O26</f>
        <v>58</v>
      </c>
      <c r="D26" s="20">
        <f t="shared" si="0"/>
        <v>-0.8275862068965517</v>
      </c>
      <c r="E26" s="79">
        <v>0</v>
      </c>
      <c r="F26" s="44">
        <v>44</v>
      </c>
      <c r="G26" s="21">
        <f t="shared" si="1"/>
        <v>-1</v>
      </c>
      <c r="H26" s="88">
        <v>10</v>
      </c>
      <c r="I26" s="19">
        <v>14</v>
      </c>
      <c r="J26" s="24">
        <f t="shared" si="2"/>
        <v>-0.2857142857142857</v>
      </c>
      <c r="K26" s="35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93">
        <f>'利用関係'!N27</f>
        <v>80</v>
      </c>
      <c r="C27" s="44">
        <f>'利用関係'!O27</f>
        <v>38</v>
      </c>
      <c r="D27" s="20">
        <f t="shared" si="0"/>
        <v>1.105263157894737</v>
      </c>
      <c r="E27" s="79">
        <v>59</v>
      </c>
      <c r="F27" s="44">
        <v>0</v>
      </c>
      <c r="G27" s="21" t="e">
        <f t="shared" si="1"/>
        <v>#DIV/0!</v>
      </c>
      <c r="H27" s="88">
        <v>21</v>
      </c>
      <c r="I27" s="19">
        <v>38</v>
      </c>
      <c r="J27" s="24">
        <f t="shared" si="2"/>
        <v>-0.4473684210526316</v>
      </c>
      <c r="K27" s="35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93">
        <f>'利用関係'!N28</f>
        <v>25</v>
      </c>
      <c r="C28" s="44">
        <f>'利用関係'!O28</f>
        <v>18</v>
      </c>
      <c r="D28" s="20">
        <f t="shared" si="0"/>
        <v>0.3888888888888889</v>
      </c>
      <c r="E28" s="79">
        <v>0</v>
      </c>
      <c r="F28" s="44">
        <v>0</v>
      </c>
      <c r="G28" s="21" t="e">
        <f t="shared" si="1"/>
        <v>#DIV/0!</v>
      </c>
      <c r="H28" s="88">
        <v>25</v>
      </c>
      <c r="I28" s="19">
        <v>18</v>
      </c>
      <c r="J28" s="24">
        <f t="shared" si="2"/>
        <v>0.3888888888888889</v>
      </c>
      <c r="K28" s="35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93">
        <f>'利用関係'!N29</f>
        <v>25</v>
      </c>
      <c r="C29" s="44">
        <f>'利用関係'!O29</f>
        <v>10</v>
      </c>
      <c r="D29" s="20">
        <f t="shared" si="0"/>
        <v>1.5</v>
      </c>
      <c r="E29" s="79">
        <v>0</v>
      </c>
      <c r="F29" s="44">
        <v>0</v>
      </c>
      <c r="G29" s="21" t="e">
        <f t="shared" si="1"/>
        <v>#DIV/0!</v>
      </c>
      <c r="H29" s="88">
        <v>25</v>
      </c>
      <c r="I29" s="19">
        <v>10</v>
      </c>
      <c r="J29" s="24">
        <f t="shared" si="2"/>
        <v>1.5</v>
      </c>
      <c r="K29" s="35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93">
        <f>'利用関係'!N30</f>
        <v>23</v>
      </c>
      <c r="C30" s="44">
        <f>'利用関係'!O30</f>
        <v>61</v>
      </c>
      <c r="D30" s="20">
        <f t="shared" si="0"/>
        <v>-0.6229508196721312</v>
      </c>
      <c r="E30" s="79">
        <v>0</v>
      </c>
      <c r="F30" s="44">
        <v>27</v>
      </c>
      <c r="G30" s="21">
        <f t="shared" si="1"/>
        <v>-1</v>
      </c>
      <c r="H30" s="88">
        <v>23</v>
      </c>
      <c r="I30" s="19">
        <v>34</v>
      </c>
      <c r="J30" s="24">
        <f t="shared" si="2"/>
        <v>-0.3235294117647059</v>
      </c>
      <c r="K30" s="35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93">
        <f>'利用関係'!N31</f>
        <v>13</v>
      </c>
      <c r="C31" s="44">
        <f>'利用関係'!O31</f>
        <v>12</v>
      </c>
      <c r="D31" s="20">
        <f t="shared" si="0"/>
        <v>0.08333333333333333</v>
      </c>
      <c r="E31" s="79">
        <v>0</v>
      </c>
      <c r="F31" s="44">
        <v>0</v>
      </c>
      <c r="G31" s="21" t="e">
        <f t="shared" si="1"/>
        <v>#DIV/0!</v>
      </c>
      <c r="H31" s="88">
        <v>13</v>
      </c>
      <c r="I31" s="19">
        <v>12</v>
      </c>
      <c r="J31" s="24">
        <f t="shared" si="2"/>
        <v>0.08333333333333333</v>
      </c>
      <c r="K31" s="35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93">
        <f>'利用関係'!N32</f>
        <v>20</v>
      </c>
      <c r="C32" s="44">
        <f>'利用関係'!O32</f>
        <v>21</v>
      </c>
      <c r="D32" s="20">
        <f>+(B32-C32)/C32</f>
        <v>-0.047619047619047616</v>
      </c>
      <c r="E32" s="79">
        <v>0</v>
      </c>
      <c r="F32" s="44">
        <v>0</v>
      </c>
      <c r="G32" s="21" t="e">
        <f t="shared" si="1"/>
        <v>#DIV/0!</v>
      </c>
      <c r="H32" s="88">
        <v>20</v>
      </c>
      <c r="I32" s="19">
        <v>21</v>
      </c>
      <c r="J32" s="24">
        <f>+(H32-I32)/I32</f>
        <v>-0.047619047619047616</v>
      </c>
      <c r="K32" s="35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93">
        <f>'利用関係'!N33</f>
        <v>176</v>
      </c>
      <c r="C33" s="44">
        <f>'利用関係'!O33</f>
        <v>217</v>
      </c>
      <c r="D33" s="20">
        <f t="shared" si="0"/>
        <v>-0.1889400921658986</v>
      </c>
      <c r="E33" s="79">
        <v>162</v>
      </c>
      <c r="F33" s="44">
        <v>193</v>
      </c>
      <c r="G33" s="21">
        <f t="shared" si="1"/>
        <v>-0.16062176165803108</v>
      </c>
      <c r="H33" s="88">
        <v>14</v>
      </c>
      <c r="I33" s="19">
        <v>24</v>
      </c>
      <c r="J33" s="24">
        <f t="shared" si="2"/>
        <v>-0.4166666666666667</v>
      </c>
      <c r="K33" s="35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94">
        <f>'利用関係'!N34</f>
        <v>0</v>
      </c>
      <c r="C34" s="44">
        <f>'利用関係'!O34</f>
        <v>8</v>
      </c>
      <c r="D34" s="25">
        <f t="shared" si="0"/>
        <v>-1</v>
      </c>
      <c r="E34" s="80"/>
      <c r="F34" s="91">
        <v>0</v>
      </c>
      <c r="G34" s="26" t="e">
        <f t="shared" si="1"/>
        <v>#DIV/0!</v>
      </c>
      <c r="H34" s="89"/>
      <c r="I34" s="92">
        <v>8</v>
      </c>
      <c r="J34" s="51">
        <f t="shared" si="2"/>
        <v>-1</v>
      </c>
      <c r="K34" s="35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535</v>
      </c>
      <c r="C35" s="68">
        <f>SUM(C23:C34)</f>
        <v>570</v>
      </c>
      <c r="D35" s="47">
        <f t="shared" si="0"/>
        <v>-0.06140350877192982</v>
      </c>
      <c r="E35" s="67">
        <f>SUM(E23:E34)</f>
        <v>318</v>
      </c>
      <c r="F35" s="68">
        <f>SUM(F23:F34)</f>
        <v>334</v>
      </c>
      <c r="G35" s="30">
        <f t="shared" si="1"/>
        <v>-0.04790419161676647</v>
      </c>
      <c r="H35" s="69">
        <f>SUM(H23:H34)</f>
        <v>217</v>
      </c>
      <c r="I35" s="68">
        <f>SUM(I23:I34)</f>
        <v>236</v>
      </c>
      <c r="J35" s="29">
        <f t="shared" si="2"/>
        <v>-0.08050847457627118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C23 C24:C3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2021-06-09T06:49:25Z</dcterms:created>
  <dcterms:modified xsi:type="dcterms:W3CDTF">2024-04-03T04:13:33Z</dcterms:modified>
  <cp:category/>
  <cp:version/>
  <cp:contentType/>
  <cp:contentStatus/>
</cp:coreProperties>
</file>