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<sst xmlns="http://schemas.openxmlformats.org/spreadsheetml/2006/main" count="180" uniqueCount="61">
  <si>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</si>
  <si>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</si>
  <si>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</si>
  <si>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</si>
  <si>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</si>
  <si>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</si>
  <si>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</si>
  <si>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</si>
  <si>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</si>
  <si>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</si>
  <si>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</si>
  <si>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</si>
  <si>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</si>
  <si>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</si>
  <si>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</si>
  <si>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</si>
  <si>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</si>
  <si>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</si>
  <si>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</si>
  <si>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</si>
  <si>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</si>
  <si>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</si>
  <si>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</si>
  <si>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</si>
  <si>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</si>
  <si>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</si>
  <si>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</si>
  <si>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</si>
  <si>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</si>
  <si>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</si>
  <si>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</si>
  <si>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</si>
  <si>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</si>
  <si>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</si>
  <si>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</si>
  <si>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</si>
  <si>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</si>
  <si>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</si>
  <si>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</si>
  <si>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</si>
  <si>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</si>
  <si>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</si>
  <si>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</si>
  <si>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</si>
  <si>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</si>
  <si>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</si>
  <si>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</si>
  <si>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</si>
  <si>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</si>
  <si>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29年度</t>
  </si>
  <si>
    <t>29年度</t>
  </si>
  <si>
    <t>新設住宅着工戸数の30年度・29年度比較表（利用関係）</t>
  </si>
  <si>
    <t>30年度</t>
  </si>
  <si>
    <t>新設住宅着工戸数の30年度・29年度比較表（資金別）</t>
  </si>
  <si>
    <t>30年度</t>
  </si>
  <si>
    <t>新設住宅着工戸数の30年度・29年度比較表（構造別）</t>
  </si>
  <si>
    <t>新設住宅着工戸数の30年度・29年度比較表（持家・構造別）</t>
  </si>
  <si>
    <t>30年度</t>
  </si>
  <si>
    <t>新設住宅着工戸数の30年度・29年度比較表（分譲・マンション別）</t>
  </si>
  <si>
    <t>30年度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</si>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</sst>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6"/>
          <c:w val="0.974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49"/>
          <c:w val="0.92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906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675"/>
          <c:w val="0.979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0315190"/>
        <c:axId val="50183527"/>
      </c:bar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315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72"/>
          <c:w val="0.957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8998560"/>
        <c:axId val="38333857"/>
      </c:bar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998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59"/>
          <c:w val="0.933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460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0125"/>
          <c:w val="0.964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094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65"/>
          <c:w val="0.959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1055518"/>
        <c:axId val="12628751"/>
      </c:bar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555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6"/>
          <c:w val="0.941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549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5"/>
          <c:w val="0.9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7640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6"/>
          <c:w val="0.987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03818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6625"/>
          <c:w val="0.966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9077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175"/>
          <c:w val="0.9627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2460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5875"/>
          <c:w val="0.92775"/>
          <c:h val="0.7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9545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82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05"/>
          <c:w val="0.928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6577870"/>
        <c:axId val="39438783"/>
      </c:bar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5778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2"/>
          <c:w val="0.9622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9404728"/>
        <c:axId val="40424825"/>
      </c:bar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404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4525"/>
          <c:w val="0.930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279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0" zoomScaleNormal="90" zoomScaleSheetLayoutView="80" zoomScalePageLayoutView="0" workbookViewId="0" topLeftCell="A19">
      <selection activeCell="O31" sqref="O31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1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5" t="s">
        <v>0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</row>
    <row r="21" spans="1:16" ht="21" customHeight="1">
      <c r="A21" s="116"/>
      <c r="B21" s="104"/>
      <c r="C21" s="105"/>
      <c r="D21" s="105"/>
      <c r="E21" s="104" t="s">
        <v>28</v>
      </c>
      <c r="F21" s="105"/>
      <c r="G21" s="114"/>
      <c r="H21" s="109" t="s">
        <v>29</v>
      </c>
      <c r="I21" s="105"/>
      <c r="J21" s="105"/>
      <c r="K21" s="106" t="s">
        <v>11</v>
      </c>
      <c r="L21" s="107"/>
      <c r="M21" s="108"/>
      <c r="N21" s="109" t="s">
        <v>12</v>
      </c>
      <c r="O21" s="105"/>
      <c r="P21" s="110"/>
    </row>
    <row r="22" spans="1:19" ht="21" customHeight="1">
      <c r="A22" s="117"/>
      <c r="B22" s="53" t="s">
        <v>52</v>
      </c>
      <c r="C22" s="53" t="s">
        <v>49</v>
      </c>
      <c r="D22" s="55" t="s">
        <v>13</v>
      </c>
      <c r="E22" s="53" t="s">
        <v>52</v>
      </c>
      <c r="F22" s="53" t="s">
        <v>49</v>
      </c>
      <c r="G22" s="5" t="s">
        <v>13</v>
      </c>
      <c r="H22" s="53" t="s">
        <v>52</v>
      </c>
      <c r="I22" s="53" t="s">
        <v>49</v>
      </c>
      <c r="J22" s="5" t="s">
        <v>13</v>
      </c>
      <c r="K22" s="53" t="s">
        <v>52</v>
      </c>
      <c r="L22" s="53" t="s">
        <v>49</v>
      </c>
      <c r="M22" s="5" t="s">
        <v>13</v>
      </c>
      <c r="N22" s="53" t="s">
        <v>52</v>
      </c>
      <c r="O22" s="53" t="s">
        <v>49</v>
      </c>
      <c r="P22" s="55" t="s">
        <v>13</v>
      </c>
      <c r="Q22" s="2" t="s">
        <v>46</v>
      </c>
      <c r="S22" s="1" t="s">
        <v>48</v>
      </c>
    </row>
    <row r="23" spans="1:19" ht="21" customHeight="1">
      <c r="A23" s="58" t="s">
        <v>45</v>
      </c>
      <c r="B23" s="46">
        <f>SUM(E23,H23,K23,N23)</f>
        <v>383</v>
      </c>
      <c r="C23" s="46">
        <v>266</v>
      </c>
      <c r="D23" s="61">
        <f aca="true" t="shared" si="0" ref="D23:D35">+(B23-C23)/C23</f>
        <v>0.4398496240601504</v>
      </c>
      <c r="E23" s="84">
        <v>143</v>
      </c>
      <c r="F23" s="71">
        <v>160</v>
      </c>
      <c r="G23" s="6">
        <f>+(E23-F23)/F23</f>
        <v>-0.10625</v>
      </c>
      <c r="H23" s="88">
        <v>100</v>
      </c>
      <c r="I23" s="12">
        <v>101</v>
      </c>
      <c r="J23" s="61">
        <f>+(H23-I23)/I23</f>
        <v>-0.009900990099009901</v>
      </c>
      <c r="K23" s="88">
        <v>47</v>
      </c>
      <c r="L23" s="12">
        <v>0</v>
      </c>
      <c r="M23" s="45" t="e">
        <f>+(K23-L23)/L23</f>
        <v>#DIV/0!</v>
      </c>
      <c r="N23" s="88">
        <v>93</v>
      </c>
      <c r="O23" s="12">
        <v>5</v>
      </c>
      <c r="P23" s="4">
        <f>+(N23-O23)/O23</f>
        <v>17.6</v>
      </c>
      <c r="S23" s="97">
        <f>E23+H23+K23+N23</f>
        <v>383</v>
      </c>
    </row>
    <row r="24" spans="1:19" ht="21" customHeight="1">
      <c r="A24" s="58" t="s">
        <v>15</v>
      </c>
      <c r="B24" s="46">
        <f>SUM(E24,H24,K24,N24)</f>
        <v>236</v>
      </c>
      <c r="C24" s="46">
        <v>315</v>
      </c>
      <c r="D24" s="61">
        <f t="shared" si="0"/>
        <v>-0.2507936507936508</v>
      </c>
      <c r="E24" s="84">
        <v>108</v>
      </c>
      <c r="F24" s="71">
        <v>134</v>
      </c>
      <c r="G24" s="6">
        <f>+(E24-F24)/F24</f>
        <v>-0.19402985074626866</v>
      </c>
      <c r="H24" s="88">
        <v>121</v>
      </c>
      <c r="I24" s="12">
        <v>161</v>
      </c>
      <c r="J24" s="61">
        <f aca="true" t="shared" si="1" ref="J24:J35">+(H24-I24)/I24</f>
        <v>-0.2484472049689441</v>
      </c>
      <c r="K24" s="88">
        <v>3</v>
      </c>
      <c r="L24" s="12">
        <v>9</v>
      </c>
      <c r="M24" s="45">
        <f>+(K24-L24)/L24</f>
        <v>-0.6666666666666666</v>
      </c>
      <c r="N24" s="88">
        <v>4</v>
      </c>
      <c r="O24" s="12">
        <v>11</v>
      </c>
      <c r="P24" s="4">
        <f aca="true" t="shared" si="2" ref="P24:P35">+(N24-O24)/O24</f>
        <v>-0.6363636363636364</v>
      </c>
      <c r="Q24" s="2" t="s">
        <v>47</v>
      </c>
      <c r="S24" s="97">
        <f aca="true" t="shared" si="3" ref="S24:S35">E24+H24+K24+N24</f>
        <v>236</v>
      </c>
    </row>
    <row r="25" spans="1:19" ht="21" customHeight="1">
      <c r="A25" s="58" t="s">
        <v>1</v>
      </c>
      <c r="B25" s="46">
        <f>SUM(E25,H25,K25,N25)</f>
        <v>379</v>
      </c>
      <c r="C25" s="46">
        <v>258</v>
      </c>
      <c r="D25" s="61">
        <f t="shared" si="0"/>
        <v>0.4689922480620155</v>
      </c>
      <c r="E25" s="84">
        <v>175</v>
      </c>
      <c r="F25" s="71">
        <v>156</v>
      </c>
      <c r="G25" s="6">
        <f aca="true" t="shared" si="4" ref="G25:G35">+(E25-F25)/F25</f>
        <v>0.12179487179487179</v>
      </c>
      <c r="H25" s="88">
        <v>128</v>
      </c>
      <c r="I25" s="12">
        <v>77</v>
      </c>
      <c r="J25" s="61">
        <f t="shared" si="1"/>
        <v>0.6623376623376623</v>
      </c>
      <c r="K25" s="88">
        <v>0</v>
      </c>
      <c r="L25" s="12">
        <v>16</v>
      </c>
      <c r="M25" s="45">
        <f aca="true" t="shared" si="5" ref="M25:M35">+(K25-L25)/L25</f>
        <v>-1</v>
      </c>
      <c r="N25" s="88">
        <v>76</v>
      </c>
      <c r="O25" s="12">
        <v>9</v>
      </c>
      <c r="P25" s="4">
        <f t="shared" si="2"/>
        <v>7.444444444444445</v>
      </c>
      <c r="S25" s="97">
        <f t="shared" si="3"/>
        <v>379</v>
      </c>
    </row>
    <row r="26" spans="1:19" ht="21" customHeight="1">
      <c r="A26" s="58" t="s">
        <v>2</v>
      </c>
      <c r="B26" s="46">
        <f>SUM(E26,H26,K26,N26)</f>
        <v>348</v>
      </c>
      <c r="C26" s="46">
        <v>301</v>
      </c>
      <c r="D26" s="61">
        <f t="shared" si="0"/>
        <v>0.15614617940199335</v>
      </c>
      <c r="E26" s="84">
        <v>171</v>
      </c>
      <c r="F26" s="71">
        <v>152</v>
      </c>
      <c r="G26" s="6">
        <f t="shared" si="4"/>
        <v>0.125</v>
      </c>
      <c r="H26" s="88">
        <v>150</v>
      </c>
      <c r="I26" s="12">
        <v>142</v>
      </c>
      <c r="J26" s="61">
        <f t="shared" si="1"/>
        <v>0.056338028169014086</v>
      </c>
      <c r="K26" s="88">
        <v>2</v>
      </c>
      <c r="L26" s="12">
        <v>0</v>
      </c>
      <c r="M26" s="45" t="e">
        <f t="shared" si="5"/>
        <v>#DIV/0!</v>
      </c>
      <c r="N26" s="88">
        <v>25</v>
      </c>
      <c r="O26" s="12">
        <v>7</v>
      </c>
      <c r="P26" s="4">
        <f t="shared" si="2"/>
        <v>2.5714285714285716</v>
      </c>
      <c r="S26" s="97">
        <f t="shared" si="3"/>
        <v>348</v>
      </c>
    </row>
    <row r="27" spans="1:19" ht="21" customHeight="1">
      <c r="A27" s="58" t="s">
        <v>3</v>
      </c>
      <c r="B27" s="46">
        <f aca="true" t="shared" si="6" ref="B27:B34">SUM(E27,H27,K27,N27)</f>
        <v>209</v>
      </c>
      <c r="C27" s="46">
        <v>245</v>
      </c>
      <c r="D27" s="61">
        <f t="shared" si="0"/>
        <v>-0.1469387755102041</v>
      </c>
      <c r="E27" s="84">
        <v>123</v>
      </c>
      <c r="F27" s="71">
        <v>165</v>
      </c>
      <c r="G27" s="6">
        <f t="shared" si="4"/>
        <v>-0.2545454545454545</v>
      </c>
      <c r="H27" s="88">
        <v>73</v>
      </c>
      <c r="I27" s="12">
        <v>74</v>
      </c>
      <c r="J27" s="61">
        <f t="shared" si="1"/>
        <v>-0.013513513513513514</v>
      </c>
      <c r="K27" s="88">
        <v>0</v>
      </c>
      <c r="L27" s="12">
        <v>1</v>
      </c>
      <c r="M27" s="45">
        <f>+(K27-L27)/L27</f>
        <v>-1</v>
      </c>
      <c r="N27" s="88">
        <v>13</v>
      </c>
      <c r="O27" s="12">
        <v>5</v>
      </c>
      <c r="P27" s="4">
        <f t="shared" si="2"/>
        <v>1.6</v>
      </c>
      <c r="S27" s="97">
        <f t="shared" si="3"/>
        <v>209</v>
      </c>
    </row>
    <row r="28" spans="1:19" ht="21" customHeight="1">
      <c r="A28" s="58" t="s">
        <v>4</v>
      </c>
      <c r="B28" s="46">
        <f>SUM(E28,H28,K28,N28)</f>
        <v>254</v>
      </c>
      <c r="C28" s="46">
        <v>275</v>
      </c>
      <c r="D28" s="61">
        <f t="shared" si="0"/>
        <v>-0.07636363636363637</v>
      </c>
      <c r="E28" s="84">
        <v>139</v>
      </c>
      <c r="F28" s="71">
        <v>154</v>
      </c>
      <c r="G28" s="6">
        <f t="shared" si="4"/>
        <v>-0.09740259740259741</v>
      </c>
      <c r="H28" s="88">
        <v>105</v>
      </c>
      <c r="I28" s="12">
        <v>116</v>
      </c>
      <c r="J28" s="61">
        <f t="shared" si="1"/>
        <v>-0.09482758620689655</v>
      </c>
      <c r="K28" s="88">
        <v>0</v>
      </c>
      <c r="L28" s="12">
        <v>2</v>
      </c>
      <c r="M28" s="45">
        <f t="shared" si="5"/>
        <v>-1</v>
      </c>
      <c r="N28" s="88">
        <v>10</v>
      </c>
      <c r="O28" s="12">
        <v>3</v>
      </c>
      <c r="P28" s="4">
        <f t="shared" si="2"/>
        <v>2.3333333333333335</v>
      </c>
      <c r="S28" s="97">
        <f t="shared" si="3"/>
        <v>254</v>
      </c>
    </row>
    <row r="29" spans="1:19" ht="21" customHeight="1">
      <c r="A29" s="58" t="s">
        <v>5</v>
      </c>
      <c r="B29" s="46">
        <f t="shared" si="6"/>
        <v>398</v>
      </c>
      <c r="C29" s="46">
        <v>552</v>
      </c>
      <c r="D29" s="61">
        <f t="shared" si="0"/>
        <v>-0.27898550724637683</v>
      </c>
      <c r="E29" s="84">
        <v>186</v>
      </c>
      <c r="F29" s="71">
        <v>166</v>
      </c>
      <c r="G29" s="6">
        <f t="shared" si="4"/>
        <v>0.12048192771084337</v>
      </c>
      <c r="H29" s="88">
        <v>197</v>
      </c>
      <c r="I29" s="12">
        <v>202</v>
      </c>
      <c r="J29" s="61">
        <f t="shared" si="1"/>
        <v>-0.024752475247524754</v>
      </c>
      <c r="K29" s="88">
        <v>6</v>
      </c>
      <c r="L29" s="12">
        <v>1</v>
      </c>
      <c r="M29" s="45">
        <f t="shared" si="5"/>
        <v>5</v>
      </c>
      <c r="N29" s="88">
        <v>9</v>
      </c>
      <c r="O29" s="12">
        <v>183</v>
      </c>
      <c r="P29" s="4">
        <f t="shared" si="2"/>
        <v>-0.9508196721311475</v>
      </c>
      <c r="S29" s="97">
        <f t="shared" si="3"/>
        <v>398</v>
      </c>
    </row>
    <row r="30" spans="1:19" ht="21" customHeight="1">
      <c r="A30" s="58" t="s">
        <v>6</v>
      </c>
      <c r="B30" s="46">
        <f t="shared" si="6"/>
        <v>310</v>
      </c>
      <c r="C30" s="46">
        <v>331</v>
      </c>
      <c r="D30" s="61">
        <f t="shared" si="0"/>
        <v>-0.0634441087613293</v>
      </c>
      <c r="E30" s="84">
        <v>137</v>
      </c>
      <c r="F30" s="71">
        <v>132</v>
      </c>
      <c r="G30" s="6">
        <f t="shared" si="4"/>
        <v>0.03787878787878788</v>
      </c>
      <c r="H30" s="88">
        <v>163</v>
      </c>
      <c r="I30" s="12">
        <v>188</v>
      </c>
      <c r="J30" s="61">
        <f t="shared" si="1"/>
        <v>-0.13297872340425532</v>
      </c>
      <c r="K30" s="88">
        <v>0</v>
      </c>
      <c r="L30" s="12">
        <v>1</v>
      </c>
      <c r="M30" s="45">
        <f t="shared" si="5"/>
        <v>-1</v>
      </c>
      <c r="N30" s="88">
        <v>10</v>
      </c>
      <c r="O30" s="12">
        <v>10</v>
      </c>
      <c r="P30" s="4">
        <f t="shared" si="2"/>
        <v>0</v>
      </c>
      <c r="S30" s="97">
        <f t="shared" si="3"/>
        <v>310</v>
      </c>
    </row>
    <row r="31" spans="1:19" ht="21" customHeight="1">
      <c r="A31" s="58" t="s">
        <v>7</v>
      </c>
      <c r="B31" s="46">
        <f t="shared" si="6"/>
        <v>350</v>
      </c>
      <c r="C31" s="46">
        <v>278</v>
      </c>
      <c r="D31" s="61">
        <f>+(B31-C31)/C31</f>
        <v>0.2589928057553957</v>
      </c>
      <c r="E31" s="84">
        <v>143</v>
      </c>
      <c r="F31" s="71">
        <v>151</v>
      </c>
      <c r="G31" s="6">
        <f t="shared" si="4"/>
        <v>-0.052980132450331126</v>
      </c>
      <c r="H31" s="88">
        <v>144</v>
      </c>
      <c r="I31" s="12">
        <v>118</v>
      </c>
      <c r="J31" s="61">
        <f t="shared" si="1"/>
        <v>0.22033898305084745</v>
      </c>
      <c r="K31" s="88">
        <v>0</v>
      </c>
      <c r="L31" s="12">
        <v>0</v>
      </c>
      <c r="M31" s="45" t="e">
        <f t="shared" si="5"/>
        <v>#DIV/0!</v>
      </c>
      <c r="N31" s="88">
        <v>63</v>
      </c>
      <c r="O31" s="12">
        <v>9</v>
      </c>
      <c r="P31" s="4">
        <f t="shared" si="2"/>
        <v>6</v>
      </c>
      <c r="S31" s="97">
        <f t="shared" si="3"/>
        <v>350</v>
      </c>
    </row>
    <row r="32" spans="1:19" ht="21" customHeight="1">
      <c r="A32" s="58" t="s">
        <v>8</v>
      </c>
      <c r="B32" s="46">
        <f t="shared" si="6"/>
        <v>0</v>
      </c>
      <c r="C32" s="46">
        <v>153</v>
      </c>
      <c r="D32" s="61">
        <f t="shared" si="0"/>
        <v>-1</v>
      </c>
      <c r="E32" s="84"/>
      <c r="F32" s="71">
        <v>110</v>
      </c>
      <c r="G32" s="6">
        <f t="shared" si="4"/>
        <v>-1</v>
      </c>
      <c r="H32" s="88"/>
      <c r="I32" s="12">
        <v>36</v>
      </c>
      <c r="J32" s="61">
        <f t="shared" si="1"/>
        <v>-1</v>
      </c>
      <c r="K32" s="88"/>
      <c r="L32" s="12">
        <v>0</v>
      </c>
      <c r="M32" s="45" t="e">
        <f t="shared" si="5"/>
        <v>#DIV/0!</v>
      </c>
      <c r="N32" s="88"/>
      <c r="O32" s="12">
        <v>7</v>
      </c>
      <c r="P32" s="4">
        <f t="shared" si="2"/>
        <v>-1</v>
      </c>
      <c r="S32" s="97">
        <f t="shared" si="3"/>
        <v>0</v>
      </c>
    </row>
    <row r="33" spans="1:19" ht="21" customHeight="1">
      <c r="A33" s="58" t="s">
        <v>9</v>
      </c>
      <c r="B33" s="46">
        <f t="shared" si="6"/>
        <v>0</v>
      </c>
      <c r="C33" s="46">
        <v>141</v>
      </c>
      <c r="D33" s="61">
        <f t="shared" si="0"/>
        <v>-1</v>
      </c>
      <c r="E33" s="84"/>
      <c r="F33" s="71">
        <v>104</v>
      </c>
      <c r="G33" s="6">
        <f t="shared" si="4"/>
        <v>-1</v>
      </c>
      <c r="H33" s="88"/>
      <c r="I33" s="12">
        <v>27</v>
      </c>
      <c r="J33" s="61">
        <f t="shared" si="1"/>
        <v>-1</v>
      </c>
      <c r="K33" s="88"/>
      <c r="L33" s="12">
        <v>0</v>
      </c>
      <c r="M33" s="45" t="e">
        <f t="shared" si="5"/>
        <v>#DIV/0!</v>
      </c>
      <c r="N33" s="88"/>
      <c r="O33" s="12">
        <v>10</v>
      </c>
      <c r="P33" s="4">
        <f t="shared" si="2"/>
        <v>-1</v>
      </c>
      <c r="S33" s="97">
        <f t="shared" si="3"/>
        <v>0</v>
      </c>
    </row>
    <row r="34" spans="1:19" ht="21" customHeight="1" thickBot="1">
      <c r="A34" s="59" t="s">
        <v>10</v>
      </c>
      <c r="B34" s="46">
        <f t="shared" si="6"/>
        <v>0</v>
      </c>
      <c r="C34" s="46">
        <v>213</v>
      </c>
      <c r="D34" s="62">
        <f>+(B34-C34)/C34</f>
        <v>-1</v>
      </c>
      <c r="E34" s="85"/>
      <c r="F34" s="87">
        <v>131</v>
      </c>
      <c r="G34" s="9">
        <f t="shared" si="4"/>
        <v>-1</v>
      </c>
      <c r="H34" s="89"/>
      <c r="I34" s="72">
        <v>70</v>
      </c>
      <c r="J34" s="69">
        <f>+(H34-I34)/I34</f>
        <v>-1</v>
      </c>
      <c r="K34" s="89"/>
      <c r="L34" s="72">
        <v>2</v>
      </c>
      <c r="M34" s="45">
        <f t="shared" si="5"/>
        <v>-1</v>
      </c>
      <c r="N34" s="89"/>
      <c r="O34" s="72">
        <v>10</v>
      </c>
      <c r="P34" s="14">
        <f t="shared" si="2"/>
        <v>-1</v>
      </c>
      <c r="S34" s="97">
        <f t="shared" si="3"/>
        <v>0</v>
      </c>
    </row>
    <row r="35" spans="1:25" ht="21" customHeight="1" thickBot="1" thickTop="1">
      <c r="A35" s="60" t="s">
        <v>14</v>
      </c>
      <c r="B35" s="57">
        <f>SUM(B23:B34)</f>
        <v>2867</v>
      </c>
      <c r="C35" s="57">
        <f>SUM(C23:C34)</f>
        <v>3328</v>
      </c>
      <c r="D35" s="63">
        <f t="shared" si="0"/>
        <v>-0.1385216346153846</v>
      </c>
      <c r="E35" s="86">
        <f>SUM(E23:E34)</f>
        <v>1325</v>
      </c>
      <c r="F35" s="16">
        <f>SUM(F23:F34)</f>
        <v>1715</v>
      </c>
      <c r="G35" s="17">
        <f t="shared" si="4"/>
        <v>-0.22740524781341107</v>
      </c>
      <c r="H35" s="90">
        <f>SUM(H23:H34)</f>
        <v>1181</v>
      </c>
      <c r="I35" s="16">
        <f>SUM(I23:I34)</f>
        <v>1312</v>
      </c>
      <c r="J35" s="63">
        <f t="shared" si="1"/>
        <v>-0.09984756097560976</v>
      </c>
      <c r="K35" s="90">
        <f>SUM(K23:K34)</f>
        <v>58</v>
      </c>
      <c r="L35" s="16">
        <f>SUM(L23:L34)</f>
        <v>32</v>
      </c>
      <c r="M35" s="17">
        <f t="shared" si="5"/>
        <v>0.8125</v>
      </c>
      <c r="N35" s="90">
        <f>SUM(N23:N34)</f>
        <v>303</v>
      </c>
      <c r="O35" s="16">
        <f>SUM(O23:O34)</f>
        <v>269</v>
      </c>
      <c r="P35" s="10">
        <f t="shared" si="2"/>
        <v>0.12639405204460966</v>
      </c>
      <c r="S35" s="97">
        <f t="shared" si="3"/>
        <v>2867</v>
      </c>
      <c r="Y35" s="13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R31" sqref="R31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1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5" t="s">
        <v>16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</row>
    <row r="21" spans="1:19" ht="21" customHeight="1">
      <c r="A21" s="116"/>
      <c r="B21" s="104"/>
      <c r="C21" s="105"/>
      <c r="D21" s="105"/>
      <c r="E21" s="123" t="s">
        <v>25</v>
      </c>
      <c r="F21" s="107"/>
      <c r="G21" s="108"/>
      <c r="H21" s="106" t="s">
        <v>26</v>
      </c>
      <c r="I21" s="107"/>
      <c r="J21" s="108"/>
      <c r="K21" s="106" t="s">
        <v>33</v>
      </c>
      <c r="L21" s="107"/>
      <c r="M21" s="108"/>
      <c r="N21" s="107" t="s">
        <v>32</v>
      </c>
      <c r="O21" s="107"/>
      <c r="P21" s="107"/>
      <c r="Q21" s="120" t="s">
        <v>21</v>
      </c>
      <c r="R21" s="121"/>
      <c r="S21" s="122"/>
    </row>
    <row r="22" spans="1:21" ht="21" customHeight="1">
      <c r="A22" s="117"/>
      <c r="B22" s="54" t="s">
        <v>54</v>
      </c>
      <c r="C22" s="94" t="s">
        <v>50</v>
      </c>
      <c r="D22" s="51" t="s">
        <v>18</v>
      </c>
      <c r="E22" s="54" t="s">
        <v>54</v>
      </c>
      <c r="F22" s="94" t="s">
        <v>50</v>
      </c>
      <c r="G22" s="5" t="s">
        <v>18</v>
      </c>
      <c r="H22" s="54" t="s">
        <v>54</v>
      </c>
      <c r="I22" s="94" t="s">
        <v>50</v>
      </c>
      <c r="J22" s="5" t="s">
        <v>18</v>
      </c>
      <c r="K22" s="54" t="s">
        <v>54</v>
      </c>
      <c r="L22" s="94" t="s">
        <v>50</v>
      </c>
      <c r="M22" s="5" t="s">
        <v>18</v>
      </c>
      <c r="N22" s="54" t="s">
        <v>54</v>
      </c>
      <c r="O22" s="94" t="s">
        <v>50</v>
      </c>
      <c r="P22" s="5" t="s">
        <v>18</v>
      </c>
      <c r="Q22" s="54" t="s">
        <v>54</v>
      </c>
      <c r="R22" s="94" t="s">
        <v>50</v>
      </c>
      <c r="S22" s="5" t="s">
        <v>18</v>
      </c>
      <c r="U22" s="1" t="s">
        <v>48</v>
      </c>
    </row>
    <row r="23" spans="1:21" ht="21" customHeight="1">
      <c r="A23" s="58" t="s">
        <v>19</v>
      </c>
      <c r="B23" s="91">
        <f>'利用関係'!B23</f>
        <v>383</v>
      </c>
      <c r="C23" s="92">
        <f>'利用関係'!C23</f>
        <v>266</v>
      </c>
      <c r="D23" s="4">
        <f>+(B23-C23)/C23</f>
        <v>0.4398496240601504</v>
      </c>
      <c r="E23" s="47">
        <v>288</v>
      </c>
      <c r="F23" s="47">
        <v>266</v>
      </c>
      <c r="G23" s="6">
        <f>+(E23-F23)/F23</f>
        <v>0.08270676691729323</v>
      </c>
      <c r="H23" s="88">
        <v>0</v>
      </c>
      <c r="I23" s="12">
        <v>0</v>
      </c>
      <c r="J23" s="45" t="e">
        <f>+(H23-I23)/I23</f>
        <v>#DIV/0!</v>
      </c>
      <c r="K23" s="100">
        <v>84</v>
      </c>
      <c r="L23" s="98">
        <v>0</v>
      </c>
      <c r="M23" s="45" t="e">
        <f>+(K23-L23)/L23</f>
        <v>#DIV/0!</v>
      </c>
      <c r="N23" s="11">
        <v>0</v>
      </c>
      <c r="O23" s="12">
        <v>0</v>
      </c>
      <c r="P23" s="18" t="e">
        <f>+(N23-O23)/O23</f>
        <v>#DIV/0!</v>
      </c>
      <c r="Q23" s="88">
        <v>11</v>
      </c>
      <c r="R23" s="12">
        <v>0</v>
      </c>
      <c r="S23" s="42" t="e">
        <f>+(Q23-R23)/R23</f>
        <v>#DIV/0!</v>
      </c>
      <c r="U23" s="97">
        <f>E23+H23+K23+N23+Q23</f>
        <v>383</v>
      </c>
    </row>
    <row r="24" spans="1:21" ht="21" customHeight="1">
      <c r="A24" s="58" t="s">
        <v>20</v>
      </c>
      <c r="B24" s="91">
        <f>'利用関係'!B24</f>
        <v>236</v>
      </c>
      <c r="C24" s="92">
        <f>'利用関係'!C24</f>
        <v>315</v>
      </c>
      <c r="D24" s="4">
        <f aca="true" t="shared" si="0" ref="D24:D35">+(B24-C24)/C24</f>
        <v>-0.2507936507936508</v>
      </c>
      <c r="E24" s="47">
        <v>230</v>
      </c>
      <c r="F24" s="47">
        <v>291</v>
      </c>
      <c r="G24" s="6">
        <f aca="true" t="shared" si="1" ref="G24:G35">+(E24-F24)/F24</f>
        <v>-0.20962199312714777</v>
      </c>
      <c r="H24" s="88">
        <v>0</v>
      </c>
      <c r="I24" s="12">
        <v>0</v>
      </c>
      <c r="J24" s="45" t="e">
        <f aca="true" t="shared" si="2" ref="J24:J35">+(H24-I24)/I24</f>
        <v>#DIV/0!</v>
      </c>
      <c r="K24" s="100">
        <v>0</v>
      </c>
      <c r="L24" s="98">
        <v>24</v>
      </c>
      <c r="M24" s="45">
        <f aca="true" t="shared" si="3" ref="M24:M35">+(K24-L24)/L24</f>
        <v>-1</v>
      </c>
      <c r="N24" s="11">
        <v>0</v>
      </c>
      <c r="O24" s="12">
        <v>0</v>
      </c>
      <c r="P24" s="18" t="e">
        <f aca="true" t="shared" si="4" ref="P24:P35">+(N24-O24)/O24</f>
        <v>#DIV/0!</v>
      </c>
      <c r="Q24" s="88">
        <v>6</v>
      </c>
      <c r="R24" s="12">
        <v>0</v>
      </c>
      <c r="S24" s="42" t="e">
        <f aca="true" t="shared" si="5" ref="S24:S35">+(Q24-R24)/R24</f>
        <v>#DIV/0!</v>
      </c>
      <c r="U24" s="97">
        <f aca="true" t="shared" si="6" ref="U24:U35">E24+H24+K24+N24+Q24</f>
        <v>236</v>
      </c>
    </row>
    <row r="25" spans="1:21" ht="21" customHeight="1">
      <c r="A25" s="58" t="s">
        <v>30</v>
      </c>
      <c r="B25" s="91">
        <f>'利用関係'!B25</f>
        <v>379</v>
      </c>
      <c r="C25" s="92">
        <f>'利用関係'!C25</f>
        <v>258</v>
      </c>
      <c r="D25" s="4">
        <f t="shared" si="0"/>
        <v>0.4689922480620155</v>
      </c>
      <c r="E25" s="47">
        <v>335</v>
      </c>
      <c r="F25" s="47">
        <v>255</v>
      </c>
      <c r="G25" s="6">
        <f t="shared" si="1"/>
        <v>0.3137254901960784</v>
      </c>
      <c r="H25" s="88">
        <v>0</v>
      </c>
      <c r="I25" s="12">
        <v>0</v>
      </c>
      <c r="J25" s="45" t="e">
        <f t="shared" si="2"/>
        <v>#DIV/0!</v>
      </c>
      <c r="K25" s="100">
        <v>38</v>
      </c>
      <c r="L25" s="98">
        <v>0</v>
      </c>
      <c r="M25" s="45" t="e">
        <f t="shared" si="3"/>
        <v>#DIV/0!</v>
      </c>
      <c r="N25" s="11">
        <v>0</v>
      </c>
      <c r="O25" s="12">
        <v>0</v>
      </c>
      <c r="P25" s="18" t="e">
        <f t="shared" si="4"/>
        <v>#DIV/0!</v>
      </c>
      <c r="Q25" s="88">
        <v>6</v>
      </c>
      <c r="R25" s="12">
        <v>3</v>
      </c>
      <c r="S25" s="42">
        <f t="shared" si="5"/>
        <v>1</v>
      </c>
      <c r="U25" s="97">
        <f t="shared" si="6"/>
        <v>379</v>
      </c>
    </row>
    <row r="26" spans="1:21" ht="21" customHeight="1">
      <c r="A26" s="58" t="s">
        <v>2</v>
      </c>
      <c r="B26" s="91">
        <f>'利用関係'!B26</f>
        <v>348</v>
      </c>
      <c r="C26" s="92">
        <f>'利用関係'!C26</f>
        <v>301</v>
      </c>
      <c r="D26" s="4">
        <f t="shared" si="0"/>
        <v>0.15614617940199335</v>
      </c>
      <c r="E26" s="47">
        <v>294</v>
      </c>
      <c r="F26" s="47">
        <v>277</v>
      </c>
      <c r="G26" s="6">
        <f t="shared" si="1"/>
        <v>0.061371841155234655</v>
      </c>
      <c r="H26" s="88">
        <v>4</v>
      </c>
      <c r="I26" s="12">
        <v>4</v>
      </c>
      <c r="J26" s="45">
        <f t="shared" si="2"/>
        <v>0</v>
      </c>
      <c r="K26" s="100">
        <v>41</v>
      </c>
      <c r="L26" s="98">
        <v>20</v>
      </c>
      <c r="M26" s="45">
        <f t="shared" si="3"/>
        <v>1.05</v>
      </c>
      <c r="N26" s="11">
        <v>0</v>
      </c>
      <c r="O26" s="12">
        <v>0</v>
      </c>
      <c r="P26" s="18" t="e">
        <f t="shared" si="4"/>
        <v>#DIV/0!</v>
      </c>
      <c r="Q26" s="88">
        <v>9</v>
      </c>
      <c r="R26" s="12">
        <v>0</v>
      </c>
      <c r="S26" s="42" t="e">
        <f t="shared" si="5"/>
        <v>#DIV/0!</v>
      </c>
      <c r="U26" s="97">
        <f t="shared" si="6"/>
        <v>348</v>
      </c>
    </row>
    <row r="27" spans="1:21" ht="21" customHeight="1">
      <c r="A27" s="58" t="s">
        <v>3</v>
      </c>
      <c r="B27" s="91">
        <f>'利用関係'!B27</f>
        <v>209</v>
      </c>
      <c r="C27" s="92">
        <f>'利用関係'!C27</f>
        <v>245</v>
      </c>
      <c r="D27" s="4">
        <f t="shared" si="0"/>
        <v>-0.1469387755102041</v>
      </c>
      <c r="E27" s="47">
        <v>170</v>
      </c>
      <c r="F27" s="47">
        <v>242</v>
      </c>
      <c r="G27" s="6">
        <f t="shared" si="1"/>
        <v>-0.2975206611570248</v>
      </c>
      <c r="H27" s="88">
        <v>0</v>
      </c>
      <c r="I27" s="12">
        <v>3</v>
      </c>
      <c r="J27" s="45">
        <f t="shared" si="2"/>
        <v>-1</v>
      </c>
      <c r="K27" s="100">
        <v>33</v>
      </c>
      <c r="L27" s="98">
        <v>0</v>
      </c>
      <c r="M27" s="45" t="e">
        <f t="shared" si="3"/>
        <v>#DIV/0!</v>
      </c>
      <c r="N27" s="11">
        <v>0</v>
      </c>
      <c r="O27" s="12">
        <v>0</v>
      </c>
      <c r="P27" s="18" t="e">
        <f t="shared" si="4"/>
        <v>#DIV/0!</v>
      </c>
      <c r="Q27" s="88">
        <v>6</v>
      </c>
      <c r="R27" s="12">
        <v>0</v>
      </c>
      <c r="S27" s="42" t="e">
        <f t="shared" si="5"/>
        <v>#DIV/0!</v>
      </c>
      <c r="U27" s="97">
        <f t="shared" si="6"/>
        <v>209</v>
      </c>
    </row>
    <row r="28" spans="1:21" ht="21" customHeight="1">
      <c r="A28" s="58" t="s">
        <v>4</v>
      </c>
      <c r="B28" s="91">
        <f>'利用関係'!B28</f>
        <v>254</v>
      </c>
      <c r="C28" s="92">
        <f>'利用関係'!C28</f>
        <v>275</v>
      </c>
      <c r="D28" s="4">
        <f t="shared" si="0"/>
        <v>-0.07636363636363637</v>
      </c>
      <c r="E28" s="47">
        <v>207</v>
      </c>
      <c r="F28" s="47">
        <v>260</v>
      </c>
      <c r="G28" s="6">
        <f t="shared" si="1"/>
        <v>-0.20384615384615384</v>
      </c>
      <c r="H28" s="88">
        <v>10</v>
      </c>
      <c r="I28" s="12">
        <v>10</v>
      </c>
      <c r="J28" s="45">
        <f t="shared" si="2"/>
        <v>0</v>
      </c>
      <c r="K28" s="100">
        <v>34</v>
      </c>
      <c r="L28" s="98">
        <v>1</v>
      </c>
      <c r="M28" s="45">
        <f t="shared" si="3"/>
        <v>33</v>
      </c>
      <c r="N28" s="11">
        <v>0</v>
      </c>
      <c r="O28" s="12">
        <v>0</v>
      </c>
      <c r="P28" s="18" t="e">
        <f t="shared" si="4"/>
        <v>#DIV/0!</v>
      </c>
      <c r="Q28" s="88">
        <v>3</v>
      </c>
      <c r="R28" s="12">
        <v>4</v>
      </c>
      <c r="S28" s="42">
        <f t="shared" si="5"/>
        <v>-0.25</v>
      </c>
      <c r="U28" s="97">
        <f t="shared" si="6"/>
        <v>254</v>
      </c>
    </row>
    <row r="29" spans="1:21" ht="21" customHeight="1">
      <c r="A29" s="58" t="s">
        <v>5</v>
      </c>
      <c r="B29" s="91">
        <f>'利用関係'!B29</f>
        <v>398</v>
      </c>
      <c r="C29" s="92">
        <f>'利用関係'!C29</f>
        <v>552</v>
      </c>
      <c r="D29" s="4">
        <f t="shared" si="0"/>
        <v>-0.27898550724637683</v>
      </c>
      <c r="E29" s="47">
        <v>325</v>
      </c>
      <c r="F29" s="47">
        <v>458</v>
      </c>
      <c r="G29" s="6">
        <f t="shared" si="1"/>
        <v>-0.2903930131004367</v>
      </c>
      <c r="H29" s="88">
        <v>12</v>
      </c>
      <c r="I29" s="12">
        <v>91</v>
      </c>
      <c r="J29" s="45">
        <f t="shared" si="2"/>
        <v>-0.8681318681318682</v>
      </c>
      <c r="K29" s="100">
        <v>35</v>
      </c>
      <c r="L29" s="98">
        <v>1</v>
      </c>
      <c r="M29" s="45">
        <f t="shared" si="3"/>
        <v>34</v>
      </c>
      <c r="N29" s="11">
        <v>0</v>
      </c>
      <c r="O29" s="12">
        <v>0</v>
      </c>
      <c r="P29" s="18" t="e">
        <f t="shared" si="4"/>
        <v>#DIV/0!</v>
      </c>
      <c r="Q29" s="88">
        <v>26</v>
      </c>
      <c r="R29" s="12">
        <v>2</v>
      </c>
      <c r="S29" s="42">
        <f t="shared" si="5"/>
        <v>12</v>
      </c>
      <c r="U29" s="97">
        <f t="shared" si="6"/>
        <v>398</v>
      </c>
    </row>
    <row r="30" spans="1:21" ht="21" customHeight="1">
      <c r="A30" s="58" t="s">
        <v>6</v>
      </c>
      <c r="B30" s="91">
        <f>'利用関係'!B30</f>
        <v>310</v>
      </c>
      <c r="C30" s="92">
        <f>'利用関係'!C30</f>
        <v>331</v>
      </c>
      <c r="D30" s="4">
        <f t="shared" si="0"/>
        <v>-0.0634441087613293</v>
      </c>
      <c r="E30" s="47">
        <v>268</v>
      </c>
      <c r="F30" s="47">
        <v>308</v>
      </c>
      <c r="G30" s="6">
        <f t="shared" si="1"/>
        <v>-0.12987012987012986</v>
      </c>
      <c r="H30" s="88">
        <v>6</v>
      </c>
      <c r="I30" s="12">
        <v>9</v>
      </c>
      <c r="J30" s="45">
        <f t="shared" si="2"/>
        <v>-0.3333333333333333</v>
      </c>
      <c r="K30" s="100">
        <v>27</v>
      </c>
      <c r="L30" s="98">
        <v>11</v>
      </c>
      <c r="M30" s="45">
        <f t="shared" si="3"/>
        <v>1.4545454545454546</v>
      </c>
      <c r="N30" s="11">
        <v>0</v>
      </c>
      <c r="O30" s="12">
        <v>0</v>
      </c>
      <c r="P30" s="18" t="e">
        <f t="shared" si="4"/>
        <v>#DIV/0!</v>
      </c>
      <c r="Q30" s="88">
        <v>9</v>
      </c>
      <c r="R30" s="12">
        <v>3</v>
      </c>
      <c r="S30" s="42">
        <f t="shared" si="5"/>
        <v>2</v>
      </c>
      <c r="U30" s="97">
        <f t="shared" si="6"/>
        <v>310</v>
      </c>
    </row>
    <row r="31" spans="1:21" ht="21" customHeight="1">
      <c r="A31" s="58" t="s">
        <v>7</v>
      </c>
      <c r="B31" s="91">
        <f>'利用関係'!B31</f>
        <v>350</v>
      </c>
      <c r="C31" s="92">
        <f>'利用関係'!C31</f>
        <v>278</v>
      </c>
      <c r="D31" s="4">
        <f t="shared" si="0"/>
        <v>0.2589928057553957</v>
      </c>
      <c r="E31" s="47">
        <v>295</v>
      </c>
      <c r="F31" s="47">
        <v>274</v>
      </c>
      <c r="G31" s="6">
        <f t="shared" si="1"/>
        <v>0.07664233576642336</v>
      </c>
      <c r="H31" s="88">
        <v>0</v>
      </c>
      <c r="I31" s="12">
        <v>0</v>
      </c>
      <c r="J31" s="45" t="e">
        <f t="shared" si="2"/>
        <v>#DIV/0!</v>
      </c>
      <c r="K31" s="100">
        <v>38</v>
      </c>
      <c r="L31" s="98">
        <v>3</v>
      </c>
      <c r="M31" s="45">
        <f t="shared" si="3"/>
        <v>11.666666666666666</v>
      </c>
      <c r="N31" s="11">
        <v>0</v>
      </c>
      <c r="O31" s="12">
        <v>0</v>
      </c>
      <c r="P31" s="18" t="e">
        <f t="shared" si="4"/>
        <v>#DIV/0!</v>
      </c>
      <c r="Q31" s="88">
        <v>17</v>
      </c>
      <c r="R31" s="12">
        <v>1</v>
      </c>
      <c r="S31" s="42">
        <f t="shared" si="5"/>
        <v>16</v>
      </c>
      <c r="U31" s="97">
        <f t="shared" si="6"/>
        <v>350</v>
      </c>
    </row>
    <row r="32" spans="1:21" ht="21" customHeight="1">
      <c r="A32" s="58" t="s">
        <v>8</v>
      </c>
      <c r="B32" s="91">
        <f>'利用関係'!B32</f>
        <v>0</v>
      </c>
      <c r="C32" s="92">
        <f>'利用関係'!C32</f>
        <v>153</v>
      </c>
      <c r="D32" s="4">
        <f>+(B32-C32)/C32</f>
        <v>-1</v>
      </c>
      <c r="E32" s="47"/>
      <c r="F32" s="47">
        <v>153</v>
      </c>
      <c r="G32" s="6">
        <f t="shared" si="1"/>
        <v>-1</v>
      </c>
      <c r="H32" s="88"/>
      <c r="I32" s="12">
        <v>0</v>
      </c>
      <c r="J32" s="45" t="e">
        <f t="shared" si="2"/>
        <v>#DIV/0!</v>
      </c>
      <c r="K32" s="100"/>
      <c r="L32" s="98">
        <v>0</v>
      </c>
      <c r="M32" s="45" t="e">
        <f t="shared" si="3"/>
        <v>#DIV/0!</v>
      </c>
      <c r="N32" s="11"/>
      <c r="O32" s="12">
        <v>0</v>
      </c>
      <c r="P32" s="18" t="e">
        <f t="shared" si="4"/>
        <v>#DIV/0!</v>
      </c>
      <c r="Q32" s="88"/>
      <c r="R32" s="12">
        <v>0</v>
      </c>
      <c r="S32" s="42" t="e">
        <f t="shared" si="5"/>
        <v>#DIV/0!</v>
      </c>
      <c r="U32" s="97">
        <f t="shared" si="6"/>
        <v>0</v>
      </c>
    </row>
    <row r="33" spans="1:21" ht="21" customHeight="1">
      <c r="A33" s="58" t="s">
        <v>9</v>
      </c>
      <c r="B33" s="91">
        <f>'利用関係'!B33</f>
        <v>0</v>
      </c>
      <c r="C33" s="92">
        <f>'利用関係'!C33</f>
        <v>141</v>
      </c>
      <c r="D33" s="4">
        <f t="shared" si="0"/>
        <v>-1</v>
      </c>
      <c r="E33" s="47"/>
      <c r="F33" s="47">
        <v>138</v>
      </c>
      <c r="G33" s="6">
        <f t="shared" si="1"/>
        <v>-1</v>
      </c>
      <c r="H33" s="88"/>
      <c r="I33" s="12">
        <v>3</v>
      </c>
      <c r="J33" s="45">
        <f t="shared" si="2"/>
        <v>-1</v>
      </c>
      <c r="K33" s="100"/>
      <c r="L33" s="98">
        <v>0</v>
      </c>
      <c r="M33" s="45" t="e">
        <f t="shared" si="3"/>
        <v>#DIV/0!</v>
      </c>
      <c r="N33" s="11"/>
      <c r="O33" s="12">
        <v>0</v>
      </c>
      <c r="P33" s="18" t="e">
        <f t="shared" si="4"/>
        <v>#DIV/0!</v>
      </c>
      <c r="Q33" s="88"/>
      <c r="R33" s="12">
        <v>0</v>
      </c>
      <c r="S33" s="42" t="e">
        <f t="shared" si="5"/>
        <v>#DIV/0!</v>
      </c>
      <c r="U33" s="97">
        <f t="shared" si="6"/>
        <v>0</v>
      </c>
    </row>
    <row r="34" spans="1:21" ht="21" customHeight="1" thickBot="1">
      <c r="A34" s="59" t="s">
        <v>10</v>
      </c>
      <c r="B34" s="91">
        <f>'利用関係'!B34</f>
        <v>0</v>
      </c>
      <c r="C34" s="93">
        <f>'利用関係'!C34</f>
        <v>213</v>
      </c>
      <c r="D34" s="14">
        <f t="shared" si="0"/>
        <v>-1</v>
      </c>
      <c r="E34" s="66"/>
      <c r="F34" s="66">
        <v>199</v>
      </c>
      <c r="G34" s="9">
        <f t="shared" si="1"/>
        <v>-1</v>
      </c>
      <c r="H34" s="89"/>
      <c r="I34" s="72">
        <v>0</v>
      </c>
      <c r="J34" s="68" t="e">
        <f t="shared" si="2"/>
        <v>#DIV/0!</v>
      </c>
      <c r="K34" s="101"/>
      <c r="L34" s="99">
        <v>8</v>
      </c>
      <c r="M34" s="45">
        <f t="shared" si="3"/>
        <v>-1</v>
      </c>
      <c r="N34" s="50"/>
      <c r="O34" s="72">
        <v>0</v>
      </c>
      <c r="P34" s="18" t="e">
        <f t="shared" si="4"/>
        <v>#DIV/0!</v>
      </c>
      <c r="Q34" s="89"/>
      <c r="R34" s="72">
        <v>6</v>
      </c>
      <c r="S34" s="67">
        <f t="shared" si="5"/>
        <v>-1</v>
      </c>
      <c r="U34" s="97">
        <f t="shared" si="6"/>
        <v>0</v>
      </c>
    </row>
    <row r="35" spans="1:21" s="13" customFormat="1" ht="21" customHeight="1" thickBot="1" thickTop="1">
      <c r="A35" s="60" t="s">
        <v>14</v>
      </c>
      <c r="B35" s="86">
        <f>SUM(B23:B34)</f>
        <v>2867</v>
      </c>
      <c r="C35" s="16">
        <f>SUM(C23:C34)</f>
        <v>3328</v>
      </c>
      <c r="D35" s="10">
        <f t="shared" si="0"/>
        <v>-0.1385216346153846</v>
      </c>
      <c r="E35" s="57">
        <f>SUM(E23:E34)</f>
        <v>2412</v>
      </c>
      <c r="F35" s="57">
        <f>SUM(F23:F34)</f>
        <v>3121</v>
      </c>
      <c r="G35" s="17">
        <f t="shared" si="1"/>
        <v>-0.22717077859660365</v>
      </c>
      <c r="H35" s="90">
        <f>SUM(H23:H34)</f>
        <v>32</v>
      </c>
      <c r="I35" s="16">
        <f>SUM(I23:I34)</f>
        <v>120</v>
      </c>
      <c r="J35" s="10">
        <f t="shared" si="2"/>
        <v>-0.7333333333333333</v>
      </c>
      <c r="K35" s="90">
        <f>SUM(K23:K34)</f>
        <v>330</v>
      </c>
      <c r="L35" s="16">
        <f>SUM(L23:L34)</f>
        <v>68</v>
      </c>
      <c r="M35" s="17">
        <f t="shared" si="3"/>
        <v>3.8529411764705883</v>
      </c>
      <c r="N35" s="15">
        <f>SUM(N23:N34)</f>
        <v>0</v>
      </c>
      <c r="O35" s="16">
        <f>SUM(O23:O34)</f>
        <v>0</v>
      </c>
      <c r="P35" s="10" t="e">
        <f t="shared" si="4"/>
        <v>#DIV/0!</v>
      </c>
      <c r="Q35" s="90">
        <f>SUM(Q23:Q34)</f>
        <v>93</v>
      </c>
      <c r="R35" s="16">
        <f>SUM(R23:R34)</f>
        <v>19</v>
      </c>
      <c r="S35" s="10">
        <f t="shared" si="5"/>
        <v>3.8947368421052633</v>
      </c>
      <c r="U35" s="97">
        <f t="shared" si="6"/>
        <v>2867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9">
      <selection activeCell="H33" sqref="H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5" t="s">
        <v>16</v>
      </c>
      <c r="B20" s="102" t="s">
        <v>17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</row>
    <row r="21" spans="1:25" ht="18" customHeight="1" thickBot="1">
      <c r="A21" s="116"/>
      <c r="B21" s="124"/>
      <c r="C21" s="125"/>
      <c r="D21" s="125"/>
      <c r="E21" s="102" t="s">
        <v>24</v>
      </c>
      <c r="F21" s="103"/>
      <c r="G21" s="128"/>
      <c r="H21" s="127" t="s">
        <v>22</v>
      </c>
      <c r="I21" s="103"/>
      <c r="J21" s="103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</row>
    <row r="22" spans="1:26" s="20" customFormat="1" ht="21" customHeight="1">
      <c r="A22" s="116"/>
      <c r="B22" s="104"/>
      <c r="C22" s="105"/>
      <c r="D22" s="105"/>
      <c r="E22" s="104"/>
      <c r="F22" s="105"/>
      <c r="G22" s="114"/>
      <c r="H22" s="109"/>
      <c r="I22" s="105"/>
      <c r="J22" s="105"/>
      <c r="K22" s="123" t="s">
        <v>40</v>
      </c>
      <c r="L22" s="107"/>
      <c r="M22" s="108"/>
      <c r="N22" s="106" t="s">
        <v>41</v>
      </c>
      <c r="O22" s="107"/>
      <c r="P22" s="108"/>
      <c r="Q22" s="106" t="s">
        <v>42</v>
      </c>
      <c r="R22" s="107"/>
      <c r="S22" s="107"/>
      <c r="T22" s="106" t="s">
        <v>43</v>
      </c>
      <c r="U22" s="107"/>
      <c r="V22" s="108"/>
      <c r="W22" s="107" t="s">
        <v>23</v>
      </c>
      <c r="X22" s="107"/>
      <c r="Y22" s="126"/>
      <c r="Z22" s="19"/>
    </row>
    <row r="23" spans="1:26" s="20" customFormat="1" ht="21" customHeight="1">
      <c r="A23" s="117"/>
      <c r="B23" s="53" t="s">
        <v>52</v>
      </c>
      <c r="C23" s="53" t="s">
        <v>49</v>
      </c>
      <c r="D23" s="55" t="s">
        <v>18</v>
      </c>
      <c r="E23" s="53" t="s">
        <v>52</v>
      </c>
      <c r="F23" s="53" t="s">
        <v>49</v>
      </c>
      <c r="G23" s="5" t="s">
        <v>18</v>
      </c>
      <c r="H23" s="53" t="s">
        <v>52</v>
      </c>
      <c r="I23" s="53" t="s">
        <v>49</v>
      </c>
      <c r="J23" s="55" t="s">
        <v>18</v>
      </c>
      <c r="K23" s="53" t="s">
        <v>52</v>
      </c>
      <c r="L23" s="53" t="s">
        <v>49</v>
      </c>
      <c r="M23" s="5" t="s">
        <v>18</v>
      </c>
      <c r="N23" s="53" t="s">
        <v>52</v>
      </c>
      <c r="O23" s="53" t="s">
        <v>49</v>
      </c>
      <c r="P23" s="5" t="s">
        <v>18</v>
      </c>
      <c r="Q23" s="53" t="s">
        <v>52</v>
      </c>
      <c r="R23" s="53" t="s">
        <v>49</v>
      </c>
      <c r="S23" s="5" t="s">
        <v>18</v>
      </c>
      <c r="T23" s="53" t="s">
        <v>52</v>
      </c>
      <c r="U23" s="53" t="s">
        <v>49</v>
      </c>
      <c r="V23" s="5" t="s">
        <v>18</v>
      </c>
      <c r="W23" s="53" t="s">
        <v>52</v>
      </c>
      <c r="X23" s="53" t="s">
        <v>49</v>
      </c>
      <c r="Y23" s="55" t="s">
        <v>18</v>
      </c>
      <c r="Z23" s="21"/>
    </row>
    <row r="24" spans="1:26" s="20" customFormat="1" ht="21" customHeight="1">
      <c r="A24" s="64" t="s">
        <v>31</v>
      </c>
      <c r="B24" s="22">
        <f>'利用関係'!B23</f>
        <v>383</v>
      </c>
      <c r="C24" s="22">
        <f>'利用関係'!C23</f>
        <v>266</v>
      </c>
      <c r="D24" s="23">
        <f>+(B24-C24)/C24</f>
        <v>0.4398496240601504</v>
      </c>
      <c r="E24" s="78">
        <v>203</v>
      </c>
      <c r="F24" s="12">
        <v>238</v>
      </c>
      <c r="G24" s="24">
        <f>+(E24-F24)/F24</f>
        <v>-0.14705882352941177</v>
      </c>
      <c r="H24" s="80">
        <v>180</v>
      </c>
      <c r="I24" s="80">
        <v>28</v>
      </c>
      <c r="J24" s="27">
        <f>+(H24-I24)/I24</f>
        <v>5.428571428571429</v>
      </c>
      <c r="K24" s="48">
        <v>0</v>
      </c>
      <c r="L24" s="48">
        <v>0</v>
      </c>
      <c r="M24" s="25" t="e">
        <f>+(K24-L24)/L24</f>
        <v>#DIV/0!</v>
      </c>
      <c r="N24" s="88">
        <v>125</v>
      </c>
      <c r="O24" s="88">
        <v>0</v>
      </c>
      <c r="P24" s="25" t="e">
        <f>+(N24-O24)/O24</f>
        <v>#DIV/0!</v>
      </c>
      <c r="Q24" s="88">
        <v>54</v>
      </c>
      <c r="R24" s="12">
        <v>28</v>
      </c>
      <c r="S24" s="24">
        <f>+(Q24-R24)/R24</f>
        <v>0.9285714285714286</v>
      </c>
      <c r="T24" s="11">
        <v>0</v>
      </c>
      <c r="U24" s="12">
        <v>0</v>
      </c>
      <c r="V24" s="25" t="e">
        <f>+(T24-U24)/U24</f>
        <v>#DIV/0!</v>
      </c>
      <c r="W24" s="88">
        <v>1</v>
      </c>
      <c r="X24" s="12">
        <v>0</v>
      </c>
      <c r="Y24" s="26" t="e">
        <f>+(W24-X24)/X24</f>
        <v>#DIV/0!</v>
      </c>
      <c r="Z24" s="21"/>
    </row>
    <row r="25" spans="1:26" s="20" customFormat="1" ht="21" customHeight="1">
      <c r="A25" s="64" t="s">
        <v>20</v>
      </c>
      <c r="B25" s="22">
        <f>'利用関係'!B24</f>
        <v>236</v>
      </c>
      <c r="C25" s="22">
        <f>'利用関係'!C24</f>
        <v>315</v>
      </c>
      <c r="D25" s="23">
        <f aca="true" t="shared" si="0" ref="D25:D36">+(B25-C25)/C25</f>
        <v>-0.2507936507936508</v>
      </c>
      <c r="E25" s="78">
        <v>157</v>
      </c>
      <c r="F25" s="12">
        <v>276</v>
      </c>
      <c r="G25" s="24">
        <f aca="true" t="shared" si="1" ref="G25:G36">+(E25-F25)/F25</f>
        <v>-0.4311594202898551</v>
      </c>
      <c r="H25" s="80">
        <v>79</v>
      </c>
      <c r="I25" s="80">
        <v>39</v>
      </c>
      <c r="J25" s="27">
        <f aca="true" t="shared" si="2" ref="J25:J36">+(H25-I25)/I25</f>
        <v>1.0256410256410255</v>
      </c>
      <c r="K25" s="48">
        <v>0</v>
      </c>
      <c r="L25" s="48">
        <v>0</v>
      </c>
      <c r="M25" s="25" t="e">
        <f aca="true" t="shared" si="3" ref="M25:M36">+(K25-L25)/L25</f>
        <v>#DIV/0!</v>
      </c>
      <c r="N25" s="88">
        <v>29</v>
      </c>
      <c r="O25" s="88">
        <v>0</v>
      </c>
      <c r="P25" s="24" t="e">
        <f aca="true" t="shared" si="4" ref="P25:P36">+(N25-O25)/O25</f>
        <v>#DIV/0!</v>
      </c>
      <c r="Q25" s="88">
        <v>49</v>
      </c>
      <c r="R25" s="12">
        <v>38</v>
      </c>
      <c r="S25" s="24">
        <f aca="true" t="shared" si="5" ref="S25:S36">+(Q25-R25)/R25</f>
        <v>0.2894736842105263</v>
      </c>
      <c r="T25" s="11">
        <v>0</v>
      </c>
      <c r="U25" s="12">
        <v>0</v>
      </c>
      <c r="V25" s="25" t="e">
        <f aca="true" t="shared" si="6" ref="V25:V36">+(T25-U25)/U25</f>
        <v>#DIV/0!</v>
      </c>
      <c r="W25" s="88">
        <v>1</v>
      </c>
      <c r="X25" s="12">
        <v>1</v>
      </c>
      <c r="Y25" s="27">
        <f aca="true" t="shared" si="7" ref="Y25:Y36">+(W25-X25)/X25</f>
        <v>0</v>
      </c>
      <c r="Z25" s="21"/>
    </row>
    <row r="26" spans="1:26" s="20" customFormat="1" ht="21" customHeight="1">
      <c r="A26" s="64" t="s">
        <v>1</v>
      </c>
      <c r="B26" s="22">
        <f>'利用関係'!B25</f>
        <v>379</v>
      </c>
      <c r="C26" s="22">
        <f>'利用関係'!C25</f>
        <v>258</v>
      </c>
      <c r="D26" s="23">
        <f t="shared" si="0"/>
        <v>0.4689922480620155</v>
      </c>
      <c r="E26" s="78">
        <v>255</v>
      </c>
      <c r="F26" s="12">
        <v>249</v>
      </c>
      <c r="G26" s="24">
        <f t="shared" si="1"/>
        <v>0.024096385542168676</v>
      </c>
      <c r="H26" s="80">
        <v>124</v>
      </c>
      <c r="I26" s="80">
        <v>9</v>
      </c>
      <c r="J26" s="27">
        <f t="shared" si="2"/>
        <v>12.777777777777779</v>
      </c>
      <c r="K26" s="48">
        <v>0</v>
      </c>
      <c r="L26" s="48">
        <v>0</v>
      </c>
      <c r="M26" s="25" t="e">
        <f t="shared" si="3"/>
        <v>#DIV/0!</v>
      </c>
      <c r="N26" s="88">
        <v>78</v>
      </c>
      <c r="O26" s="88">
        <v>0</v>
      </c>
      <c r="P26" s="24" t="e">
        <f t="shared" si="4"/>
        <v>#DIV/0!</v>
      </c>
      <c r="Q26" s="88">
        <v>46</v>
      </c>
      <c r="R26" s="12">
        <v>9</v>
      </c>
      <c r="S26" s="24">
        <f t="shared" si="5"/>
        <v>4.111111111111111</v>
      </c>
      <c r="T26" s="11">
        <v>0</v>
      </c>
      <c r="U26" s="12">
        <v>0</v>
      </c>
      <c r="V26" s="25" t="e">
        <f t="shared" si="6"/>
        <v>#DIV/0!</v>
      </c>
      <c r="W26" s="88">
        <v>0</v>
      </c>
      <c r="X26" s="12">
        <v>0</v>
      </c>
      <c r="Y26" s="27" t="e">
        <f t="shared" si="7"/>
        <v>#DIV/0!</v>
      </c>
      <c r="Z26" s="21"/>
    </row>
    <row r="27" spans="1:26" s="20" customFormat="1" ht="21" customHeight="1">
      <c r="A27" s="64" t="s">
        <v>2</v>
      </c>
      <c r="B27" s="22">
        <f>'利用関係'!B26</f>
        <v>348</v>
      </c>
      <c r="C27" s="22">
        <f>'利用関係'!C26</f>
        <v>301</v>
      </c>
      <c r="D27" s="23">
        <f t="shared" si="0"/>
        <v>0.15614617940199335</v>
      </c>
      <c r="E27" s="78">
        <v>275</v>
      </c>
      <c r="F27" s="12">
        <v>299</v>
      </c>
      <c r="G27" s="24">
        <f t="shared" si="1"/>
        <v>-0.0802675585284281</v>
      </c>
      <c r="H27" s="80">
        <v>73</v>
      </c>
      <c r="I27" s="80">
        <v>2</v>
      </c>
      <c r="J27" s="27">
        <f t="shared" si="2"/>
        <v>35.5</v>
      </c>
      <c r="K27" s="48">
        <v>0</v>
      </c>
      <c r="L27" s="48">
        <v>0</v>
      </c>
      <c r="M27" s="25" t="e">
        <f t="shared" si="3"/>
        <v>#DIV/0!</v>
      </c>
      <c r="N27" s="88">
        <v>0</v>
      </c>
      <c r="O27" s="88">
        <v>0</v>
      </c>
      <c r="P27" s="24" t="e">
        <f t="shared" si="4"/>
        <v>#DIV/0!</v>
      </c>
      <c r="Q27" s="88">
        <v>71</v>
      </c>
      <c r="R27" s="12">
        <v>2</v>
      </c>
      <c r="S27" s="24">
        <f t="shared" si="5"/>
        <v>34.5</v>
      </c>
      <c r="T27" s="11">
        <v>0</v>
      </c>
      <c r="U27" s="12">
        <v>0</v>
      </c>
      <c r="V27" s="25" t="e">
        <f t="shared" si="6"/>
        <v>#DIV/0!</v>
      </c>
      <c r="W27" s="88">
        <v>2</v>
      </c>
      <c r="X27" s="12">
        <v>0</v>
      </c>
      <c r="Y27" s="27" t="e">
        <f t="shared" si="7"/>
        <v>#DIV/0!</v>
      </c>
      <c r="Z27" s="21"/>
    </row>
    <row r="28" spans="1:26" s="20" customFormat="1" ht="21" customHeight="1">
      <c r="A28" s="64" t="s">
        <v>3</v>
      </c>
      <c r="B28" s="22">
        <f>'利用関係'!B27</f>
        <v>209</v>
      </c>
      <c r="C28" s="22">
        <f>'利用関係'!C27</f>
        <v>245</v>
      </c>
      <c r="D28" s="23">
        <f t="shared" si="0"/>
        <v>-0.1469387755102041</v>
      </c>
      <c r="E28" s="78">
        <v>205</v>
      </c>
      <c r="F28" s="12">
        <v>221</v>
      </c>
      <c r="G28" s="24">
        <f t="shared" si="1"/>
        <v>-0.07239819004524888</v>
      </c>
      <c r="H28" s="80">
        <v>4</v>
      </c>
      <c r="I28" s="80">
        <v>24</v>
      </c>
      <c r="J28" s="27">
        <f t="shared" si="2"/>
        <v>-0.8333333333333334</v>
      </c>
      <c r="K28" s="48">
        <v>0</v>
      </c>
      <c r="L28" s="48">
        <v>0</v>
      </c>
      <c r="M28" s="25" t="e">
        <f t="shared" si="3"/>
        <v>#DIV/0!</v>
      </c>
      <c r="N28" s="88">
        <v>0</v>
      </c>
      <c r="O28" s="88">
        <v>0</v>
      </c>
      <c r="P28" s="24" t="e">
        <f t="shared" si="4"/>
        <v>#DIV/0!</v>
      </c>
      <c r="Q28" s="88">
        <v>3</v>
      </c>
      <c r="R28" s="12">
        <v>6</v>
      </c>
      <c r="S28" s="24">
        <f t="shared" si="5"/>
        <v>-0.5</v>
      </c>
      <c r="T28" s="11">
        <v>0</v>
      </c>
      <c r="U28" s="12">
        <v>0</v>
      </c>
      <c r="V28" s="25" t="e">
        <f t="shared" si="6"/>
        <v>#DIV/0!</v>
      </c>
      <c r="W28" s="88">
        <v>1</v>
      </c>
      <c r="X28" s="12">
        <v>18</v>
      </c>
      <c r="Y28" s="27">
        <f t="shared" si="7"/>
        <v>-0.9444444444444444</v>
      </c>
      <c r="Z28" s="21"/>
    </row>
    <row r="29" spans="1:26" s="20" customFormat="1" ht="21" customHeight="1">
      <c r="A29" s="64" t="s">
        <v>4</v>
      </c>
      <c r="B29" s="22">
        <f>'利用関係'!B28</f>
        <v>254</v>
      </c>
      <c r="C29" s="22">
        <f>'利用関係'!C28</f>
        <v>275</v>
      </c>
      <c r="D29" s="23">
        <f t="shared" si="0"/>
        <v>-0.07636363636363637</v>
      </c>
      <c r="E29" s="78">
        <v>238</v>
      </c>
      <c r="F29" s="12">
        <v>218</v>
      </c>
      <c r="G29" s="24">
        <f t="shared" si="1"/>
        <v>0.09174311926605505</v>
      </c>
      <c r="H29" s="80">
        <v>16</v>
      </c>
      <c r="I29" s="80">
        <v>57</v>
      </c>
      <c r="J29" s="27">
        <f t="shared" si="2"/>
        <v>-0.7192982456140351</v>
      </c>
      <c r="K29" s="48">
        <v>0</v>
      </c>
      <c r="L29" s="48">
        <v>0</v>
      </c>
      <c r="M29" s="25" t="e">
        <f t="shared" si="3"/>
        <v>#DIV/0!</v>
      </c>
      <c r="N29" s="88">
        <v>1</v>
      </c>
      <c r="O29" s="88">
        <v>15</v>
      </c>
      <c r="P29" s="24">
        <f t="shared" si="4"/>
        <v>-0.9333333333333333</v>
      </c>
      <c r="Q29" s="88">
        <v>15</v>
      </c>
      <c r="R29" s="12">
        <v>38</v>
      </c>
      <c r="S29" s="24">
        <f t="shared" si="5"/>
        <v>-0.6052631578947368</v>
      </c>
      <c r="T29" s="11">
        <v>0</v>
      </c>
      <c r="U29" s="12">
        <v>0</v>
      </c>
      <c r="V29" s="25" t="e">
        <f t="shared" si="6"/>
        <v>#DIV/0!</v>
      </c>
      <c r="W29" s="88">
        <v>0</v>
      </c>
      <c r="X29" s="12">
        <v>4</v>
      </c>
      <c r="Y29" s="26">
        <f t="shared" si="7"/>
        <v>-1</v>
      </c>
      <c r="Z29" s="21"/>
    </row>
    <row r="30" spans="1:26" s="20" customFormat="1" ht="21" customHeight="1">
      <c r="A30" s="64" t="s">
        <v>5</v>
      </c>
      <c r="B30" s="22">
        <f>'利用関係'!B29</f>
        <v>398</v>
      </c>
      <c r="C30" s="22">
        <f>'利用関係'!C29</f>
        <v>552</v>
      </c>
      <c r="D30" s="23">
        <f t="shared" si="0"/>
        <v>-0.27898550724637683</v>
      </c>
      <c r="E30" s="78">
        <v>327</v>
      </c>
      <c r="F30" s="12">
        <v>227</v>
      </c>
      <c r="G30" s="24">
        <f t="shared" si="1"/>
        <v>0.44052863436123346</v>
      </c>
      <c r="H30" s="80">
        <v>71</v>
      </c>
      <c r="I30" s="80">
        <v>325</v>
      </c>
      <c r="J30" s="27">
        <f t="shared" si="2"/>
        <v>-0.7815384615384615</v>
      </c>
      <c r="K30" s="48">
        <v>0</v>
      </c>
      <c r="L30" s="48">
        <v>0</v>
      </c>
      <c r="M30" s="25" t="e">
        <f t="shared" si="3"/>
        <v>#DIV/0!</v>
      </c>
      <c r="N30" s="88">
        <v>0</v>
      </c>
      <c r="O30" s="88">
        <v>253</v>
      </c>
      <c r="P30" s="24">
        <f t="shared" si="4"/>
        <v>-1</v>
      </c>
      <c r="Q30" s="88">
        <v>69</v>
      </c>
      <c r="R30" s="12">
        <v>72</v>
      </c>
      <c r="S30" s="24">
        <f t="shared" si="5"/>
        <v>-0.041666666666666664</v>
      </c>
      <c r="T30" s="11">
        <v>0</v>
      </c>
      <c r="U30" s="12">
        <v>0</v>
      </c>
      <c r="V30" s="25" t="e">
        <f t="shared" si="6"/>
        <v>#DIV/0!</v>
      </c>
      <c r="W30" s="88">
        <v>2</v>
      </c>
      <c r="X30" s="12">
        <v>0</v>
      </c>
      <c r="Y30" s="26" t="e">
        <f t="shared" si="7"/>
        <v>#DIV/0!</v>
      </c>
      <c r="Z30" s="21"/>
    </row>
    <row r="31" spans="1:26" s="20" customFormat="1" ht="21" customHeight="1">
      <c r="A31" s="64" t="s">
        <v>6</v>
      </c>
      <c r="B31" s="22">
        <f>'利用関係'!B30</f>
        <v>310</v>
      </c>
      <c r="C31" s="22">
        <f>'利用関係'!C30</f>
        <v>331</v>
      </c>
      <c r="D31" s="23">
        <f t="shared" si="0"/>
        <v>-0.0634441087613293</v>
      </c>
      <c r="E31" s="78">
        <v>247</v>
      </c>
      <c r="F31" s="12">
        <v>259</v>
      </c>
      <c r="G31" s="24">
        <f t="shared" si="1"/>
        <v>-0.04633204633204633</v>
      </c>
      <c r="H31" s="80">
        <v>63</v>
      </c>
      <c r="I31" s="80">
        <v>72</v>
      </c>
      <c r="J31" s="27">
        <f t="shared" si="2"/>
        <v>-0.125</v>
      </c>
      <c r="K31" s="48">
        <v>0</v>
      </c>
      <c r="L31" s="48">
        <v>0</v>
      </c>
      <c r="M31" s="25" t="e">
        <f t="shared" si="3"/>
        <v>#DIV/0!</v>
      </c>
      <c r="N31" s="88">
        <v>1</v>
      </c>
      <c r="O31" s="88">
        <v>30</v>
      </c>
      <c r="P31" s="24">
        <f t="shared" si="4"/>
        <v>-0.9666666666666667</v>
      </c>
      <c r="Q31" s="88">
        <v>60</v>
      </c>
      <c r="R31" s="12">
        <v>42</v>
      </c>
      <c r="S31" s="24">
        <f t="shared" si="5"/>
        <v>0.42857142857142855</v>
      </c>
      <c r="T31" s="11">
        <v>0</v>
      </c>
      <c r="U31" s="12">
        <v>0</v>
      </c>
      <c r="V31" s="25" t="e">
        <f t="shared" si="6"/>
        <v>#DIV/0!</v>
      </c>
      <c r="W31" s="88">
        <v>2</v>
      </c>
      <c r="X31" s="12">
        <v>0</v>
      </c>
      <c r="Y31" s="26" t="e">
        <f t="shared" si="7"/>
        <v>#DIV/0!</v>
      </c>
      <c r="Z31" s="21"/>
    </row>
    <row r="32" spans="1:26" s="20" customFormat="1" ht="21" customHeight="1">
      <c r="A32" s="64" t="s">
        <v>7</v>
      </c>
      <c r="B32" s="22">
        <f>'利用関係'!B31</f>
        <v>350</v>
      </c>
      <c r="C32" s="22">
        <f>'利用関係'!C31</f>
        <v>278</v>
      </c>
      <c r="D32" s="23">
        <f t="shared" si="0"/>
        <v>0.2589928057553957</v>
      </c>
      <c r="E32" s="78">
        <v>218</v>
      </c>
      <c r="F32" s="12">
        <v>243</v>
      </c>
      <c r="G32" s="24">
        <f t="shared" si="1"/>
        <v>-0.102880658436214</v>
      </c>
      <c r="H32" s="80">
        <v>132</v>
      </c>
      <c r="I32" s="80">
        <v>35</v>
      </c>
      <c r="J32" s="27">
        <f t="shared" si="2"/>
        <v>2.7714285714285714</v>
      </c>
      <c r="K32" s="48">
        <v>0</v>
      </c>
      <c r="L32" s="48">
        <v>0</v>
      </c>
      <c r="M32" s="25" t="e">
        <f t="shared" si="3"/>
        <v>#DIV/0!</v>
      </c>
      <c r="N32" s="88">
        <v>58</v>
      </c>
      <c r="O32" s="88">
        <v>0</v>
      </c>
      <c r="P32" s="24" t="e">
        <f t="shared" si="4"/>
        <v>#DIV/0!</v>
      </c>
      <c r="Q32" s="88">
        <v>74</v>
      </c>
      <c r="R32" s="12">
        <v>31</v>
      </c>
      <c r="S32" s="24">
        <f t="shared" si="5"/>
        <v>1.3870967741935485</v>
      </c>
      <c r="T32" s="11">
        <v>0</v>
      </c>
      <c r="U32" s="12">
        <v>0</v>
      </c>
      <c r="V32" s="25" t="e">
        <f t="shared" si="6"/>
        <v>#DIV/0!</v>
      </c>
      <c r="W32" s="88">
        <v>0</v>
      </c>
      <c r="X32" s="12">
        <v>4</v>
      </c>
      <c r="Y32" s="26">
        <f t="shared" si="7"/>
        <v>-1</v>
      </c>
      <c r="Z32" s="21"/>
    </row>
    <row r="33" spans="1:26" s="20" customFormat="1" ht="21" customHeight="1">
      <c r="A33" s="64" t="s">
        <v>8</v>
      </c>
      <c r="B33" s="22">
        <f>'利用関係'!B32</f>
        <v>0</v>
      </c>
      <c r="C33" s="22">
        <f>'利用関係'!C32</f>
        <v>153</v>
      </c>
      <c r="D33" s="23">
        <f t="shared" si="0"/>
        <v>-1</v>
      </c>
      <c r="E33" s="78"/>
      <c r="F33" s="12">
        <v>149</v>
      </c>
      <c r="G33" s="24">
        <f t="shared" si="1"/>
        <v>-1</v>
      </c>
      <c r="H33" s="80"/>
      <c r="I33" s="80">
        <v>4</v>
      </c>
      <c r="J33" s="27">
        <f t="shared" si="2"/>
        <v>-1</v>
      </c>
      <c r="K33" s="48"/>
      <c r="L33" s="48">
        <v>0</v>
      </c>
      <c r="M33" s="25" t="e">
        <f t="shared" si="3"/>
        <v>#DIV/0!</v>
      </c>
      <c r="N33" s="88"/>
      <c r="O33" s="88">
        <v>0</v>
      </c>
      <c r="P33" s="24" t="e">
        <f t="shared" si="4"/>
        <v>#DIV/0!</v>
      </c>
      <c r="Q33" s="88"/>
      <c r="R33" s="12">
        <v>3</v>
      </c>
      <c r="S33" s="24">
        <f t="shared" si="5"/>
        <v>-1</v>
      </c>
      <c r="T33" s="11"/>
      <c r="U33" s="12">
        <v>0</v>
      </c>
      <c r="V33" s="25" t="e">
        <f t="shared" si="6"/>
        <v>#DIV/0!</v>
      </c>
      <c r="W33" s="88"/>
      <c r="X33" s="12">
        <v>1</v>
      </c>
      <c r="Y33" s="26">
        <f t="shared" si="7"/>
        <v>-1</v>
      </c>
      <c r="Z33" s="21"/>
    </row>
    <row r="34" spans="1:26" s="20" customFormat="1" ht="21" customHeight="1">
      <c r="A34" s="64" t="s">
        <v>9</v>
      </c>
      <c r="B34" s="22">
        <f>'利用関係'!B33</f>
        <v>0</v>
      </c>
      <c r="C34" s="22">
        <f>'利用関係'!C33</f>
        <v>141</v>
      </c>
      <c r="D34" s="23">
        <f t="shared" si="0"/>
        <v>-1</v>
      </c>
      <c r="E34" s="78"/>
      <c r="F34" s="12">
        <v>128</v>
      </c>
      <c r="G34" s="24">
        <f t="shared" si="1"/>
        <v>-1</v>
      </c>
      <c r="H34" s="80"/>
      <c r="I34" s="80">
        <v>13</v>
      </c>
      <c r="J34" s="27">
        <f t="shared" si="2"/>
        <v>-1</v>
      </c>
      <c r="K34" s="48"/>
      <c r="L34" s="48">
        <v>0</v>
      </c>
      <c r="M34" s="25" t="e">
        <f t="shared" si="3"/>
        <v>#DIV/0!</v>
      </c>
      <c r="N34" s="88"/>
      <c r="O34" s="88">
        <v>2</v>
      </c>
      <c r="P34" s="24">
        <f t="shared" si="4"/>
        <v>-1</v>
      </c>
      <c r="Q34" s="88"/>
      <c r="R34" s="12">
        <v>11</v>
      </c>
      <c r="S34" s="24">
        <f t="shared" si="5"/>
        <v>-1</v>
      </c>
      <c r="T34" s="11"/>
      <c r="U34" s="12">
        <v>0</v>
      </c>
      <c r="V34" s="25" t="e">
        <f t="shared" si="6"/>
        <v>#DIV/0!</v>
      </c>
      <c r="W34" s="88"/>
      <c r="X34" s="12">
        <v>0</v>
      </c>
      <c r="Y34" s="26" t="e">
        <f t="shared" si="7"/>
        <v>#DIV/0!</v>
      </c>
      <c r="Z34" s="21"/>
    </row>
    <row r="35" spans="1:26" s="20" customFormat="1" ht="21" customHeight="1" thickBot="1">
      <c r="A35" s="65" t="s">
        <v>10</v>
      </c>
      <c r="B35" s="22">
        <f>'利用関係'!B34</f>
        <v>0</v>
      </c>
      <c r="C35" s="22">
        <f>'利用関係'!C34</f>
        <v>213</v>
      </c>
      <c r="D35" s="28">
        <f t="shared" si="0"/>
        <v>-1</v>
      </c>
      <c r="E35" s="79"/>
      <c r="F35" s="72">
        <v>151</v>
      </c>
      <c r="G35" s="29">
        <f t="shared" si="1"/>
        <v>-1</v>
      </c>
      <c r="H35" s="81"/>
      <c r="I35" s="80">
        <v>62</v>
      </c>
      <c r="J35" s="56">
        <f t="shared" si="2"/>
        <v>-1</v>
      </c>
      <c r="K35" s="49"/>
      <c r="L35" s="49">
        <v>0</v>
      </c>
      <c r="M35" s="25" t="e">
        <f t="shared" si="3"/>
        <v>#DIV/0!</v>
      </c>
      <c r="N35" s="89"/>
      <c r="O35" s="89">
        <v>27</v>
      </c>
      <c r="P35" s="29">
        <f t="shared" si="4"/>
        <v>-1</v>
      </c>
      <c r="Q35" s="89"/>
      <c r="R35" s="72">
        <v>35</v>
      </c>
      <c r="S35" s="29">
        <f t="shared" si="5"/>
        <v>-1</v>
      </c>
      <c r="T35" s="50"/>
      <c r="U35" s="72">
        <v>0</v>
      </c>
      <c r="V35" s="34" t="e">
        <f t="shared" si="6"/>
        <v>#DIV/0!</v>
      </c>
      <c r="W35" s="89"/>
      <c r="X35" s="72">
        <v>0</v>
      </c>
      <c r="Y35" s="26" t="e">
        <f t="shared" si="7"/>
        <v>#DIV/0!</v>
      </c>
      <c r="Z35" s="21"/>
    </row>
    <row r="36" spans="1:26" s="20" customFormat="1" ht="21" customHeight="1" thickBot="1" thickTop="1">
      <c r="A36" s="60" t="s">
        <v>14</v>
      </c>
      <c r="B36" s="31">
        <f>SUM(B24:B35)</f>
        <v>2867</v>
      </c>
      <c r="C36" s="31">
        <f>SUM(C24:C35)</f>
        <v>3328</v>
      </c>
      <c r="D36" s="52">
        <f t="shared" si="0"/>
        <v>-0.1385216346153846</v>
      </c>
      <c r="E36" s="76">
        <f>SUM(E24:E35)</f>
        <v>2125</v>
      </c>
      <c r="F36" s="77">
        <f>SUM(F24:F35)</f>
        <v>2658</v>
      </c>
      <c r="G36" s="33">
        <f t="shared" si="1"/>
        <v>-0.20052671181339352</v>
      </c>
      <c r="H36" s="82">
        <f>SUM(H24:H35)</f>
        <v>742</v>
      </c>
      <c r="I36" s="77">
        <f>SUM(I24:I35)</f>
        <v>670</v>
      </c>
      <c r="J36" s="32">
        <f t="shared" si="2"/>
        <v>0.10746268656716418</v>
      </c>
      <c r="K36" s="31">
        <f>SUM(K24:K35)</f>
        <v>0</v>
      </c>
      <c r="L36" s="31">
        <f>SUM(L24:L35)</f>
        <v>0</v>
      </c>
      <c r="M36" s="43" t="e">
        <f t="shared" si="3"/>
        <v>#DIV/0!</v>
      </c>
      <c r="N36" s="82">
        <f>SUM(N24:N35)</f>
        <v>292</v>
      </c>
      <c r="O36" s="77">
        <f>SUM(O24:O35)</f>
        <v>327</v>
      </c>
      <c r="P36" s="33">
        <f t="shared" si="4"/>
        <v>-0.10703363914373089</v>
      </c>
      <c r="Q36" s="82">
        <f>SUM(Q24:Q35)</f>
        <v>441</v>
      </c>
      <c r="R36" s="77">
        <f>SUM(R24:R35)</f>
        <v>315</v>
      </c>
      <c r="S36" s="33">
        <f t="shared" si="5"/>
        <v>0.4</v>
      </c>
      <c r="T36" s="30">
        <f>SUM(T24:T35)</f>
        <v>0</v>
      </c>
      <c r="U36" s="31">
        <f>SUM(U24:U35)</f>
        <v>0</v>
      </c>
      <c r="V36" s="35" t="e">
        <f t="shared" si="6"/>
        <v>#DIV/0!</v>
      </c>
      <c r="W36" s="82">
        <f>SUM(W24:W35)</f>
        <v>9</v>
      </c>
      <c r="X36" s="77">
        <f>SUM(X24:X35)</f>
        <v>28</v>
      </c>
      <c r="Y36" s="32">
        <f t="shared" si="7"/>
        <v>-0.6785714285714286</v>
      </c>
      <c r="Z36" s="21"/>
    </row>
  </sheetData>
  <sheetProtection/>
  <mergeCells count="12"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31" sqref="H31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34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36</v>
      </c>
      <c r="F21" s="107"/>
      <c r="G21" s="108"/>
      <c r="H21" s="106" t="s">
        <v>37</v>
      </c>
      <c r="I21" s="107"/>
      <c r="J21" s="12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53" t="s">
        <v>52</v>
      </c>
      <c r="C22" s="94" t="s">
        <v>49</v>
      </c>
      <c r="D22" s="55" t="s">
        <v>18</v>
      </c>
      <c r="E22" s="53" t="s">
        <v>52</v>
      </c>
      <c r="F22" s="94" t="s">
        <v>49</v>
      </c>
      <c r="G22" s="5" t="s">
        <v>18</v>
      </c>
      <c r="H22" s="8" t="s">
        <v>57</v>
      </c>
      <c r="I22" s="94" t="s">
        <v>49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4">
        <f>'利用関係'!E23</f>
        <v>143</v>
      </c>
      <c r="C23" s="74">
        <f>'利用関係'!F23</f>
        <v>160</v>
      </c>
      <c r="D23" s="27">
        <f>+(B23-C23)/C23</f>
        <v>-0.10625</v>
      </c>
      <c r="E23" s="48">
        <v>135</v>
      </c>
      <c r="F23" s="48">
        <v>158</v>
      </c>
      <c r="G23" s="24">
        <f>+(E23-F23)/F23</f>
        <v>-0.14556962025316456</v>
      </c>
      <c r="H23" s="80">
        <v>8</v>
      </c>
      <c r="I23" s="74">
        <f>C23-F23</f>
        <v>2</v>
      </c>
      <c r="J23" s="27">
        <f>+(H23-I23)/I23</f>
        <v>3</v>
      </c>
      <c r="K23" s="38"/>
      <c r="L23" s="38"/>
      <c r="M23" s="39"/>
      <c r="N23" s="38"/>
      <c r="O23" s="38"/>
      <c r="P23" s="40"/>
      <c r="Q23" s="38"/>
      <c r="R23" s="38"/>
      <c r="S23" s="40"/>
      <c r="T23" s="38"/>
      <c r="U23" s="38"/>
      <c r="V23" s="39"/>
      <c r="W23" s="38"/>
      <c r="X23" s="38"/>
      <c r="Y23" s="39"/>
      <c r="Z23" s="21"/>
    </row>
    <row r="24" spans="1:26" s="20" customFormat="1" ht="21" customHeight="1">
      <c r="A24" s="64" t="s">
        <v>20</v>
      </c>
      <c r="B24" s="74">
        <f>'利用関係'!E24</f>
        <v>108</v>
      </c>
      <c r="C24" s="74">
        <f>'利用関係'!F24</f>
        <v>134</v>
      </c>
      <c r="D24" s="27">
        <f aca="true" t="shared" si="0" ref="D24:D35">+(B24-C24)/C24</f>
        <v>-0.19402985074626866</v>
      </c>
      <c r="E24" s="48">
        <v>104</v>
      </c>
      <c r="F24" s="48">
        <v>130</v>
      </c>
      <c r="G24" s="24">
        <f aca="true" t="shared" si="1" ref="G24:G35">+(E24-F24)/F24</f>
        <v>-0.2</v>
      </c>
      <c r="H24" s="80">
        <v>4</v>
      </c>
      <c r="I24" s="74">
        <v>4</v>
      </c>
      <c r="J24" s="27">
        <f aca="true" t="shared" si="2" ref="J24:J35">+(H24-I24)/I24</f>
        <v>0</v>
      </c>
      <c r="K24" s="70"/>
      <c r="L24" s="38"/>
      <c r="M24" s="39"/>
      <c r="N24" s="38"/>
      <c r="O24" s="38"/>
      <c r="P24" s="40"/>
      <c r="Q24" s="38"/>
      <c r="R24" s="38"/>
      <c r="S24" s="40"/>
      <c r="T24" s="38"/>
      <c r="U24" s="38"/>
      <c r="V24" s="39"/>
      <c r="W24" s="38"/>
      <c r="X24" s="38"/>
      <c r="Y24" s="40"/>
      <c r="Z24" s="21"/>
    </row>
    <row r="25" spans="1:26" s="20" customFormat="1" ht="21" customHeight="1">
      <c r="A25" s="64" t="s">
        <v>1</v>
      </c>
      <c r="B25" s="74">
        <f>'利用関係'!E25</f>
        <v>175</v>
      </c>
      <c r="C25" s="74">
        <f>'利用関係'!F25</f>
        <v>156</v>
      </c>
      <c r="D25" s="27">
        <f t="shared" si="0"/>
        <v>0.12179487179487179</v>
      </c>
      <c r="E25" s="48">
        <v>168</v>
      </c>
      <c r="F25" s="48">
        <v>154</v>
      </c>
      <c r="G25" s="24">
        <f t="shared" si="1"/>
        <v>0.09090909090909091</v>
      </c>
      <c r="H25" s="80">
        <v>7</v>
      </c>
      <c r="I25" s="74">
        <f>C25-F25</f>
        <v>2</v>
      </c>
      <c r="J25" s="27">
        <f t="shared" si="2"/>
        <v>2.5</v>
      </c>
      <c r="K25" s="70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4">
        <f>'利用関係'!E26</f>
        <v>171</v>
      </c>
      <c r="C26" s="74">
        <f>'利用関係'!F26</f>
        <v>152</v>
      </c>
      <c r="D26" s="27">
        <f t="shared" si="0"/>
        <v>0.125</v>
      </c>
      <c r="E26" s="48">
        <v>162</v>
      </c>
      <c r="F26" s="48">
        <v>150</v>
      </c>
      <c r="G26" s="24">
        <f t="shared" si="1"/>
        <v>0.08</v>
      </c>
      <c r="H26" s="80">
        <v>9</v>
      </c>
      <c r="I26" s="74">
        <v>2</v>
      </c>
      <c r="J26" s="27">
        <f t="shared" si="2"/>
        <v>3.5</v>
      </c>
      <c r="K26" s="70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4">
        <f>'利用関係'!E27</f>
        <v>123</v>
      </c>
      <c r="C27" s="74">
        <f>'利用関係'!F27</f>
        <v>165</v>
      </c>
      <c r="D27" s="27">
        <f t="shared" si="0"/>
        <v>-0.2545454545454545</v>
      </c>
      <c r="E27" s="48">
        <v>119</v>
      </c>
      <c r="F27" s="48">
        <v>161</v>
      </c>
      <c r="G27" s="24">
        <f t="shared" si="1"/>
        <v>-0.2608695652173913</v>
      </c>
      <c r="H27" s="80">
        <v>4</v>
      </c>
      <c r="I27" s="74">
        <v>4</v>
      </c>
      <c r="J27" s="27">
        <f t="shared" si="2"/>
        <v>0</v>
      </c>
      <c r="K27" s="70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4">
        <f>'利用関係'!E28</f>
        <v>139</v>
      </c>
      <c r="C28" s="74">
        <f>'利用関係'!F28</f>
        <v>154</v>
      </c>
      <c r="D28" s="27">
        <f t="shared" si="0"/>
        <v>-0.09740259740259741</v>
      </c>
      <c r="E28" s="48">
        <v>135</v>
      </c>
      <c r="F28" s="48">
        <v>142</v>
      </c>
      <c r="G28" s="24">
        <f t="shared" si="1"/>
        <v>-0.04929577464788732</v>
      </c>
      <c r="H28" s="80">
        <v>4</v>
      </c>
      <c r="I28" s="74">
        <v>12</v>
      </c>
      <c r="J28" s="27">
        <f t="shared" si="2"/>
        <v>-0.6666666666666666</v>
      </c>
      <c r="K28" s="70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4">
        <f>'利用関係'!E29</f>
        <v>186</v>
      </c>
      <c r="C29" s="74">
        <f>'利用関係'!F29</f>
        <v>166</v>
      </c>
      <c r="D29" s="27">
        <f t="shared" si="0"/>
        <v>0.12048192771084337</v>
      </c>
      <c r="E29" s="48">
        <v>179</v>
      </c>
      <c r="F29" s="48">
        <v>162</v>
      </c>
      <c r="G29" s="24">
        <f t="shared" si="1"/>
        <v>0.10493827160493827</v>
      </c>
      <c r="H29" s="80">
        <v>7</v>
      </c>
      <c r="I29" s="74">
        <v>4</v>
      </c>
      <c r="J29" s="27">
        <f t="shared" si="2"/>
        <v>0.75</v>
      </c>
      <c r="K29" s="70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4">
        <f>'利用関係'!E30</f>
        <v>137</v>
      </c>
      <c r="C30" s="74">
        <f>'利用関係'!F30</f>
        <v>132</v>
      </c>
      <c r="D30" s="27">
        <f t="shared" si="0"/>
        <v>0.03787878787878788</v>
      </c>
      <c r="E30" s="48">
        <v>133</v>
      </c>
      <c r="F30" s="48">
        <v>129</v>
      </c>
      <c r="G30" s="24">
        <f t="shared" si="1"/>
        <v>0.031007751937984496</v>
      </c>
      <c r="H30" s="96">
        <v>4</v>
      </c>
      <c r="I30" s="95">
        <v>3</v>
      </c>
      <c r="J30" s="27">
        <f t="shared" si="2"/>
        <v>0.3333333333333333</v>
      </c>
      <c r="K30" s="70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4">
        <f>'利用関係'!E31</f>
        <v>143</v>
      </c>
      <c r="C31" s="74">
        <f>'利用関係'!F31</f>
        <v>151</v>
      </c>
      <c r="D31" s="27">
        <f t="shared" si="0"/>
        <v>-0.052980132450331126</v>
      </c>
      <c r="E31" s="48">
        <v>140</v>
      </c>
      <c r="F31" s="48">
        <v>140</v>
      </c>
      <c r="G31" s="24">
        <f t="shared" si="1"/>
        <v>0</v>
      </c>
      <c r="H31" s="80">
        <v>3</v>
      </c>
      <c r="I31" s="74">
        <v>11</v>
      </c>
      <c r="J31" s="27">
        <f t="shared" si="2"/>
        <v>-0.7272727272727273</v>
      </c>
      <c r="K31" s="70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4">
        <f>'利用関係'!E32</f>
        <v>0</v>
      </c>
      <c r="C32" s="74">
        <f>'利用関係'!F32</f>
        <v>110</v>
      </c>
      <c r="D32" s="27">
        <f t="shared" si="0"/>
        <v>-1</v>
      </c>
      <c r="E32" s="48"/>
      <c r="F32" s="48">
        <v>106</v>
      </c>
      <c r="G32" s="24">
        <f t="shared" si="1"/>
        <v>-1</v>
      </c>
      <c r="H32" s="80"/>
      <c r="I32" s="74">
        <v>4</v>
      </c>
      <c r="J32" s="27">
        <f t="shared" si="2"/>
        <v>-1</v>
      </c>
      <c r="K32" s="70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4">
        <f>'利用関係'!E33</f>
        <v>0</v>
      </c>
      <c r="C33" s="74">
        <f>'利用関係'!F33</f>
        <v>104</v>
      </c>
      <c r="D33" s="27">
        <f t="shared" si="0"/>
        <v>-1</v>
      </c>
      <c r="E33" s="48"/>
      <c r="F33" s="48">
        <v>99</v>
      </c>
      <c r="G33" s="24">
        <f t="shared" si="1"/>
        <v>-1</v>
      </c>
      <c r="H33" s="80"/>
      <c r="I33" s="74">
        <v>5</v>
      </c>
      <c r="J33" s="27">
        <f t="shared" si="2"/>
        <v>-1</v>
      </c>
      <c r="K33" s="70"/>
      <c r="L33" s="38"/>
      <c r="M33" s="39"/>
      <c r="N33" s="38"/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4">
        <f>'利用関係'!E34</f>
        <v>0</v>
      </c>
      <c r="C34" s="73">
        <f>'利用関係'!F34</f>
        <v>131</v>
      </c>
      <c r="D34" s="56">
        <f t="shared" si="0"/>
        <v>-1</v>
      </c>
      <c r="E34" s="49"/>
      <c r="F34" s="49">
        <v>127</v>
      </c>
      <c r="G34" s="29">
        <f t="shared" si="1"/>
        <v>-1</v>
      </c>
      <c r="H34" s="81"/>
      <c r="I34" s="73">
        <v>4</v>
      </c>
      <c r="J34" s="56">
        <f t="shared" si="2"/>
        <v>-1</v>
      </c>
      <c r="K34" s="70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1325</v>
      </c>
      <c r="C35" s="77">
        <f>SUM(C23:C34)</f>
        <v>1715</v>
      </c>
      <c r="D35" s="32">
        <f t="shared" si="0"/>
        <v>-0.22740524781341107</v>
      </c>
      <c r="E35" s="31">
        <f>SUM(E23:E34)</f>
        <v>1275</v>
      </c>
      <c r="F35" s="31">
        <f>SUM(F23:F34)</f>
        <v>1658</v>
      </c>
      <c r="G35" s="33">
        <f t="shared" si="1"/>
        <v>-0.2310012062726176</v>
      </c>
      <c r="H35" s="82">
        <f>SUM(H23:H34)</f>
        <v>50</v>
      </c>
      <c r="I35" s="77">
        <f>SUM(I23:I34)</f>
        <v>57</v>
      </c>
      <c r="J35" s="32">
        <f t="shared" si="2"/>
        <v>-0.12280701754385964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6" zoomScaleNormal="90" zoomScaleSheetLayoutView="86" zoomScalePageLayoutView="0" workbookViewId="0" topLeftCell="A1">
      <selection activeCell="E32" sqref="E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35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38</v>
      </c>
      <c r="F21" s="107"/>
      <c r="G21" s="108"/>
      <c r="H21" s="106" t="s">
        <v>39</v>
      </c>
      <c r="I21" s="107"/>
      <c r="J21" s="12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83" t="s">
        <v>52</v>
      </c>
      <c r="C22" s="83" t="s">
        <v>50</v>
      </c>
      <c r="D22" s="51" t="s">
        <v>18</v>
      </c>
      <c r="E22" s="54" t="s">
        <v>59</v>
      </c>
      <c r="F22" s="94" t="s">
        <v>50</v>
      </c>
      <c r="G22" s="5" t="s">
        <v>18</v>
      </c>
      <c r="H22" s="8" t="s">
        <v>60</v>
      </c>
      <c r="I22" s="94" t="s">
        <v>50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5">
        <f>'利用関係'!N23</f>
        <v>93</v>
      </c>
      <c r="C23" s="75">
        <f>'利用関係'!O23</f>
        <v>5</v>
      </c>
      <c r="D23" s="23">
        <f>+(B23-C23)/C23</f>
        <v>17.6</v>
      </c>
      <c r="E23" s="78">
        <v>84</v>
      </c>
      <c r="F23" s="12">
        <v>0</v>
      </c>
      <c r="G23" s="24" t="e">
        <f>+(E23-F23)/F23</f>
        <v>#DIV/0!</v>
      </c>
      <c r="H23" s="80">
        <f>B23-E23</f>
        <v>9</v>
      </c>
      <c r="I23" s="74">
        <v>5</v>
      </c>
      <c r="J23" s="27">
        <f>+(H23-I23)/I23</f>
        <v>0.8</v>
      </c>
      <c r="K23" s="38"/>
      <c r="L23" s="129" t="s">
        <v>44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39"/>
      <c r="Z23" s="21"/>
    </row>
    <row r="24" spans="1:26" s="20" customFormat="1" ht="21" customHeight="1">
      <c r="A24" s="64" t="s">
        <v>20</v>
      </c>
      <c r="B24" s="75">
        <f>'利用関係'!N24</f>
        <v>4</v>
      </c>
      <c r="C24" s="75">
        <f>'利用関係'!O24</f>
        <v>11</v>
      </c>
      <c r="D24" s="23">
        <f aca="true" t="shared" si="0" ref="D24:D35">+(B24-C24)/C24</f>
        <v>-0.6363636363636364</v>
      </c>
      <c r="E24" s="78">
        <v>0</v>
      </c>
      <c r="F24" s="12">
        <v>0</v>
      </c>
      <c r="G24" s="24" t="e">
        <f aca="true" t="shared" si="1" ref="G24:G35">+(E24-F24)/F24</f>
        <v>#DIV/0!</v>
      </c>
      <c r="H24" s="80">
        <f aca="true" t="shared" si="2" ref="H24:H34">B24-E24</f>
        <v>4</v>
      </c>
      <c r="I24" s="74">
        <v>11</v>
      </c>
      <c r="J24" s="27">
        <f aca="true" t="shared" si="3" ref="J24:J35">+(H24-I24)/I24</f>
        <v>-0.6363636363636364</v>
      </c>
      <c r="K24" s="3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40"/>
      <c r="Z24" s="21"/>
    </row>
    <row r="25" spans="1:26" s="20" customFormat="1" ht="21" customHeight="1">
      <c r="A25" s="64" t="s">
        <v>1</v>
      </c>
      <c r="B25" s="75">
        <f>'利用関係'!N25</f>
        <v>76</v>
      </c>
      <c r="C25" s="75">
        <f>'利用関係'!O25</f>
        <v>9</v>
      </c>
      <c r="D25" s="23">
        <f t="shared" si="0"/>
        <v>7.444444444444445</v>
      </c>
      <c r="E25" s="78">
        <v>57</v>
      </c>
      <c r="F25" s="12">
        <v>0</v>
      </c>
      <c r="G25" s="24" t="e">
        <f t="shared" si="1"/>
        <v>#DIV/0!</v>
      </c>
      <c r="H25" s="80">
        <f t="shared" si="2"/>
        <v>19</v>
      </c>
      <c r="I25" s="74">
        <v>9</v>
      </c>
      <c r="J25" s="27">
        <f t="shared" si="3"/>
        <v>1.1111111111111112</v>
      </c>
      <c r="K25" s="38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5">
        <f>'利用関係'!N26</f>
        <v>25</v>
      </c>
      <c r="C26" s="75">
        <f>'利用関係'!O26</f>
        <v>7</v>
      </c>
      <c r="D26" s="23">
        <f t="shared" si="0"/>
        <v>2.5714285714285716</v>
      </c>
      <c r="E26" s="78">
        <v>0</v>
      </c>
      <c r="F26" s="12">
        <v>0</v>
      </c>
      <c r="G26" s="24" t="e">
        <f t="shared" si="1"/>
        <v>#DIV/0!</v>
      </c>
      <c r="H26" s="80">
        <f t="shared" si="2"/>
        <v>25</v>
      </c>
      <c r="I26" s="74">
        <v>7</v>
      </c>
      <c r="J26" s="27">
        <f t="shared" si="3"/>
        <v>2.5714285714285716</v>
      </c>
      <c r="K26" s="38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5">
        <f>'利用関係'!N27</f>
        <v>13</v>
      </c>
      <c r="C27" s="75">
        <f>'利用関係'!O27</f>
        <v>5</v>
      </c>
      <c r="D27" s="23">
        <f t="shared" si="0"/>
        <v>1.6</v>
      </c>
      <c r="E27" s="78">
        <v>0</v>
      </c>
      <c r="F27" s="12">
        <v>0</v>
      </c>
      <c r="G27" s="24" t="e">
        <f t="shared" si="1"/>
        <v>#DIV/0!</v>
      </c>
      <c r="H27" s="80">
        <f t="shared" si="2"/>
        <v>13</v>
      </c>
      <c r="I27" s="74">
        <v>5</v>
      </c>
      <c r="J27" s="27">
        <f t="shared" si="3"/>
        <v>1.6</v>
      </c>
      <c r="K27" s="38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5">
        <f>'利用関係'!N28</f>
        <v>10</v>
      </c>
      <c r="C28" s="75">
        <f>'利用関係'!O28</f>
        <v>3</v>
      </c>
      <c r="D28" s="23">
        <f t="shared" si="0"/>
        <v>2.3333333333333335</v>
      </c>
      <c r="E28" s="78">
        <v>0</v>
      </c>
      <c r="F28" s="12">
        <v>0</v>
      </c>
      <c r="G28" s="24" t="e">
        <f t="shared" si="1"/>
        <v>#DIV/0!</v>
      </c>
      <c r="H28" s="80">
        <f t="shared" si="2"/>
        <v>10</v>
      </c>
      <c r="I28" s="74">
        <v>3</v>
      </c>
      <c r="J28" s="27">
        <f t="shared" si="3"/>
        <v>2.3333333333333335</v>
      </c>
      <c r="K28" s="38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5">
        <f>'利用関係'!N29</f>
        <v>9</v>
      </c>
      <c r="C29" s="75">
        <f>'利用関係'!O29</f>
        <v>183</v>
      </c>
      <c r="D29" s="23">
        <f t="shared" si="0"/>
        <v>-0.9508196721311475</v>
      </c>
      <c r="E29" s="78">
        <v>0</v>
      </c>
      <c r="F29" s="12">
        <v>174</v>
      </c>
      <c r="G29" s="24">
        <f t="shared" si="1"/>
        <v>-1</v>
      </c>
      <c r="H29" s="80">
        <f t="shared" si="2"/>
        <v>9</v>
      </c>
      <c r="I29" s="74">
        <v>9</v>
      </c>
      <c r="J29" s="27">
        <f t="shared" si="3"/>
        <v>0</v>
      </c>
      <c r="K29" s="38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5">
        <f>'利用関係'!N30</f>
        <v>10</v>
      </c>
      <c r="C30" s="75">
        <f>'利用関係'!O30</f>
        <v>10</v>
      </c>
      <c r="D30" s="23">
        <f t="shared" si="0"/>
        <v>0</v>
      </c>
      <c r="E30" s="78">
        <v>0</v>
      </c>
      <c r="F30" s="12">
        <v>0</v>
      </c>
      <c r="G30" s="24" t="e">
        <f t="shared" si="1"/>
        <v>#DIV/0!</v>
      </c>
      <c r="H30" s="80">
        <f t="shared" si="2"/>
        <v>10</v>
      </c>
      <c r="I30" s="74">
        <v>10</v>
      </c>
      <c r="J30" s="27">
        <f t="shared" si="3"/>
        <v>0</v>
      </c>
      <c r="K30" s="38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5">
        <f>'利用関係'!N31</f>
        <v>63</v>
      </c>
      <c r="C31" s="75">
        <f>'利用関係'!O31</f>
        <v>9</v>
      </c>
      <c r="D31" s="23">
        <f t="shared" si="0"/>
        <v>6</v>
      </c>
      <c r="E31" s="78">
        <v>50</v>
      </c>
      <c r="F31" s="12">
        <v>0</v>
      </c>
      <c r="G31" s="24" t="e">
        <f t="shared" si="1"/>
        <v>#DIV/0!</v>
      </c>
      <c r="H31" s="80">
        <f t="shared" si="2"/>
        <v>13</v>
      </c>
      <c r="I31" s="74">
        <v>9</v>
      </c>
      <c r="J31" s="27">
        <f t="shared" si="3"/>
        <v>0.4444444444444444</v>
      </c>
      <c r="K31" s="38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5">
        <f>'利用関係'!N32</f>
        <v>0</v>
      </c>
      <c r="C32" s="75">
        <f>'利用関係'!O32</f>
        <v>7</v>
      </c>
      <c r="D32" s="23">
        <f>+(B32-C32)/C32</f>
        <v>-1</v>
      </c>
      <c r="E32" s="78"/>
      <c r="F32" s="12">
        <v>0</v>
      </c>
      <c r="G32" s="24" t="e">
        <f t="shared" si="1"/>
        <v>#DIV/0!</v>
      </c>
      <c r="H32" s="80">
        <f t="shared" si="2"/>
        <v>0</v>
      </c>
      <c r="I32" s="74">
        <v>7</v>
      </c>
      <c r="J32" s="27">
        <f>+(H32-I32)/I32</f>
        <v>-1</v>
      </c>
      <c r="K32" s="38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5">
        <f>'利用関係'!N33</f>
        <v>0</v>
      </c>
      <c r="C33" s="75">
        <f>'利用関係'!O33</f>
        <v>10</v>
      </c>
      <c r="D33" s="23">
        <f t="shared" si="0"/>
        <v>-1</v>
      </c>
      <c r="E33" s="78"/>
      <c r="F33" s="12">
        <v>0</v>
      </c>
      <c r="G33" s="24" t="e">
        <f t="shared" si="1"/>
        <v>#DIV/0!</v>
      </c>
      <c r="H33" s="80">
        <f t="shared" si="2"/>
        <v>0</v>
      </c>
      <c r="I33" s="74">
        <v>10</v>
      </c>
      <c r="J33" s="27">
        <f t="shared" si="3"/>
        <v>-1</v>
      </c>
      <c r="K33" s="38"/>
      <c r="L33" s="38"/>
      <c r="M33" s="39"/>
      <c r="N33" s="38"/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5">
        <f>'利用関係'!N34</f>
        <v>0</v>
      </c>
      <c r="C34" s="75">
        <f>'利用関係'!O34</f>
        <v>10</v>
      </c>
      <c r="D34" s="28">
        <f t="shared" si="0"/>
        <v>-1</v>
      </c>
      <c r="E34" s="79"/>
      <c r="F34" s="72">
        <v>0</v>
      </c>
      <c r="G34" s="29" t="e">
        <f t="shared" si="1"/>
        <v>#DIV/0!</v>
      </c>
      <c r="H34" s="80">
        <f t="shared" si="2"/>
        <v>0</v>
      </c>
      <c r="I34" s="73">
        <v>10</v>
      </c>
      <c r="J34" s="56">
        <f t="shared" si="3"/>
        <v>-1</v>
      </c>
      <c r="K34" s="38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303</v>
      </c>
      <c r="C35" s="77">
        <f>SUM(C23:C34)</f>
        <v>269</v>
      </c>
      <c r="D35" s="52">
        <f t="shared" si="0"/>
        <v>0.12639405204460966</v>
      </c>
      <c r="E35" s="76">
        <f>SUM(E23:E34)</f>
        <v>191</v>
      </c>
      <c r="F35" s="77">
        <f>SUM(F23:F34)</f>
        <v>174</v>
      </c>
      <c r="G35" s="33">
        <f t="shared" si="1"/>
        <v>0.09770114942528736</v>
      </c>
      <c r="H35" s="82">
        <f>SUM(H23:H34)</f>
        <v>112</v>
      </c>
      <c r="I35" s="77">
        <f>SUM(I23:I34)</f>
        <v>95</v>
      </c>
      <c r="J35" s="32">
        <f t="shared" si="3"/>
        <v>0.17894736842105263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2019-02-12T02:17:48Z</cp:lastPrinted>
  <dcterms:created xsi:type="dcterms:W3CDTF">2000-12-22T00:50:27Z</dcterms:created>
  <dcterms:modified xsi:type="dcterms:W3CDTF">2019-02-12T02:17:50Z</dcterms:modified>
  <cp:category/>
  <cp:version/>
  <cp:contentType/>
  <cp:contentStatus/>
</cp:coreProperties>
</file>