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55" windowWidth="20520" windowHeight="3225" activeTab="4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/>
  <calcPr fullCalcOnLoad="1"/>
</workbook>
</file>

<file path=xl/sharedStrings.xml><?xml version="1.0" encoding="utf-8"?>
<sst xmlns="http://schemas.openxmlformats.org/spreadsheetml/2006/main" count="176" uniqueCount="53">
  <si>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</si>
  <si>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</si>
  <si>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</si>
  <si>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</si>
  <si>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</si>
  <si>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</si>
  <si>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</si>
  <si>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</si>
  <si>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</si>
  <si>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</si>
  <si>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</si>
  <si>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</si>
  <si>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</si>
  <si>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</si>
  <si>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</si>
  <si>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</si>
  <si>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</si>
  <si>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</si>
  <si>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</si>
  <si>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</si>
  <si>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</si>
  <si>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</si>
  <si>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</si>
  <si>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</si>
  <si>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</si>
  <si>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</si>
  <si>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</si>
  <si>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</si>
  <si>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</si>
  <si>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</si>
  <si>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</si>
  <si>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</si>
  <si>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</si>
  <si>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</si>
  <si>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</si>
  <si>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</si>
  <si>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</si>
  <si>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</si>
  <si>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</si>
  <si>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</si>
  <si>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</si>
  <si>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</si>
  <si>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</si>
  <si>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</si>
  <si>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</si>
  <si>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２４年度</t>
  </si>
  <si>
    <t>４月</t>
  </si>
  <si>
    <t>新設住宅着工戸数の2５年度・2４年度比較表（利用関係）</t>
  </si>
  <si>
    <t>２５年度</t>
  </si>
  <si>
    <t>新設住宅着工戸数の25年度・24年度比較表（資金別）</t>
  </si>
  <si>
    <t>新設住宅着工戸数の25年度・24年度比較表（構造別）</t>
  </si>
  <si>
    <t>新設住宅着工戸数の25年度・24年度比較表（持家・構造別）</t>
  </si>
  <si>
    <t>新設住宅着工戸数の25年度・24年度比較表（分譲・マンション別）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</si>
</sst>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8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7" fontId="4" fillId="0" borderId="12" xfId="0" applyNumberFormat="1" applyFont="1" applyBorder="1" applyAlignment="1" applyProtection="1">
      <alignment vertical="center" shrinkToFit="1"/>
      <protection locked="0"/>
    </xf>
    <xf numFmtId="177" fontId="4" fillId="0" borderId="12" xfId="0" applyNumberFormat="1" applyFont="1" applyBorder="1" applyAlignment="1" applyProtection="1">
      <alignment vertical="center"/>
      <protection locked="0"/>
    </xf>
    <xf numFmtId="177" fontId="4" fillId="0" borderId="13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20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2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 applyProtection="1">
      <alignment vertical="center"/>
      <protection locked="0"/>
    </xf>
    <xf numFmtId="177" fontId="4" fillId="0" borderId="25" xfId="0" applyNumberFormat="1" applyFont="1" applyBorder="1" applyAlignment="1" applyProtection="1">
      <alignment vertical="center"/>
      <protection locked="0"/>
    </xf>
    <xf numFmtId="177" fontId="4" fillId="0" borderId="20" xfId="0" applyNumberFormat="1" applyFont="1" applyBorder="1" applyAlignment="1" applyProtection="1">
      <alignment vertical="center" shrinkToFit="1"/>
      <protection locked="0"/>
    </xf>
    <xf numFmtId="177" fontId="4" fillId="0" borderId="26" xfId="0" applyNumberFormat="1" applyFont="1" applyBorder="1" applyAlignment="1" applyProtection="1">
      <alignment vertical="center" shrinkToFit="1"/>
      <protection locked="0"/>
    </xf>
    <xf numFmtId="177" fontId="4" fillId="0" borderId="25" xfId="0" applyNumberFormat="1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7" fontId="4" fillId="0" borderId="28" xfId="0" applyNumberFormat="1" applyFont="1" applyBorder="1" applyAlignment="1" applyProtection="1">
      <alignment vertical="center"/>
      <protection locked="0"/>
    </xf>
    <xf numFmtId="177" fontId="4" fillId="0" borderId="27" xfId="0" applyNumberFormat="1" applyFont="1" applyBorder="1" applyAlignment="1" applyProtection="1">
      <alignment vertical="center" shrinkToFit="1"/>
      <protection locked="0"/>
    </xf>
    <xf numFmtId="176" fontId="4" fillId="0" borderId="16" xfId="0" applyNumberFormat="1" applyFont="1" applyBorder="1" applyAlignment="1">
      <alignment vertical="center" shrinkToFit="1"/>
    </xf>
    <xf numFmtId="177" fontId="4" fillId="0" borderId="29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7" fontId="4" fillId="0" borderId="27" xfId="0" applyNumberFormat="1" applyFont="1" applyBorder="1" applyAlignment="1" applyProtection="1">
      <alignment vertical="center"/>
      <protection locked="0"/>
    </xf>
    <xf numFmtId="177" fontId="4" fillId="0" borderId="29" xfId="0" applyNumberFormat="1" applyFont="1" applyBorder="1" applyAlignment="1">
      <alignment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177" fontId="4" fillId="0" borderId="27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 applyProtection="1">
      <alignment vertical="center"/>
      <protection locked="0"/>
    </xf>
    <xf numFmtId="177" fontId="4" fillId="0" borderId="27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27" xfId="0" applyNumberFormat="1" applyFont="1" applyFill="1" applyBorder="1" applyAlignment="1">
      <alignment vertical="center" shrinkToFit="1"/>
    </xf>
    <xf numFmtId="177" fontId="4" fillId="0" borderId="12" xfId="0" applyNumberFormat="1" applyFont="1" applyFill="1" applyBorder="1" applyAlignment="1">
      <alignment vertical="center" shrinkToFit="1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13" xfId="0" applyNumberFormat="1" applyFont="1" applyBorder="1" applyAlignment="1" applyProtection="1">
      <alignment vertical="center"/>
      <protection locked="0"/>
    </xf>
    <xf numFmtId="177" fontId="4" fillId="0" borderId="34" xfId="0" applyNumberFormat="1" applyFont="1" applyBorder="1" applyAlignment="1">
      <alignment vertical="center"/>
    </xf>
    <xf numFmtId="177" fontId="4" fillId="0" borderId="35" xfId="0" applyNumberFormat="1" applyFont="1" applyBorder="1" applyAlignment="1" applyProtection="1">
      <alignment vertical="center" shrinkToFit="1"/>
      <protection locked="0"/>
    </xf>
    <xf numFmtId="177" fontId="4" fillId="0" borderId="28" xfId="0" applyNumberFormat="1" applyFont="1" applyBorder="1" applyAlignment="1" applyProtection="1">
      <alignment vertical="center" shrinkToFit="1"/>
      <protection locked="0"/>
    </xf>
    <xf numFmtId="177" fontId="4" fillId="0" borderId="25" xfId="0" applyNumberFormat="1" applyFont="1" applyBorder="1" applyAlignment="1">
      <alignment vertical="center" shrinkToFit="1"/>
    </xf>
    <xf numFmtId="177" fontId="4" fillId="0" borderId="20" xfId="0" applyNumberFormat="1" applyFont="1" applyFill="1" applyBorder="1" applyAlignment="1">
      <alignment vertical="center" shrinkToFit="1"/>
    </xf>
    <xf numFmtId="177" fontId="4" fillId="0" borderId="26" xfId="0" applyNumberFormat="1" applyFont="1" applyBorder="1" applyAlignment="1">
      <alignment vertical="center" shrinkToFit="1"/>
    </xf>
    <xf numFmtId="177" fontId="4" fillId="0" borderId="28" xfId="0" applyNumberFormat="1" applyFont="1" applyBorder="1" applyAlignment="1">
      <alignment vertical="center" shrinkToFit="1"/>
    </xf>
    <xf numFmtId="177" fontId="4" fillId="0" borderId="35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0725"/>
          <c:w val="0.9742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33782450"/>
        <c:axId val="35606595"/>
      </c:barChart>
      <c:catAx>
        <c:axId val="33782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606595"/>
        <c:crosses val="autoZero"/>
        <c:auto val="1"/>
        <c:lblOffset val="100"/>
        <c:tickLblSkip val="1"/>
        <c:noMultiLvlLbl val="0"/>
      </c:catAx>
      <c:valAx>
        <c:axId val="35606595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824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4"/>
          <c:w val="0.40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2605"/>
          <c:w val="0.9267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69676"/>
        <c:axId val="627085"/>
      </c:barChart>
      <c:catAx>
        <c:axId val="69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085"/>
        <c:crosses val="autoZero"/>
        <c:auto val="1"/>
        <c:lblOffset val="100"/>
        <c:tickLblSkip val="1"/>
        <c:noMultiLvlLbl val="0"/>
      </c:catAx>
      <c:valAx>
        <c:axId val="627085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96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25"/>
          <c:y val="0.192"/>
          <c:w val="0.3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7525"/>
          <c:w val="0.979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5643766"/>
        <c:axId val="50793895"/>
      </c:barChart>
      <c:catAx>
        <c:axId val="5643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93895"/>
        <c:crosses val="autoZero"/>
        <c:auto val="1"/>
        <c:lblOffset val="100"/>
        <c:tickLblSkip val="1"/>
        <c:noMultiLvlLbl val="0"/>
      </c:catAx>
      <c:valAx>
        <c:axId val="507938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6437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5"/>
          <c:y val="0.213"/>
          <c:w val="0.35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6"/>
          <c:w val="0.9607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54491872"/>
        <c:axId val="20664801"/>
      </c:barChart>
      <c:catAx>
        <c:axId val="54491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664801"/>
        <c:crosses val="autoZero"/>
        <c:auto val="1"/>
        <c:lblOffset val="100"/>
        <c:tickLblSkip val="1"/>
        <c:noMultiLvlLbl val="0"/>
      </c:catAx>
      <c:valAx>
        <c:axId val="20664801"/>
        <c:scaling>
          <c:orientation val="minMax"/>
          <c:max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44918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1915"/>
          <c:w val="0.329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6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247"/>
          <c:w val="0.9372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51765482"/>
        <c:axId val="63236155"/>
      </c:barChart>
      <c:catAx>
        <c:axId val="51765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36155"/>
        <c:crosses val="autoZero"/>
        <c:auto val="1"/>
        <c:lblOffset val="100"/>
        <c:tickLblSkip val="1"/>
        <c:noMultiLvlLbl val="0"/>
      </c:catAx>
      <c:valAx>
        <c:axId val="63236155"/>
        <c:scaling>
          <c:orientation val="minMax"/>
          <c:max val="1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17654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75"/>
          <c:y val="0.192"/>
          <c:w val="0.353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765"/>
          <c:w val="0.964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32254484"/>
        <c:axId val="21854901"/>
      </c:barChart>
      <c:catAx>
        <c:axId val="32254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54901"/>
        <c:crosses val="autoZero"/>
        <c:auto val="1"/>
        <c:lblOffset val="100"/>
        <c:tickLblSkip val="1"/>
        <c:noMultiLvlLbl val="0"/>
      </c:catAx>
      <c:valAx>
        <c:axId val="218549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2544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75"/>
          <c:y val="0.21425"/>
          <c:w val="0.342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4325"/>
          <c:w val="0.9592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62476382"/>
        <c:axId val="25416527"/>
      </c:barChart>
      <c:catAx>
        <c:axId val="62476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416527"/>
        <c:crosses val="autoZero"/>
        <c:auto val="1"/>
        <c:lblOffset val="100"/>
        <c:tickLblSkip val="1"/>
        <c:noMultiLvlLbl val="0"/>
      </c:catAx>
      <c:valAx>
        <c:axId val="25416527"/>
        <c:scaling>
          <c:orientation val="minMax"/>
          <c:max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4763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5"/>
          <c:w val="0.34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405"/>
          <c:w val="0.941"/>
          <c:h val="0.7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27422152"/>
        <c:axId val="45472777"/>
      </c:barChart>
      <c:catAx>
        <c:axId val="27422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72777"/>
        <c:crosses val="autoZero"/>
        <c:auto val="1"/>
        <c:lblOffset val="100"/>
        <c:tickLblSkip val="1"/>
        <c:noMultiLvlLbl val="0"/>
      </c:catAx>
      <c:valAx>
        <c:axId val="454727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74221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2"/>
          <c:w val="0.358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62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95"/>
          <c:w val="0.97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52023900"/>
        <c:axId val="65561917"/>
      </c:barChart>
      <c:catAx>
        <c:axId val="52023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561917"/>
        <c:crosses val="autoZero"/>
        <c:auto val="1"/>
        <c:lblOffset val="100"/>
        <c:tickLblSkip val="1"/>
        <c:noMultiLvlLbl val="0"/>
      </c:catAx>
      <c:valAx>
        <c:axId val="65561917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02390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525"/>
          <c:y val="0.227"/>
          <c:w val="0.395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6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83"/>
          <c:w val="0.98775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53186342"/>
        <c:axId val="8915031"/>
      </c:barChart>
      <c:catAx>
        <c:axId val="53186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915031"/>
        <c:crosses val="autoZero"/>
        <c:auto val="1"/>
        <c:lblOffset val="100"/>
        <c:tickLblSkip val="1"/>
        <c:noMultiLvlLbl val="0"/>
      </c:catAx>
      <c:valAx>
        <c:axId val="8915031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186342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225"/>
          <c:y val="0.2185"/>
          <c:w val="0.386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117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7775"/>
          <c:w val="0.97025"/>
          <c:h val="0.7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13126416"/>
        <c:axId val="51028881"/>
      </c:barChart>
      <c:catAx>
        <c:axId val="13126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028881"/>
        <c:crosses val="autoZero"/>
        <c:auto val="1"/>
        <c:lblOffset val="100"/>
        <c:tickLblSkip val="1"/>
        <c:noMultiLvlLbl val="0"/>
      </c:catAx>
      <c:valAx>
        <c:axId val="51028881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12641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6"/>
          <c:y val="0.213"/>
          <c:w val="0.400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8325"/>
          <c:w val="0.9662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56606746"/>
        <c:axId val="39698667"/>
      </c:barChart>
      <c:catAx>
        <c:axId val="56606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98667"/>
        <c:crosses val="autoZero"/>
        <c:auto val="1"/>
        <c:lblOffset val="100"/>
        <c:tickLblSkip val="1"/>
        <c:noMultiLvlLbl val="0"/>
      </c:catAx>
      <c:valAx>
        <c:axId val="396986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66067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5"/>
          <c:y val="0.208"/>
          <c:w val="0.366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7025"/>
          <c:w val="0.932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21743684"/>
        <c:axId val="61475429"/>
      </c:barChart>
      <c:catAx>
        <c:axId val="21743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1475429"/>
        <c:crosses val="autoZero"/>
        <c:auto val="1"/>
        <c:lblOffset val="100"/>
        <c:tickLblSkip val="1"/>
        <c:noMultiLvlLbl val="0"/>
      </c:catAx>
      <c:valAx>
        <c:axId val="61475429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0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7436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925"/>
          <c:y val="0.19625"/>
          <c:w val="0.345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675"/>
          <c:w val="0.928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16407950"/>
        <c:axId val="13453823"/>
      </c:barChart>
      <c:catAx>
        <c:axId val="16407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53823"/>
        <c:crosses val="autoZero"/>
        <c:auto val="1"/>
        <c:lblOffset val="100"/>
        <c:tickLblSkip val="1"/>
        <c:noMultiLvlLbl val="0"/>
      </c:catAx>
      <c:valAx>
        <c:axId val="13453823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64079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75"/>
          <c:y val="0.20175"/>
          <c:w val="0.37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7325"/>
          <c:w val="0.964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53975544"/>
        <c:axId val="16017849"/>
      </c:barChart>
      <c:catAx>
        <c:axId val="53975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17849"/>
        <c:crosses val="autoZero"/>
        <c:auto val="1"/>
        <c:lblOffset val="100"/>
        <c:tickLblSkip val="1"/>
        <c:noMultiLvlLbl val="0"/>
      </c:catAx>
      <c:valAx>
        <c:axId val="160178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1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9755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5"/>
          <c:y val="0.214"/>
          <c:w val="0.36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5675"/>
          <c:w val="0.9342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9942914"/>
        <c:axId val="22377363"/>
      </c:barChart>
      <c:catAx>
        <c:axId val="9942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2377363"/>
        <c:crosses val="autoZero"/>
        <c:auto val="1"/>
        <c:lblOffset val="100"/>
        <c:tickLblSkip val="1"/>
        <c:noMultiLvlLbl val="0"/>
      </c:catAx>
      <c:valAx>
        <c:axId val="22377363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9429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"/>
          <c:y val="0.1915"/>
          <c:w val="0.365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="90" zoomScaleNormal="90" zoomScaleSheetLayoutView="100" zoomScalePageLayoutView="0" workbookViewId="0" topLeftCell="A22">
      <selection activeCell="N36" sqref="N36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06" t="s">
        <v>47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0" t="s">
        <v>0</v>
      </c>
      <c r="B20" s="97" t="s">
        <v>27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4"/>
    </row>
    <row r="21" spans="1:16" ht="21" customHeight="1">
      <c r="A21" s="111"/>
      <c r="B21" s="99"/>
      <c r="C21" s="100"/>
      <c r="D21" s="100"/>
      <c r="E21" s="99" t="s">
        <v>28</v>
      </c>
      <c r="F21" s="100"/>
      <c r="G21" s="109"/>
      <c r="H21" s="104" t="s">
        <v>29</v>
      </c>
      <c r="I21" s="100"/>
      <c r="J21" s="100"/>
      <c r="K21" s="101" t="s">
        <v>11</v>
      </c>
      <c r="L21" s="102"/>
      <c r="M21" s="103"/>
      <c r="N21" s="104" t="s">
        <v>12</v>
      </c>
      <c r="O21" s="100"/>
      <c r="P21" s="105"/>
    </row>
    <row r="22" spans="1:16" ht="21" customHeight="1">
      <c r="A22" s="112"/>
      <c r="B22" s="57" t="s">
        <v>48</v>
      </c>
      <c r="C22" s="9" t="s">
        <v>45</v>
      </c>
      <c r="D22" s="55" t="s">
        <v>13</v>
      </c>
      <c r="E22" s="58" t="s">
        <v>48</v>
      </c>
      <c r="F22" s="9" t="s">
        <v>45</v>
      </c>
      <c r="G22" s="5" t="s">
        <v>13</v>
      </c>
      <c r="H22" s="8" t="s">
        <v>48</v>
      </c>
      <c r="I22" s="9" t="s">
        <v>45</v>
      </c>
      <c r="J22" s="55" t="s">
        <v>13</v>
      </c>
      <c r="K22" s="8" t="s">
        <v>48</v>
      </c>
      <c r="L22" s="9" t="s">
        <v>45</v>
      </c>
      <c r="M22" s="5" t="s">
        <v>13</v>
      </c>
      <c r="N22" s="8" t="s">
        <v>48</v>
      </c>
      <c r="O22" s="9" t="s">
        <v>45</v>
      </c>
      <c r="P22" s="59" t="s">
        <v>13</v>
      </c>
    </row>
    <row r="23" spans="1:16" ht="21" customHeight="1">
      <c r="A23" s="65" t="s">
        <v>46</v>
      </c>
      <c r="B23" s="49">
        <v>266</v>
      </c>
      <c r="C23" s="49">
        <v>252</v>
      </c>
      <c r="D23" s="68">
        <f aca="true" t="shared" si="0" ref="D23:D35">+(B23-C23)/C23</f>
        <v>0.05555555555555555</v>
      </c>
      <c r="E23" s="71">
        <v>175</v>
      </c>
      <c r="F23" s="86">
        <v>123</v>
      </c>
      <c r="G23" s="6">
        <f>+(E23-F23)/F23</f>
        <v>0.42276422764227645</v>
      </c>
      <c r="H23" s="12">
        <v>88</v>
      </c>
      <c r="I23" s="52">
        <v>108</v>
      </c>
      <c r="J23" s="68">
        <f>+(H23-I23)/I23</f>
        <v>-0.18518518518518517</v>
      </c>
      <c r="K23" s="12">
        <v>0</v>
      </c>
      <c r="L23" s="52">
        <v>0</v>
      </c>
      <c r="M23" s="48" t="e">
        <f>+(K23-L23)/L23</f>
        <v>#DIV/0!</v>
      </c>
      <c r="N23" s="12">
        <v>3</v>
      </c>
      <c r="O23" s="52">
        <v>21</v>
      </c>
      <c r="P23" s="4">
        <f>+(N23-O23)/O23</f>
        <v>-0.8571428571428571</v>
      </c>
    </row>
    <row r="24" spans="1:16" ht="21" customHeight="1">
      <c r="A24" s="65" t="s">
        <v>15</v>
      </c>
      <c r="B24" s="49">
        <v>247</v>
      </c>
      <c r="C24" s="49">
        <v>245</v>
      </c>
      <c r="D24" s="68">
        <f t="shared" si="0"/>
        <v>0.00816326530612245</v>
      </c>
      <c r="E24" s="71">
        <v>137</v>
      </c>
      <c r="F24" s="50">
        <v>135</v>
      </c>
      <c r="G24" s="6">
        <f>+(E24-F24)/F24</f>
        <v>0.014814814814814815</v>
      </c>
      <c r="H24" s="12">
        <v>104</v>
      </c>
      <c r="I24" s="52">
        <v>101</v>
      </c>
      <c r="J24" s="68">
        <f aca="true" t="shared" si="1" ref="J24:J35">+(H24-I24)/I24</f>
        <v>0.0297029702970297</v>
      </c>
      <c r="K24" s="12">
        <v>0</v>
      </c>
      <c r="L24" s="52">
        <v>0</v>
      </c>
      <c r="M24" s="48" t="e">
        <f>+(K24-L24)/L24</f>
        <v>#DIV/0!</v>
      </c>
      <c r="N24" s="12">
        <v>6</v>
      </c>
      <c r="O24" s="52">
        <v>9</v>
      </c>
      <c r="P24" s="4">
        <f aca="true" t="shared" si="2" ref="P24:P35">+(N24-O24)/O24</f>
        <v>-0.3333333333333333</v>
      </c>
    </row>
    <row r="25" spans="1:16" ht="21" customHeight="1">
      <c r="A25" s="65" t="s">
        <v>1</v>
      </c>
      <c r="B25" s="49">
        <v>303</v>
      </c>
      <c r="C25" s="49">
        <v>251</v>
      </c>
      <c r="D25" s="68">
        <f t="shared" si="0"/>
        <v>0.20717131474103587</v>
      </c>
      <c r="E25" s="71">
        <v>166</v>
      </c>
      <c r="F25" s="50">
        <v>98</v>
      </c>
      <c r="G25" s="6">
        <f aca="true" t="shared" si="3" ref="G25:G35">+(E25-F25)/F25</f>
        <v>0.6938775510204082</v>
      </c>
      <c r="H25" s="12">
        <v>124</v>
      </c>
      <c r="I25" s="52">
        <v>141</v>
      </c>
      <c r="J25" s="68">
        <f t="shared" si="1"/>
        <v>-0.12056737588652482</v>
      </c>
      <c r="K25" s="12">
        <v>0</v>
      </c>
      <c r="L25" s="52">
        <v>0</v>
      </c>
      <c r="M25" s="48" t="e">
        <f aca="true" t="shared" si="4" ref="M25:M35">+(K25-L25)/L25</f>
        <v>#DIV/0!</v>
      </c>
      <c r="N25" s="12">
        <v>13</v>
      </c>
      <c r="O25" s="52">
        <v>12</v>
      </c>
      <c r="P25" s="4">
        <f t="shared" si="2"/>
        <v>0.08333333333333333</v>
      </c>
    </row>
    <row r="26" spans="1:16" ht="21" customHeight="1">
      <c r="A26" s="65" t="s">
        <v>2</v>
      </c>
      <c r="B26" s="49">
        <v>310</v>
      </c>
      <c r="C26" s="49">
        <v>232</v>
      </c>
      <c r="D26" s="68">
        <f t="shared" si="0"/>
        <v>0.33620689655172414</v>
      </c>
      <c r="E26" s="71">
        <v>161</v>
      </c>
      <c r="F26" s="50">
        <v>133</v>
      </c>
      <c r="G26" s="6">
        <f t="shared" si="3"/>
        <v>0.21052631578947367</v>
      </c>
      <c r="H26" s="12">
        <v>42</v>
      </c>
      <c r="I26" s="52">
        <v>89</v>
      </c>
      <c r="J26" s="68">
        <f t="shared" si="1"/>
        <v>-0.5280898876404494</v>
      </c>
      <c r="K26" s="12">
        <v>51</v>
      </c>
      <c r="L26" s="52">
        <v>0</v>
      </c>
      <c r="M26" s="48" t="e">
        <f t="shared" si="4"/>
        <v>#DIV/0!</v>
      </c>
      <c r="N26" s="12">
        <v>56</v>
      </c>
      <c r="O26" s="52">
        <v>10</v>
      </c>
      <c r="P26" s="4">
        <f t="shared" si="2"/>
        <v>4.6</v>
      </c>
    </row>
    <row r="27" spans="1:16" ht="21" customHeight="1">
      <c r="A27" s="65" t="s">
        <v>3</v>
      </c>
      <c r="B27" s="49">
        <v>283</v>
      </c>
      <c r="C27" s="49">
        <v>218</v>
      </c>
      <c r="D27" s="68">
        <f t="shared" si="0"/>
        <v>0.2981651376146789</v>
      </c>
      <c r="E27" s="71">
        <v>138</v>
      </c>
      <c r="F27" s="50">
        <v>125</v>
      </c>
      <c r="G27" s="6">
        <f t="shared" si="3"/>
        <v>0.104</v>
      </c>
      <c r="H27" s="12">
        <v>136</v>
      </c>
      <c r="I27" s="52">
        <v>65</v>
      </c>
      <c r="J27" s="68">
        <f t="shared" si="1"/>
        <v>1.0923076923076922</v>
      </c>
      <c r="K27" s="12">
        <v>0</v>
      </c>
      <c r="L27" s="52">
        <v>16</v>
      </c>
      <c r="M27" s="48">
        <f>+(K27-L27)/L27</f>
        <v>-1</v>
      </c>
      <c r="N27" s="12">
        <v>9</v>
      </c>
      <c r="O27" s="52">
        <v>12</v>
      </c>
      <c r="P27" s="4">
        <f t="shared" si="2"/>
        <v>-0.25</v>
      </c>
    </row>
    <row r="28" spans="1:16" ht="21" customHeight="1">
      <c r="A28" s="65" t="s">
        <v>4</v>
      </c>
      <c r="B28" s="49">
        <v>262</v>
      </c>
      <c r="C28" s="49">
        <v>273</v>
      </c>
      <c r="D28" s="68">
        <f t="shared" si="0"/>
        <v>-0.040293040293040296</v>
      </c>
      <c r="E28" s="71">
        <v>154</v>
      </c>
      <c r="F28" s="50">
        <v>117</v>
      </c>
      <c r="G28" s="6">
        <f t="shared" si="3"/>
        <v>0.3162393162393162</v>
      </c>
      <c r="H28" s="12">
        <v>40</v>
      </c>
      <c r="I28" s="52">
        <v>149</v>
      </c>
      <c r="J28" s="68">
        <f t="shared" si="1"/>
        <v>-0.7315436241610739</v>
      </c>
      <c r="K28" s="12">
        <v>0</v>
      </c>
      <c r="L28" s="52">
        <v>0</v>
      </c>
      <c r="M28" s="48" t="e">
        <f t="shared" si="4"/>
        <v>#DIV/0!</v>
      </c>
      <c r="N28" s="12">
        <v>68</v>
      </c>
      <c r="O28" s="52">
        <v>7</v>
      </c>
      <c r="P28" s="4">
        <f t="shared" si="2"/>
        <v>8.714285714285714</v>
      </c>
    </row>
    <row r="29" spans="1:16" ht="21" customHeight="1">
      <c r="A29" s="65" t="s">
        <v>5</v>
      </c>
      <c r="B29" s="49">
        <v>472</v>
      </c>
      <c r="C29" s="49">
        <v>272</v>
      </c>
      <c r="D29" s="68">
        <f t="shared" si="0"/>
        <v>0.7352941176470589</v>
      </c>
      <c r="E29" s="71">
        <v>211</v>
      </c>
      <c r="F29" s="50">
        <v>109</v>
      </c>
      <c r="G29" s="6">
        <f t="shared" si="3"/>
        <v>0.9357798165137615</v>
      </c>
      <c r="H29" s="12">
        <v>236</v>
      </c>
      <c r="I29" s="52">
        <v>116</v>
      </c>
      <c r="J29" s="68">
        <f t="shared" si="1"/>
        <v>1.0344827586206897</v>
      </c>
      <c r="K29" s="12">
        <v>10</v>
      </c>
      <c r="L29" s="52">
        <v>1</v>
      </c>
      <c r="M29" s="48">
        <f t="shared" si="4"/>
        <v>9</v>
      </c>
      <c r="N29" s="12">
        <v>15</v>
      </c>
      <c r="O29" s="52">
        <v>46</v>
      </c>
      <c r="P29" s="4">
        <f t="shared" si="2"/>
        <v>-0.6739130434782609</v>
      </c>
    </row>
    <row r="30" spans="1:16" ht="21" customHeight="1">
      <c r="A30" s="65" t="s">
        <v>6</v>
      </c>
      <c r="B30" s="49">
        <v>330</v>
      </c>
      <c r="C30" s="49">
        <v>249</v>
      </c>
      <c r="D30" s="68">
        <f t="shared" si="0"/>
        <v>0.3253012048192771</v>
      </c>
      <c r="E30" s="71">
        <v>222</v>
      </c>
      <c r="F30" s="50">
        <v>131</v>
      </c>
      <c r="G30" s="6">
        <f t="shared" si="3"/>
        <v>0.6946564885496184</v>
      </c>
      <c r="H30" s="12">
        <v>100</v>
      </c>
      <c r="I30" s="52">
        <v>107</v>
      </c>
      <c r="J30" s="68">
        <f t="shared" si="1"/>
        <v>-0.06542056074766354</v>
      </c>
      <c r="K30" s="12">
        <v>1</v>
      </c>
      <c r="L30" s="52">
        <v>2</v>
      </c>
      <c r="M30" s="48">
        <f t="shared" si="4"/>
        <v>-0.5</v>
      </c>
      <c r="N30" s="12">
        <v>7</v>
      </c>
      <c r="O30" s="52">
        <v>9</v>
      </c>
      <c r="P30" s="4">
        <f t="shared" si="2"/>
        <v>-0.2222222222222222</v>
      </c>
    </row>
    <row r="31" spans="1:16" ht="21" customHeight="1">
      <c r="A31" s="65" t="s">
        <v>7</v>
      </c>
      <c r="B31" s="49">
        <v>393</v>
      </c>
      <c r="C31" s="49">
        <v>352</v>
      </c>
      <c r="D31" s="68">
        <f>+(B31-C31)/C31</f>
        <v>0.11647727272727272</v>
      </c>
      <c r="E31" s="71">
        <v>203</v>
      </c>
      <c r="F31" s="50">
        <v>146</v>
      </c>
      <c r="G31" s="6">
        <f t="shared" si="3"/>
        <v>0.3904109589041096</v>
      </c>
      <c r="H31" s="12">
        <v>118</v>
      </c>
      <c r="I31" s="52">
        <v>197</v>
      </c>
      <c r="J31" s="68">
        <f t="shared" si="1"/>
        <v>-0.4010152284263959</v>
      </c>
      <c r="K31" s="12">
        <v>4</v>
      </c>
      <c r="L31" s="52">
        <v>0</v>
      </c>
      <c r="M31" s="48" t="e">
        <f t="shared" si="4"/>
        <v>#DIV/0!</v>
      </c>
      <c r="N31" s="12">
        <v>68</v>
      </c>
      <c r="O31" s="52">
        <v>9</v>
      </c>
      <c r="P31" s="4">
        <f t="shared" si="2"/>
        <v>6.555555555555555</v>
      </c>
    </row>
    <row r="32" spans="1:16" ht="21" customHeight="1">
      <c r="A32" s="65" t="s">
        <v>8</v>
      </c>
      <c r="B32" s="49">
        <v>262</v>
      </c>
      <c r="C32" s="49">
        <v>166</v>
      </c>
      <c r="D32" s="68">
        <f t="shared" si="0"/>
        <v>0.5783132530120482</v>
      </c>
      <c r="E32" s="71">
        <v>127</v>
      </c>
      <c r="F32" s="50">
        <v>81</v>
      </c>
      <c r="G32" s="6">
        <f t="shared" si="3"/>
        <v>0.5679012345679012</v>
      </c>
      <c r="H32" s="12">
        <v>125</v>
      </c>
      <c r="I32" s="52">
        <v>78</v>
      </c>
      <c r="J32" s="68">
        <f t="shared" si="1"/>
        <v>0.6025641025641025</v>
      </c>
      <c r="K32" s="12">
        <v>1</v>
      </c>
      <c r="L32" s="52">
        <v>0</v>
      </c>
      <c r="M32" s="48" t="e">
        <f t="shared" si="4"/>
        <v>#DIV/0!</v>
      </c>
      <c r="N32" s="12">
        <v>9</v>
      </c>
      <c r="O32" s="52">
        <v>7</v>
      </c>
      <c r="P32" s="4">
        <f t="shared" si="2"/>
        <v>0.2857142857142857</v>
      </c>
    </row>
    <row r="33" spans="1:16" ht="21" customHeight="1">
      <c r="A33" s="65" t="s">
        <v>9</v>
      </c>
      <c r="B33" s="49">
        <v>170</v>
      </c>
      <c r="C33" s="49">
        <v>176</v>
      </c>
      <c r="D33" s="68">
        <f t="shared" si="0"/>
        <v>-0.03409090909090909</v>
      </c>
      <c r="E33" s="71">
        <v>123</v>
      </c>
      <c r="F33" s="50">
        <v>105</v>
      </c>
      <c r="G33" s="6">
        <f t="shared" si="3"/>
        <v>0.17142857142857143</v>
      </c>
      <c r="H33" s="12">
        <v>43</v>
      </c>
      <c r="I33" s="52">
        <v>64</v>
      </c>
      <c r="J33" s="68">
        <f t="shared" si="1"/>
        <v>-0.328125</v>
      </c>
      <c r="K33" s="12">
        <v>0</v>
      </c>
      <c r="L33" s="52">
        <v>0</v>
      </c>
      <c r="M33" s="48" t="e">
        <f t="shared" si="4"/>
        <v>#DIV/0!</v>
      </c>
      <c r="N33" s="12">
        <v>4</v>
      </c>
      <c r="O33" s="52">
        <v>7</v>
      </c>
      <c r="P33" s="4">
        <f t="shared" si="2"/>
        <v>-0.42857142857142855</v>
      </c>
    </row>
    <row r="34" spans="1:16" ht="21" customHeight="1" thickBot="1">
      <c r="A34" s="66" t="s">
        <v>10</v>
      </c>
      <c r="B34" s="49">
        <v>173</v>
      </c>
      <c r="C34" s="49">
        <v>203</v>
      </c>
      <c r="D34" s="69">
        <f t="shared" si="0"/>
        <v>-0.1477832512315271</v>
      </c>
      <c r="E34" s="60">
        <v>111</v>
      </c>
      <c r="F34" s="76">
        <v>110</v>
      </c>
      <c r="G34" s="10">
        <f t="shared" si="3"/>
        <v>0.00909090909090909</v>
      </c>
      <c r="H34" s="54">
        <v>54</v>
      </c>
      <c r="I34" s="85">
        <v>79</v>
      </c>
      <c r="J34" s="81">
        <f t="shared" si="1"/>
        <v>-0.31645569620253167</v>
      </c>
      <c r="K34" s="54">
        <v>0</v>
      </c>
      <c r="L34" s="85">
        <v>0</v>
      </c>
      <c r="M34" s="48" t="e">
        <f t="shared" si="4"/>
        <v>#DIV/0!</v>
      </c>
      <c r="N34" s="54">
        <v>8</v>
      </c>
      <c r="O34" s="85">
        <v>14</v>
      </c>
      <c r="P34" s="16">
        <f t="shared" si="2"/>
        <v>-0.42857142857142855</v>
      </c>
    </row>
    <row r="35" spans="1:25" ht="21" customHeight="1" thickBot="1" thickTop="1">
      <c r="A35" s="67" t="s">
        <v>14</v>
      </c>
      <c r="B35" s="64">
        <f>SUM(B23:B34)</f>
        <v>3471</v>
      </c>
      <c r="C35" s="18">
        <f>SUM(C23:C34)</f>
        <v>2889</v>
      </c>
      <c r="D35" s="70">
        <f t="shared" si="0"/>
        <v>0.20145379023883697</v>
      </c>
      <c r="E35" s="72">
        <f>SUM(E23:E34)</f>
        <v>1928</v>
      </c>
      <c r="F35" s="18">
        <f>SUM(F23:F34)</f>
        <v>1413</v>
      </c>
      <c r="G35" s="19">
        <f t="shared" si="3"/>
        <v>0.36447275300778487</v>
      </c>
      <c r="H35" s="17">
        <f>SUM(H23:H34)</f>
        <v>1210</v>
      </c>
      <c r="I35" s="18">
        <f>SUM(I23:I34)</f>
        <v>1294</v>
      </c>
      <c r="J35" s="70">
        <f t="shared" si="1"/>
        <v>-0.06491499227202473</v>
      </c>
      <c r="K35" s="17">
        <f>SUM(K23:K34)</f>
        <v>67</v>
      </c>
      <c r="L35" s="18">
        <f>SUM(L23:L34)</f>
        <v>19</v>
      </c>
      <c r="M35" s="19">
        <f t="shared" si="4"/>
        <v>2.526315789473684</v>
      </c>
      <c r="N35" s="17">
        <f>SUM(N23:N34)</f>
        <v>266</v>
      </c>
      <c r="O35" s="64">
        <f>SUM(O23:O34)</f>
        <v>163</v>
      </c>
      <c r="P35" s="11">
        <f t="shared" si="2"/>
        <v>0.6319018404907976</v>
      </c>
      <c r="Y35" s="15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6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85" zoomScaleNormal="85" zoomScaleSheetLayoutView="75" zoomScalePageLayoutView="0" workbookViewId="0" topLeftCell="A16">
      <selection activeCell="Q35" sqref="Q35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06" t="s">
        <v>49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0" t="s">
        <v>16</v>
      </c>
      <c r="B20" s="97" t="s">
        <v>27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</row>
    <row r="21" spans="1:19" ht="21" customHeight="1">
      <c r="A21" s="111"/>
      <c r="B21" s="99"/>
      <c r="C21" s="100"/>
      <c r="D21" s="100"/>
      <c r="E21" s="118" t="s">
        <v>25</v>
      </c>
      <c r="F21" s="102"/>
      <c r="G21" s="103"/>
      <c r="H21" s="101" t="s">
        <v>26</v>
      </c>
      <c r="I21" s="102"/>
      <c r="J21" s="103"/>
      <c r="K21" s="101" t="s">
        <v>33</v>
      </c>
      <c r="L21" s="102"/>
      <c r="M21" s="103"/>
      <c r="N21" s="102" t="s">
        <v>32</v>
      </c>
      <c r="O21" s="102"/>
      <c r="P21" s="102"/>
      <c r="Q21" s="115" t="s">
        <v>21</v>
      </c>
      <c r="R21" s="116"/>
      <c r="S21" s="117"/>
    </row>
    <row r="22" spans="1:19" ht="21" customHeight="1">
      <c r="A22" s="112"/>
      <c r="B22" s="58" t="s">
        <v>48</v>
      </c>
      <c r="C22" s="9" t="s">
        <v>45</v>
      </c>
      <c r="D22" s="55" t="s">
        <v>18</v>
      </c>
      <c r="E22" s="58" t="s">
        <v>48</v>
      </c>
      <c r="F22" s="9" t="s">
        <v>45</v>
      </c>
      <c r="G22" s="5" t="s">
        <v>18</v>
      </c>
      <c r="H22" s="8" t="s">
        <v>48</v>
      </c>
      <c r="I22" s="9" t="s">
        <v>45</v>
      </c>
      <c r="J22" s="5" t="s">
        <v>18</v>
      </c>
      <c r="K22" s="8" t="s">
        <v>48</v>
      </c>
      <c r="L22" s="9" t="s">
        <v>45</v>
      </c>
      <c r="M22" s="5" t="s">
        <v>18</v>
      </c>
      <c r="N22" s="8" t="s">
        <v>48</v>
      </c>
      <c r="O22" s="9" t="s">
        <v>45</v>
      </c>
      <c r="P22" s="5" t="s">
        <v>18</v>
      </c>
      <c r="Q22" s="8" t="s">
        <v>48</v>
      </c>
      <c r="R22" s="9" t="s">
        <v>45</v>
      </c>
      <c r="S22" s="5" t="s">
        <v>18</v>
      </c>
    </row>
    <row r="23" spans="1:19" ht="21" customHeight="1">
      <c r="A23" s="65" t="s">
        <v>19</v>
      </c>
      <c r="B23" s="77">
        <v>266</v>
      </c>
      <c r="C23" s="49">
        <v>252</v>
      </c>
      <c r="D23" s="4">
        <f>+(B23-C23)/C23</f>
        <v>0.05555555555555555</v>
      </c>
      <c r="E23" s="50">
        <v>248</v>
      </c>
      <c r="F23" s="50">
        <v>225</v>
      </c>
      <c r="G23" s="6">
        <f>+(E23-F23)/F23</f>
        <v>0.10222222222222223</v>
      </c>
      <c r="H23" s="12">
        <v>0</v>
      </c>
      <c r="I23" s="52">
        <v>0</v>
      </c>
      <c r="J23" s="48" t="e">
        <f>+(H23-I23)/I23</f>
        <v>#DIV/0!</v>
      </c>
      <c r="K23" s="13">
        <v>8</v>
      </c>
      <c r="L23" s="50">
        <v>12</v>
      </c>
      <c r="M23" s="48">
        <f>+(K23-L23)/L23</f>
        <v>-0.3333333333333333</v>
      </c>
      <c r="N23" s="12">
        <v>0</v>
      </c>
      <c r="O23" s="52">
        <v>0</v>
      </c>
      <c r="P23" s="20" t="e">
        <f>+(N23-O23)/O23</f>
        <v>#DIV/0!</v>
      </c>
      <c r="Q23" s="12">
        <v>10</v>
      </c>
      <c r="R23" s="14">
        <v>15</v>
      </c>
      <c r="S23" s="45">
        <f>+(Q23-R23)/R23</f>
        <v>-0.3333333333333333</v>
      </c>
    </row>
    <row r="24" spans="1:19" ht="21" customHeight="1">
      <c r="A24" s="65" t="s">
        <v>20</v>
      </c>
      <c r="B24" s="77">
        <v>247</v>
      </c>
      <c r="C24" s="49">
        <v>245</v>
      </c>
      <c r="D24" s="4">
        <f aca="true" t="shared" si="0" ref="D24:D35">+(B24-C24)/C24</f>
        <v>0.00816326530612245</v>
      </c>
      <c r="E24" s="50">
        <v>225</v>
      </c>
      <c r="F24" s="50">
        <v>227</v>
      </c>
      <c r="G24" s="6">
        <f aca="true" t="shared" si="1" ref="G24:G35">+(E24-F24)/F24</f>
        <v>-0.00881057268722467</v>
      </c>
      <c r="H24" s="12">
        <v>8</v>
      </c>
      <c r="I24" s="52">
        <v>0</v>
      </c>
      <c r="J24" s="48" t="e">
        <f aca="true" t="shared" si="2" ref="J24:J35">+(H24-I24)/I24</f>
        <v>#DIV/0!</v>
      </c>
      <c r="K24" s="13">
        <v>6</v>
      </c>
      <c r="L24" s="50">
        <v>4</v>
      </c>
      <c r="M24" s="48">
        <f aca="true" t="shared" si="3" ref="M24:M35">+(K24-L24)/L24</f>
        <v>0.5</v>
      </c>
      <c r="N24" s="12">
        <v>0</v>
      </c>
      <c r="O24" s="52">
        <v>0</v>
      </c>
      <c r="P24" s="20" t="e">
        <f aca="true" t="shared" si="4" ref="P24:P35">+(N24-O24)/O24</f>
        <v>#DIV/0!</v>
      </c>
      <c r="Q24" s="12">
        <v>8</v>
      </c>
      <c r="R24" s="52">
        <v>14</v>
      </c>
      <c r="S24" s="45">
        <f aca="true" t="shared" si="5" ref="S24:S35">+(Q24-R24)/R24</f>
        <v>-0.42857142857142855</v>
      </c>
    </row>
    <row r="25" spans="1:19" ht="21" customHeight="1">
      <c r="A25" s="65" t="s">
        <v>30</v>
      </c>
      <c r="B25" s="77">
        <v>303</v>
      </c>
      <c r="C25" s="49">
        <v>251</v>
      </c>
      <c r="D25" s="4">
        <f t="shared" si="0"/>
        <v>0.20717131474103587</v>
      </c>
      <c r="E25" s="50">
        <v>270</v>
      </c>
      <c r="F25" s="50">
        <v>236</v>
      </c>
      <c r="G25" s="6">
        <f t="shared" si="1"/>
        <v>0.1440677966101695</v>
      </c>
      <c r="H25" s="12">
        <v>12</v>
      </c>
      <c r="I25" s="52">
        <v>4</v>
      </c>
      <c r="J25" s="48">
        <f t="shared" si="2"/>
        <v>2</v>
      </c>
      <c r="K25" s="13">
        <v>9</v>
      </c>
      <c r="L25" s="50">
        <v>9</v>
      </c>
      <c r="M25" s="48">
        <f t="shared" si="3"/>
        <v>0</v>
      </c>
      <c r="N25" s="12">
        <v>0</v>
      </c>
      <c r="O25" s="52">
        <v>0</v>
      </c>
      <c r="P25" s="20" t="e">
        <f t="shared" si="4"/>
        <v>#DIV/0!</v>
      </c>
      <c r="Q25" s="12">
        <v>12</v>
      </c>
      <c r="R25" s="52">
        <v>2</v>
      </c>
      <c r="S25" s="45">
        <f t="shared" si="5"/>
        <v>5</v>
      </c>
    </row>
    <row r="26" spans="1:19" ht="21" customHeight="1">
      <c r="A26" s="65" t="s">
        <v>2</v>
      </c>
      <c r="B26" s="77">
        <v>310</v>
      </c>
      <c r="C26" s="49">
        <v>232</v>
      </c>
      <c r="D26" s="4">
        <f t="shared" si="0"/>
        <v>0.33620689655172414</v>
      </c>
      <c r="E26" s="50">
        <v>239</v>
      </c>
      <c r="F26" s="50">
        <v>215</v>
      </c>
      <c r="G26" s="6">
        <f t="shared" si="1"/>
        <v>0.11162790697674418</v>
      </c>
      <c r="H26" s="12">
        <v>6</v>
      </c>
      <c r="I26" s="52">
        <v>0</v>
      </c>
      <c r="J26" s="48" t="e">
        <f t="shared" si="2"/>
        <v>#DIV/0!</v>
      </c>
      <c r="K26" s="13">
        <v>6</v>
      </c>
      <c r="L26" s="50">
        <v>4</v>
      </c>
      <c r="M26" s="48">
        <f t="shared" si="3"/>
        <v>0.5</v>
      </c>
      <c r="N26" s="12">
        <v>0</v>
      </c>
      <c r="O26" s="52">
        <v>0</v>
      </c>
      <c r="P26" s="20" t="e">
        <f t="shared" si="4"/>
        <v>#DIV/0!</v>
      </c>
      <c r="Q26" s="12">
        <v>59</v>
      </c>
      <c r="R26" s="52">
        <v>13</v>
      </c>
      <c r="S26" s="45">
        <f t="shared" si="5"/>
        <v>3.5384615384615383</v>
      </c>
    </row>
    <row r="27" spans="1:19" ht="21" customHeight="1">
      <c r="A27" s="65" t="s">
        <v>3</v>
      </c>
      <c r="B27" s="77">
        <v>283</v>
      </c>
      <c r="C27" s="49">
        <v>218</v>
      </c>
      <c r="D27" s="4">
        <f t="shared" si="0"/>
        <v>0.2981651376146789</v>
      </c>
      <c r="E27" s="50">
        <v>232</v>
      </c>
      <c r="F27" s="50">
        <v>192</v>
      </c>
      <c r="G27" s="6">
        <f t="shared" si="1"/>
        <v>0.20833333333333334</v>
      </c>
      <c r="H27" s="12">
        <v>21</v>
      </c>
      <c r="I27" s="52">
        <v>0</v>
      </c>
      <c r="J27" s="48" t="e">
        <f t="shared" si="2"/>
        <v>#DIV/0!</v>
      </c>
      <c r="K27" s="13">
        <v>20</v>
      </c>
      <c r="L27" s="50">
        <v>21</v>
      </c>
      <c r="M27" s="48">
        <f t="shared" si="3"/>
        <v>-0.047619047619047616</v>
      </c>
      <c r="N27" s="12">
        <v>0</v>
      </c>
      <c r="O27" s="52">
        <v>0</v>
      </c>
      <c r="P27" s="20" t="e">
        <f t="shared" si="4"/>
        <v>#DIV/0!</v>
      </c>
      <c r="Q27" s="12">
        <v>10</v>
      </c>
      <c r="R27" s="52">
        <v>5</v>
      </c>
      <c r="S27" s="45">
        <f t="shared" si="5"/>
        <v>1</v>
      </c>
    </row>
    <row r="28" spans="1:19" ht="21" customHeight="1">
      <c r="A28" s="65" t="s">
        <v>4</v>
      </c>
      <c r="B28" s="77">
        <v>262</v>
      </c>
      <c r="C28" s="49">
        <v>273</v>
      </c>
      <c r="D28" s="4">
        <f t="shared" si="0"/>
        <v>-0.040293040293040296</v>
      </c>
      <c r="E28" s="50">
        <v>170</v>
      </c>
      <c r="F28" s="50">
        <v>256</v>
      </c>
      <c r="G28" s="6">
        <f t="shared" si="1"/>
        <v>-0.3359375</v>
      </c>
      <c r="H28" s="12">
        <v>12</v>
      </c>
      <c r="I28" s="52">
        <v>0</v>
      </c>
      <c r="J28" s="48" t="e">
        <f t="shared" si="2"/>
        <v>#DIV/0!</v>
      </c>
      <c r="K28" s="13">
        <v>57</v>
      </c>
      <c r="L28" s="50">
        <v>8</v>
      </c>
      <c r="M28" s="48">
        <f t="shared" si="3"/>
        <v>6.125</v>
      </c>
      <c r="N28" s="12">
        <v>0</v>
      </c>
      <c r="O28" s="52">
        <v>0</v>
      </c>
      <c r="P28" s="20" t="e">
        <f t="shared" si="4"/>
        <v>#DIV/0!</v>
      </c>
      <c r="Q28" s="12">
        <v>23</v>
      </c>
      <c r="R28" s="52">
        <v>9</v>
      </c>
      <c r="S28" s="45">
        <f t="shared" si="5"/>
        <v>1.5555555555555556</v>
      </c>
    </row>
    <row r="29" spans="1:19" ht="21" customHeight="1">
      <c r="A29" s="65" t="s">
        <v>5</v>
      </c>
      <c r="B29" s="77">
        <v>472</v>
      </c>
      <c r="C29" s="49">
        <v>272</v>
      </c>
      <c r="D29" s="4">
        <f t="shared" si="0"/>
        <v>0.7352941176470589</v>
      </c>
      <c r="E29" s="50">
        <v>367</v>
      </c>
      <c r="F29" s="50">
        <v>182</v>
      </c>
      <c r="G29" s="6">
        <f t="shared" si="1"/>
        <v>1.0164835164835164</v>
      </c>
      <c r="H29" s="12">
        <v>62</v>
      </c>
      <c r="I29" s="52">
        <v>0</v>
      </c>
      <c r="J29" s="48" t="e">
        <f t="shared" si="2"/>
        <v>#DIV/0!</v>
      </c>
      <c r="K29" s="13">
        <v>5</v>
      </c>
      <c r="L29" s="50">
        <v>57</v>
      </c>
      <c r="M29" s="48">
        <f t="shared" si="3"/>
        <v>-0.9122807017543859</v>
      </c>
      <c r="N29" s="12">
        <v>0</v>
      </c>
      <c r="O29" s="52">
        <v>0</v>
      </c>
      <c r="P29" s="20" t="e">
        <f t="shared" si="4"/>
        <v>#DIV/0!</v>
      </c>
      <c r="Q29" s="12">
        <v>38</v>
      </c>
      <c r="R29" s="52">
        <v>33</v>
      </c>
      <c r="S29" s="45">
        <f t="shared" si="5"/>
        <v>0.15151515151515152</v>
      </c>
    </row>
    <row r="30" spans="1:19" ht="21" customHeight="1">
      <c r="A30" s="65" t="s">
        <v>6</v>
      </c>
      <c r="B30" s="77">
        <v>330</v>
      </c>
      <c r="C30" s="49">
        <v>249</v>
      </c>
      <c r="D30" s="4">
        <f t="shared" si="0"/>
        <v>0.3253012048192771</v>
      </c>
      <c r="E30" s="50">
        <v>272</v>
      </c>
      <c r="F30" s="50">
        <v>224</v>
      </c>
      <c r="G30" s="6">
        <f t="shared" si="1"/>
        <v>0.21428571428571427</v>
      </c>
      <c r="H30" s="12">
        <v>12</v>
      </c>
      <c r="I30" s="52">
        <v>0</v>
      </c>
      <c r="J30" s="48" t="e">
        <f t="shared" si="2"/>
        <v>#DIV/0!</v>
      </c>
      <c r="K30" s="13">
        <v>23</v>
      </c>
      <c r="L30" s="50">
        <v>15</v>
      </c>
      <c r="M30" s="48">
        <f t="shared" si="3"/>
        <v>0.5333333333333333</v>
      </c>
      <c r="N30" s="12">
        <v>0</v>
      </c>
      <c r="O30" s="52">
        <v>0</v>
      </c>
      <c r="P30" s="20" t="e">
        <f t="shared" si="4"/>
        <v>#DIV/0!</v>
      </c>
      <c r="Q30" s="12">
        <v>23</v>
      </c>
      <c r="R30" s="52">
        <v>10</v>
      </c>
      <c r="S30" s="45">
        <f t="shared" si="5"/>
        <v>1.3</v>
      </c>
    </row>
    <row r="31" spans="1:19" ht="21" customHeight="1">
      <c r="A31" s="65" t="s">
        <v>7</v>
      </c>
      <c r="B31" s="77">
        <v>393</v>
      </c>
      <c r="C31" s="49">
        <v>352</v>
      </c>
      <c r="D31" s="4">
        <f t="shared" si="0"/>
        <v>0.11647727272727272</v>
      </c>
      <c r="E31" s="50">
        <v>368</v>
      </c>
      <c r="F31" s="50">
        <v>329</v>
      </c>
      <c r="G31" s="6">
        <f t="shared" si="1"/>
        <v>0.11854103343465046</v>
      </c>
      <c r="H31" s="12">
        <v>6</v>
      </c>
      <c r="I31" s="52">
        <v>0</v>
      </c>
      <c r="J31" s="48" t="e">
        <f t="shared" si="2"/>
        <v>#DIV/0!</v>
      </c>
      <c r="K31" s="13">
        <v>4</v>
      </c>
      <c r="L31" s="50">
        <v>11</v>
      </c>
      <c r="M31" s="48">
        <f t="shared" si="3"/>
        <v>-0.6363636363636364</v>
      </c>
      <c r="N31" s="12">
        <v>0</v>
      </c>
      <c r="O31" s="52">
        <v>0</v>
      </c>
      <c r="P31" s="20" t="e">
        <f t="shared" si="4"/>
        <v>#DIV/0!</v>
      </c>
      <c r="Q31" s="12">
        <v>15</v>
      </c>
      <c r="R31" s="52">
        <v>12</v>
      </c>
      <c r="S31" s="45">
        <f t="shared" si="5"/>
        <v>0.25</v>
      </c>
    </row>
    <row r="32" spans="1:19" ht="21" customHeight="1">
      <c r="A32" s="65" t="s">
        <v>8</v>
      </c>
      <c r="B32" s="77">
        <v>262</v>
      </c>
      <c r="C32" s="49">
        <v>166</v>
      </c>
      <c r="D32" s="4">
        <f>+(B32-C32)/C32</f>
        <v>0.5783132530120482</v>
      </c>
      <c r="E32" s="50">
        <v>230</v>
      </c>
      <c r="F32" s="50">
        <v>150</v>
      </c>
      <c r="G32" s="6">
        <f t="shared" si="1"/>
        <v>0.5333333333333333</v>
      </c>
      <c r="H32" s="12">
        <v>0</v>
      </c>
      <c r="I32" s="52">
        <v>0</v>
      </c>
      <c r="J32" s="48" t="e">
        <f t="shared" si="2"/>
        <v>#DIV/0!</v>
      </c>
      <c r="K32" s="13">
        <v>26</v>
      </c>
      <c r="L32" s="50">
        <v>3</v>
      </c>
      <c r="M32" s="48">
        <f t="shared" si="3"/>
        <v>7.666666666666667</v>
      </c>
      <c r="N32" s="12">
        <v>0</v>
      </c>
      <c r="O32" s="52">
        <v>0</v>
      </c>
      <c r="P32" s="20" t="e">
        <f t="shared" si="4"/>
        <v>#DIV/0!</v>
      </c>
      <c r="Q32" s="12">
        <v>6</v>
      </c>
      <c r="R32" s="52">
        <v>13</v>
      </c>
      <c r="S32" s="45">
        <f t="shared" si="5"/>
        <v>-0.5384615384615384</v>
      </c>
    </row>
    <row r="33" spans="1:19" ht="21" customHeight="1">
      <c r="A33" s="65" t="s">
        <v>9</v>
      </c>
      <c r="B33" s="77">
        <v>170</v>
      </c>
      <c r="C33" s="49">
        <v>176</v>
      </c>
      <c r="D33" s="4">
        <f t="shared" si="0"/>
        <v>-0.03409090909090909</v>
      </c>
      <c r="E33" s="50">
        <v>164</v>
      </c>
      <c r="F33" s="50">
        <v>163</v>
      </c>
      <c r="G33" s="6">
        <f t="shared" si="1"/>
        <v>0.006134969325153374</v>
      </c>
      <c r="H33" s="12">
        <v>0</v>
      </c>
      <c r="I33" s="52">
        <v>0</v>
      </c>
      <c r="J33" s="48" t="e">
        <f t="shared" si="2"/>
        <v>#DIV/0!</v>
      </c>
      <c r="K33" s="13">
        <v>1</v>
      </c>
      <c r="L33" s="50">
        <v>6</v>
      </c>
      <c r="M33" s="48">
        <f t="shared" si="3"/>
        <v>-0.8333333333333334</v>
      </c>
      <c r="N33" s="12">
        <v>0</v>
      </c>
      <c r="O33" s="52">
        <v>0</v>
      </c>
      <c r="P33" s="20" t="e">
        <f t="shared" si="4"/>
        <v>#DIV/0!</v>
      </c>
      <c r="Q33" s="12">
        <v>5</v>
      </c>
      <c r="R33" s="52">
        <v>7</v>
      </c>
      <c r="S33" s="45">
        <f t="shared" si="5"/>
        <v>-0.2857142857142857</v>
      </c>
    </row>
    <row r="34" spans="1:19" ht="21" customHeight="1" thickBot="1">
      <c r="A34" s="66" t="s">
        <v>10</v>
      </c>
      <c r="B34" s="78">
        <v>173</v>
      </c>
      <c r="C34" s="87">
        <v>203</v>
      </c>
      <c r="D34" s="16">
        <f t="shared" si="0"/>
        <v>-0.1477832512315271</v>
      </c>
      <c r="E34" s="76">
        <v>139</v>
      </c>
      <c r="F34" s="76">
        <v>176</v>
      </c>
      <c r="G34" s="10">
        <f t="shared" si="1"/>
        <v>-0.21022727272727273</v>
      </c>
      <c r="H34" s="54">
        <v>0</v>
      </c>
      <c r="I34" s="85">
        <v>0</v>
      </c>
      <c r="J34" s="80" t="e">
        <f t="shared" si="2"/>
        <v>#DIV/0!</v>
      </c>
      <c r="K34" s="51">
        <v>16</v>
      </c>
      <c r="L34" s="76">
        <v>11</v>
      </c>
      <c r="M34" s="48">
        <f t="shared" si="3"/>
        <v>0.45454545454545453</v>
      </c>
      <c r="N34" s="54">
        <v>0</v>
      </c>
      <c r="O34" s="85">
        <v>0</v>
      </c>
      <c r="P34" s="20" t="e">
        <f t="shared" si="4"/>
        <v>#DIV/0!</v>
      </c>
      <c r="Q34" s="54">
        <v>18</v>
      </c>
      <c r="R34" s="85">
        <v>16</v>
      </c>
      <c r="S34" s="79">
        <f t="shared" si="5"/>
        <v>0.125</v>
      </c>
    </row>
    <row r="35" spans="1:19" s="15" customFormat="1" ht="21" customHeight="1" thickBot="1" thickTop="1">
      <c r="A35" s="67" t="s">
        <v>14</v>
      </c>
      <c r="B35" s="72">
        <f>SUM(B23:B34)</f>
        <v>3471</v>
      </c>
      <c r="C35" s="18">
        <f>SUM(C23:C34)</f>
        <v>2889</v>
      </c>
      <c r="D35" s="11">
        <f t="shared" si="0"/>
        <v>0.20145379023883697</v>
      </c>
      <c r="E35" s="64">
        <f>SUM(E23:E34)</f>
        <v>2924</v>
      </c>
      <c r="F35" s="18">
        <f>SUM(F23:F34)</f>
        <v>2575</v>
      </c>
      <c r="G35" s="19">
        <f t="shared" si="1"/>
        <v>0.13553398058252428</v>
      </c>
      <c r="H35" s="17">
        <f>SUM(H23:H34)</f>
        <v>139</v>
      </c>
      <c r="I35" s="64">
        <f>SUM(I23:I34)</f>
        <v>4</v>
      </c>
      <c r="J35" s="11">
        <f t="shared" si="2"/>
        <v>33.75</v>
      </c>
      <c r="K35" s="17">
        <f>SUM(K23:K34)</f>
        <v>181</v>
      </c>
      <c r="L35" s="18">
        <f>SUM(L23:L34)</f>
        <v>161</v>
      </c>
      <c r="M35" s="19">
        <f t="shared" si="3"/>
        <v>0.12422360248447205</v>
      </c>
      <c r="N35" s="17">
        <f>SUM(N23:N34)</f>
        <v>0</v>
      </c>
      <c r="O35" s="18">
        <f>SUM(O23:O34)</f>
        <v>0</v>
      </c>
      <c r="P35" s="11" t="e">
        <f t="shared" si="4"/>
        <v>#DIV/0!</v>
      </c>
      <c r="Q35" s="17">
        <f>SUM(Q23:Q34)</f>
        <v>227</v>
      </c>
      <c r="R35" s="64">
        <f>SUM(R23:R34)</f>
        <v>149</v>
      </c>
      <c r="S35" s="11">
        <f t="shared" si="5"/>
        <v>0.5234899328859061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P23:P35 J23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="90" zoomScaleNormal="90" zoomScaleSheetLayoutView="50" zoomScalePageLayoutView="0" workbookViewId="0" topLeftCell="A19">
      <selection activeCell="H36" sqref="H36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0" t="s">
        <v>16</v>
      </c>
      <c r="B20" s="97" t="s">
        <v>17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4"/>
    </row>
    <row r="21" spans="1:25" ht="18" customHeight="1" thickBot="1">
      <c r="A21" s="111"/>
      <c r="B21" s="121"/>
      <c r="C21" s="122"/>
      <c r="D21" s="122"/>
      <c r="E21" s="97" t="s">
        <v>24</v>
      </c>
      <c r="F21" s="98"/>
      <c r="G21" s="120"/>
      <c r="H21" s="119" t="s">
        <v>22</v>
      </c>
      <c r="I21" s="98"/>
      <c r="J21" s="98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</row>
    <row r="22" spans="1:26" s="22" customFormat="1" ht="21" customHeight="1">
      <c r="A22" s="111"/>
      <c r="B22" s="99"/>
      <c r="C22" s="100"/>
      <c r="D22" s="100"/>
      <c r="E22" s="99"/>
      <c r="F22" s="100"/>
      <c r="G22" s="109"/>
      <c r="H22" s="104"/>
      <c r="I22" s="100"/>
      <c r="J22" s="100"/>
      <c r="K22" s="118" t="s">
        <v>40</v>
      </c>
      <c r="L22" s="102"/>
      <c r="M22" s="103"/>
      <c r="N22" s="101" t="s">
        <v>41</v>
      </c>
      <c r="O22" s="102"/>
      <c r="P22" s="103"/>
      <c r="Q22" s="101" t="s">
        <v>42</v>
      </c>
      <c r="R22" s="102"/>
      <c r="S22" s="102"/>
      <c r="T22" s="101" t="s">
        <v>43</v>
      </c>
      <c r="U22" s="102"/>
      <c r="V22" s="103"/>
      <c r="W22" s="102" t="s">
        <v>23</v>
      </c>
      <c r="X22" s="102"/>
      <c r="Y22" s="123"/>
      <c r="Z22" s="21"/>
    </row>
    <row r="23" spans="1:26" s="22" customFormat="1" ht="21" customHeight="1">
      <c r="A23" s="112"/>
      <c r="B23" s="57" t="s">
        <v>48</v>
      </c>
      <c r="C23" s="9" t="s">
        <v>45</v>
      </c>
      <c r="D23" s="55" t="s">
        <v>18</v>
      </c>
      <c r="E23" s="58" t="s">
        <v>48</v>
      </c>
      <c r="F23" s="9" t="s">
        <v>45</v>
      </c>
      <c r="G23" s="5" t="s">
        <v>18</v>
      </c>
      <c r="H23" s="8" t="s">
        <v>48</v>
      </c>
      <c r="I23" s="9" t="s">
        <v>45</v>
      </c>
      <c r="J23" s="55" t="s">
        <v>18</v>
      </c>
      <c r="K23" s="58" t="s">
        <v>48</v>
      </c>
      <c r="L23" s="9" t="s">
        <v>45</v>
      </c>
      <c r="M23" s="5" t="s">
        <v>18</v>
      </c>
      <c r="N23" s="8" t="s">
        <v>48</v>
      </c>
      <c r="O23" s="9" t="s">
        <v>45</v>
      </c>
      <c r="P23" s="5" t="s">
        <v>18</v>
      </c>
      <c r="Q23" s="8" t="s">
        <v>48</v>
      </c>
      <c r="R23" s="9" t="s">
        <v>45</v>
      </c>
      <c r="S23" s="5" t="s">
        <v>18</v>
      </c>
      <c r="T23" s="8" t="s">
        <v>48</v>
      </c>
      <c r="U23" s="9" t="s">
        <v>45</v>
      </c>
      <c r="V23" s="5" t="s">
        <v>18</v>
      </c>
      <c r="W23" s="8" t="s">
        <v>48</v>
      </c>
      <c r="X23" s="9" t="s">
        <v>45</v>
      </c>
      <c r="Y23" s="59" t="s">
        <v>18</v>
      </c>
      <c r="Z23" s="23"/>
    </row>
    <row r="24" spans="1:26" s="22" customFormat="1" ht="21" customHeight="1">
      <c r="A24" s="73" t="s">
        <v>31</v>
      </c>
      <c r="B24" s="25">
        <v>266</v>
      </c>
      <c r="C24" s="25">
        <v>252</v>
      </c>
      <c r="D24" s="26">
        <f>+(B24-C24)/C24</f>
        <v>0.05555555555555555</v>
      </c>
      <c r="E24" s="61">
        <v>221</v>
      </c>
      <c r="F24" s="52">
        <v>188</v>
      </c>
      <c r="G24" s="27">
        <f>+(E24-F24)/F24</f>
        <v>0.17553191489361702</v>
      </c>
      <c r="H24" s="24">
        <v>45</v>
      </c>
      <c r="I24" s="25">
        <v>64</v>
      </c>
      <c r="J24" s="30">
        <f>+(H24-I24)/I24</f>
        <v>-0.296875</v>
      </c>
      <c r="K24" s="52">
        <v>0</v>
      </c>
      <c r="L24" s="52">
        <v>0</v>
      </c>
      <c r="M24" s="28" t="e">
        <f>+(K24-L24)/L24</f>
        <v>#DIV/0!</v>
      </c>
      <c r="N24" s="12">
        <v>4</v>
      </c>
      <c r="O24" s="52">
        <v>18</v>
      </c>
      <c r="P24" s="28">
        <f>+(N24-O24)/O24</f>
        <v>-0.7777777777777778</v>
      </c>
      <c r="Q24" s="12">
        <v>39</v>
      </c>
      <c r="R24" s="52">
        <v>46</v>
      </c>
      <c r="S24" s="27">
        <f>+(Q24-R24)/R24</f>
        <v>-0.15217391304347827</v>
      </c>
      <c r="T24" s="12">
        <v>0</v>
      </c>
      <c r="U24" s="52">
        <v>0</v>
      </c>
      <c r="V24" s="28" t="e">
        <f>+(T24-U24)/U24</f>
        <v>#DIV/0!</v>
      </c>
      <c r="W24" s="12">
        <v>2</v>
      </c>
      <c r="X24" s="52">
        <v>0</v>
      </c>
      <c r="Y24" s="29" t="e">
        <f>+(W24-X24)/X24</f>
        <v>#DIV/0!</v>
      </c>
      <c r="Z24" s="23"/>
    </row>
    <row r="25" spans="1:26" s="22" customFormat="1" ht="21" customHeight="1">
      <c r="A25" s="73" t="s">
        <v>20</v>
      </c>
      <c r="B25" s="25">
        <v>247</v>
      </c>
      <c r="C25" s="25">
        <v>245</v>
      </c>
      <c r="D25" s="26">
        <f aca="true" t="shared" si="0" ref="D25:D36">+(B25-C25)/C25</f>
        <v>0.00816326530612245</v>
      </c>
      <c r="E25" s="61">
        <v>177</v>
      </c>
      <c r="F25" s="52">
        <v>186</v>
      </c>
      <c r="G25" s="27">
        <f aca="true" t="shared" si="1" ref="G25:G36">+(E25-F25)/F25</f>
        <v>-0.04838709677419355</v>
      </c>
      <c r="H25" s="24">
        <v>70</v>
      </c>
      <c r="I25" s="25">
        <v>59</v>
      </c>
      <c r="J25" s="30">
        <f aca="true" t="shared" si="2" ref="J25:J36">+(H25-I25)/I25</f>
        <v>0.1864406779661017</v>
      </c>
      <c r="K25" s="52">
        <v>0</v>
      </c>
      <c r="L25" s="52">
        <v>9</v>
      </c>
      <c r="M25" s="28">
        <f aca="true" t="shared" si="3" ref="M25:M36">+(K25-L25)/L25</f>
        <v>-1</v>
      </c>
      <c r="N25" s="12">
        <v>25</v>
      </c>
      <c r="O25" s="52">
        <v>12</v>
      </c>
      <c r="P25" s="27">
        <f aca="true" t="shared" si="4" ref="P25:P36">+(N25-O25)/O25</f>
        <v>1.0833333333333333</v>
      </c>
      <c r="Q25" s="12">
        <v>44</v>
      </c>
      <c r="R25" s="52">
        <v>38</v>
      </c>
      <c r="S25" s="27">
        <f aca="true" t="shared" si="5" ref="S25:S36">+(Q25-R25)/R25</f>
        <v>0.15789473684210525</v>
      </c>
      <c r="T25" s="12">
        <v>0</v>
      </c>
      <c r="U25" s="52">
        <v>0</v>
      </c>
      <c r="V25" s="28" t="e">
        <f aca="true" t="shared" si="6" ref="V25:V36">+(T25-U25)/U25</f>
        <v>#DIV/0!</v>
      </c>
      <c r="W25" s="12">
        <v>1</v>
      </c>
      <c r="X25" s="52">
        <v>0</v>
      </c>
      <c r="Y25" s="30" t="e">
        <f aca="true" t="shared" si="7" ref="Y25:Y36">+(W25-X25)/X25</f>
        <v>#DIV/0!</v>
      </c>
      <c r="Z25" s="23"/>
    </row>
    <row r="26" spans="1:26" s="22" customFormat="1" ht="21" customHeight="1">
      <c r="A26" s="73" t="s">
        <v>1</v>
      </c>
      <c r="B26" s="25">
        <v>303</v>
      </c>
      <c r="C26" s="25">
        <v>251</v>
      </c>
      <c r="D26" s="26">
        <f t="shared" si="0"/>
        <v>0.20717131474103587</v>
      </c>
      <c r="E26" s="61">
        <v>235</v>
      </c>
      <c r="F26" s="52">
        <v>216</v>
      </c>
      <c r="G26" s="27">
        <f t="shared" si="1"/>
        <v>0.08796296296296297</v>
      </c>
      <c r="H26" s="24">
        <v>68</v>
      </c>
      <c r="I26" s="25">
        <v>35</v>
      </c>
      <c r="J26" s="30">
        <f t="shared" si="2"/>
        <v>0.9428571428571428</v>
      </c>
      <c r="K26" s="52">
        <v>0</v>
      </c>
      <c r="L26" s="52">
        <v>0</v>
      </c>
      <c r="M26" s="28" t="e">
        <f t="shared" si="3"/>
        <v>#DIV/0!</v>
      </c>
      <c r="N26" s="12">
        <v>1</v>
      </c>
      <c r="O26" s="52">
        <v>30</v>
      </c>
      <c r="P26" s="27">
        <f t="shared" si="4"/>
        <v>-0.9666666666666667</v>
      </c>
      <c r="Q26" s="12">
        <v>67</v>
      </c>
      <c r="R26" s="52">
        <v>5</v>
      </c>
      <c r="S26" s="27">
        <f t="shared" si="5"/>
        <v>12.4</v>
      </c>
      <c r="T26" s="12">
        <v>0</v>
      </c>
      <c r="U26" s="52">
        <v>0</v>
      </c>
      <c r="V26" s="28" t="e">
        <f t="shared" si="6"/>
        <v>#DIV/0!</v>
      </c>
      <c r="W26" s="12">
        <v>0</v>
      </c>
      <c r="X26" s="52">
        <v>0</v>
      </c>
      <c r="Y26" s="29" t="e">
        <f t="shared" si="7"/>
        <v>#DIV/0!</v>
      </c>
      <c r="Z26" s="23"/>
    </row>
    <row r="27" spans="1:26" s="22" customFormat="1" ht="21" customHeight="1">
      <c r="A27" s="73" t="s">
        <v>2</v>
      </c>
      <c r="B27" s="25">
        <v>310</v>
      </c>
      <c r="C27" s="25">
        <v>232</v>
      </c>
      <c r="D27" s="26">
        <f t="shared" si="0"/>
        <v>0.33620689655172414</v>
      </c>
      <c r="E27" s="61">
        <v>198</v>
      </c>
      <c r="F27" s="52">
        <v>194</v>
      </c>
      <c r="G27" s="27">
        <f t="shared" si="1"/>
        <v>0.020618556701030927</v>
      </c>
      <c r="H27" s="24">
        <v>112</v>
      </c>
      <c r="I27" s="25">
        <v>38</v>
      </c>
      <c r="J27" s="30">
        <f t="shared" si="2"/>
        <v>1.9473684210526316</v>
      </c>
      <c r="K27" s="52">
        <v>0</v>
      </c>
      <c r="L27" s="52">
        <v>0</v>
      </c>
      <c r="M27" s="28" t="e">
        <f t="shared" si="3"/>
        <v>#DIV/0!</v>
      </c>
      <c r="N27" s="12">
        <v>94</v>
      </c>
      <c r="O27" s="52">
        <v>0</v>
      </c>
      <c r="P27" s="27" t="e">
        <f t="shared" si="4"/>
        <v>#DIV/0!</v>
      </c>
      <c r="Q27" s="12">
        <v>18</v>
      </c>
      <c r="R27" s="52">
        <v>38</v>
      </c>
      <c r="S27" s="27">
        <f t="shared" si="5"/>
        <v>-0.5263157894736842</v>
      </c>
      <c r="T27" s="12">
        <v>0</v>
      </c>
      <c r="U27" s="52">
        <v>0</v>
      </c>
      <c r="V27" s="28" t="e">
        <f t="shared" si="6"/>
        <v>#DIV/0!</v>
      </c>
      <c r="W27" s="12">
        <v>0</v>
      </c>
      <c r="X27" s="52">
        <v>0</v>
      </c>
      <c r="Y27" s="29" t="e">
        <f t="shared" si="7"/>
        <v>#DIV/0!</v>
      </c>
      <c r="Z27" s="23"/>
    </row>
    <row r="28" spans="1:26" s="22" customFormat="1" ht="21" customHeight="1">
      <c r="A28" s="73" t="s">
        <v>3</v>
      </c>
      <c r="B28" s="25">
        <v>283</v>
      </c>
      <c r="C28" s="25">
        <v>218</v>
      </c>
      <c r="D28" s="26">
        <f t="shared" si="0"/>
        <v>0.2981651376146789</v>
      </c>
      <c r="E28" s="61">
        <v>212</v>
      </c>
      <c r="F28" s="52">
        <v>181</v>
      </c>
      <c r="G28" s="27">
        <f t="shared" si="1"/>
        <v>0.1712707182320442</v>
      </c>
      <c r="H28" s="24">
        <v>71</v>
      </c>
      <c r="I28" s="25">
        <v>37</v>
      </c>
      <c r="J28" s="30">
        <f t="shared" si="2"/>
        <v>0.918918918918919</v>
      </c>
      <c r="K28" s="52">
        <v>0</v>
      </c>
      <c r="L28" s="52">
        <v>0</v>
      </c>
      <c r="M28" s="28" t="e">
        <f t="shared" si="3"/>
        <v>#DIV/0!</v>
      </c>
      <c r="N28" s="12">
        <v>27</v>
      </c>
      <c r="O28" s="52">
        <v>1</v>
      </c>
      <c r="P28" s="27">
        <f t="shared" si="4"/>
        <v>26</v>
      </c>
      <c r="Q28" s="12">
        <v>44</v>
      </c>
      <c r="R28" s="52">
        <v>36</v>
      </c>
      <c r="S28" s="27">
        <f t="shared" si="5"/>
        <v>0.2222222222222222</v>
      </c>
      <c r="T28" s="12">
        <v>0</v>
      </c>
      <c r="U28" s="52">
        <v>0</v>
      </c>
      <c r="V28" s="28" t="e">
        <f t="shared" si="6"/>
        <v>#DIV/0!</v>
      </c>
      <c r="W28" s="12">
        <v>0</v>
      </c>
      <c r="X28" s="52">
        <v>0</v>
      </c>
      <c r="Y28" s="29" t="e">
        <f t="shared" si="7"/>
        <v>#DIV/0!</v>
      </c>
      <c r="Z28" s="23"/>
    </row>
    <row r="29" spans="1:26" s="22" customFormat="1" ht="21" customHeight="1">
      <c r="A29" s="73" t="s">
        <v>4</v>
      </c>
      <c r="B29" s="25">
        <v>262</v>
      </c>
      <c r="C29" s="25">
        <v>273</v>
      </c>
      <c r="D29" s="26">
        <f t="shared" si="0"/>
        <v>-0.040293040293040296</v>
      </c>
      <c r="E29" s="61">
        <v>195</v>
      </c>
      <c r="F29" s="52">
        <v>251</v>
      </c>
      <c r="G29" s="27">
        <f t="shared" si="1"/>
        <v>-0.22310756972111553</v>
      </c>
      <c r="H29" s="24">
        <v>67</v>
      </c>
      <c r="I29" s="25">
        <v>22</v>
      </c>
      <c r="J29" s="30">
        <f t="shared" si="2"/>
        <v>2.0454545454545454</v>
      </c>
      <c r="K29" s="52">
        <v>0</v>
      </c>
      <c r="L29" s="52">
        <v>0</v>
      </c>
      <c r="M29" s="28" t="e">
        <f t="shared" si="3"/>
        <v>#DIV/0!</v>
      </c>
      <c r="N29" s="12">
        <v>50</v>
      </c>
      <c r="O29" s="52">
        <v>21</v>
      </c>
      <c r="P29" s="27">
        <f t="shared" si="4"/>
        <v>1.380952380952381</v>
      </c>
      <c r="Q29" s="12">
        <v>16</v>
      </c>
      <c r="R29" s="52">
        <v>1</v>
      </c>
      <c r="S29" s="27">
        <f t="shared" si="5"/>
        <v>15</v>
      </c>
      <c r="T29" s="12">
        <v>0</v>
      </c>
      <c r="U29" s="52">
        <v>0</v>
      </c>
      <c r="V29" s="28" t="e">
        <f t="shared" si="6"/>
        <v>#DIV/0!</v>
      </c>
      <c r="W29" s="12">
        <v>1</v>
      </c>
      <c r="X29" s="52">
        <v>0</v>
      </c>
      <c r="Y29" s="29" t="e">
        <f t="shared" si="7"/>
        <v>#DIV/0!</v>
      </c>
      <c r="Z29" s="23"/>
    </row>
    <row r="30" spans="1:26" s="22" customFormat="1" ht="21" customHeight="1">
      <c r="A30" s="73" t="s">
        <v>5</v>
      </c>
      <c r="B30" s="25">
        <v>472</v>
      </c>
      <c r="C30" s="25">
        <v>272</v>
      </c>
      <c r="D30" s="26">
        <f t="shared" si="0"/>
        <v>0.7352941176470589</v>
      </c>
      <c r="E30" s="61">
        <v>273</v>
      </c>
      <c r="F30" s="52">
        <v>190</v>
      </c>
      <c r="G30" s="27">
        <f t="shared" si="1"/>
        <v>0.4368421052631579</v>
      </c>
      <c r="H30" s="24">
        <v>199</v>
      </c>
      <c r="I30" s="25">
        <v>82</v>
      </c>
      <c r="J30" s="30">
        <f t="shared" si="2"/>
        <v>1.4268292682926829</v>
      </c>
      <c r="K30" s="52">
        <v>0</v>
      </c>
      <c r="L30" s="52">
        <v>0</v>
      </c>
      <c r="M30" s="28" t="e">
        <f t="shared" si="3"/>
        <v>#DIV/0!</v>
      </c>
      <c r="N30" s="12">
        <v>78</v>
      </c>
      <c r="O30" s="52">
        <v>48</v>
      </c>
      <c r="P30" s="27">
        <f t="shared" si="4"/>
        <v>0.625</v>
      </c>
      <c r="Q30" s="12">
        <v>119</v>
      </c>
      <c r="R30" s="52">
        <v>34</v>
      </c>
      <c r="S30" s="27">
        <f t="shared" si="5"/>
        <v>2.5</v>
      </c>
      <c r="T30" s="12">
        <v>0</v>
      </c>
      <c r="U30" s="52">
        <v>0</v>
      </c>
      <c r="V30" s="28" t="e">
        <f t="shared" si="6"/>
        <v>#DIV/0!</v>
      </c>
      <c r="W30" s="12">
        <v>2</v>
      </c>
      <c r="X30" s="52">
        <v>0</v>
      </c>
      <c r="Y30" s="29" t="e">
        <f t="shared" si="7"/>
        <v>#DIV/0!</v>
      </c>
      <c r="Z30" s="23"/>
    </row>
    <row r="31" spans="1:26" s="22" customFormat="1" ht="21" customHeight="1">
      <c r="A31" s="73" t="s">
        <v>6</v>
      </c>
      <c r="B31" s="25">
        <v>330</v>
      </c>
      <c r="C31" s="25">
        <v>249</v>
      </c>
      <c r="D31" s="26">
        <f t="shared" si="0"/>
        <v>0.3253012048192771</v>
      </c>
      <c r="E31" s="61">
        <v>282</v>
      </c>
      <c r="F31" s="52">
        <v>229</v>
      </c>
      <c r="G31" s="27">
        <f t="shared" si="1"/>
        <v>0.2314410480349345</v>
      </c>
      <c r="H31" s="24">
        <v>48</v>
      </c>
      <c r="I31" s="25">
        <v>20</v>
      </c>
      <c r="J31" s="30">
        <f t="shared" si="2"/>
        <v>1.4</v>
      </c>
      <c r="K31" s="52">
        <v>0</v>
      </c>
      <c r="L31" s="52">
        <v>0</v>
      </c>
      <c r="M31" s="28" t="e">
        <f t="shared" si="3"/>
        <v>#DIV/0!</v>
      </c>
      <c r="N31" s="12">
        <v>8</v>
      </c>
      <c r="O31" s="52">
        <v>0</v>
      </c>
      <c r="P31" s="27" t="e">
        <f t="shared" si="4"/>
        <v>#DIV/0!</v>
      </c>
      <c r="Q31" s="12">
        <v>39</v>
      </c>
      <c r="R31" s="52">
        <v>20</v>
      </c>
      <c r="S31" s="27">
        <f t="shared" si="5"/>
        <v>0.95</v>
      </c>
      <c r="T31" s="12">
        <v>0</v>
      </c>
      <c r="U31" s="52">
        <v>0</v>
      </c>
      <c r="V31" s="28" t="e">
        <f t="shared" si="6"/>
        <v>#DIV/0!</v>
      </c>
      <c r="W31" s="12">
        <v>1</v>
      </c>
      <c r="X31" s="52">
        <v>0</v>
      </c>
      <c r="Y31" s="29" t="e">
        <f t="shared" si="7"/>
        <v>#DIV/0!</v>
      </c>
      <c r="Z31" s="23"/>
    </row>
    <row r="32" spans="1:26" s="22" customFormat="1" ht="21" customHeight="1">
      <c r="A32" s="73" t="s">
        <v>7</v>
      </c>
      <c r="B32" s="25">
        <v>393</v>
      </c>
      <c r="C32" s="25">
        <v>352</v>
      </c>
      <c r="D32" s="26">
        <f t="shared" si="0"/>
        <v>0.11647727272727272</v>
      </c>
      <c r="E32" s="61">
        <v>259</v>
      </c>
      <c r="F32" s="52">
        <v>311</v>
      </c>
      <c r="G32" s="27">
        <f t="shared" si="1"/>
        <v>-0.16720257234726688</v>
      </c>
      <c r="H32" s="24">
        <v>134</v>
      </c>
      <c r="I32" s="25">
        <v>41</v>
      </c>
      <c r="J32" s="30">
        <f t="shared" si="2"/>
        <v>2.268292682926829</v>
      </c>
      <c r="K32" s="52">
        <v>0</v>
      </c>
      <c r="L32" s="52">
        <v>0</v>
      </c>
      <c r="M32" s="28" t="e">
        <f t="shared" si="3"/>
        <v>#DIV/0!</v>
      </c>
      <c r="N32" s="12">
        <v>62</v>
      </c>
      <c r="O32" s="52">
        <v>18</v>
      </c>
      <c r="P32" s="27">
        <f t="shared" si="4"/>
        <v>2.4444444444444446</v>
      </c>
      <c r="Q32" s="12">
        <v>72</v>
      </c>
      <c r="R32" s="52">
        <v>23</v>
      </c>
      <c r="S32" s="27">
        <f t="shared" si="5"/>
        <v>2.130434782608696</v>
      </c>
      <c r="T32" s="12">
        <v>0</v>
      </c>
      <c r="U32" s="52">
        <v>0</v>
      </c>
      <c r="V32" s="28" t="e">
        <f t="shared" si="6"/>
        <v>#DIV/0!</v>
      </c>
      <c r="W32" s="12">
        <v>0</v>
      </c>
      <c r="X32" s="52">
        <v>0</v>
      </c>
      <c r="Y32" s="29" t="e">
        <f t="shared" si="7"/>
        <v>#DIV/0!</v>
      </c>
      <c r="Z32" s="23"/>
    </row>
    <row r="33" spans="1:26" s="22" customFormat="1" ht="21" customHeight="1">
      <c r="A33" s="73" t="s">
        <v>8</v>
      </c>
      <c r="B33" s="25">
        <v>262</v>
      </c>
      <c r="C33" s="25">
        <v>166</v>
      </c>
      <c r="D33" s="26">
        <f t="shared" si="0"/>
        <v>0.5783132530120482</v>
      </c>
      <c r="E33" s="61">
        <v>185</v>
      </c>
      <c r="F33" s="52">
        <v>147</v>
      </c>
      <c r="G33" s="27">
        <f t="shared" si="1"/>
        <v>0.2585034013605442</v>
      </c>
      <c r="H33" s="24">
        <v>77</v>
      </c>
      <c r="I33" s="25">
        <v>19</v>
      </c>
      <c r="J33" s="30">
        <f t="shared" si="2"/>
        <v>3.0526315789473686</v>
      </c>
      <c r="K33" s="52">
        <v>0</v>
      </c>
      <c r="L33" s="52">
        <v>0</v>
      </c>
      <c r="M33" s="28" t="e">
        <f t="shared" si="3"/>
        <v>#DIV/0!</v>
      </c>
      <c r="N33" s="12">
        <v>45</v>
      </c>
      <c r="O33" s="52">
        <v>0</v>
      </c>
      <c r="P33" s="27" t="e">
        <f t="shared" si="4"/>
        <v>#DIV/0!</v>
      </c>
      <c r="Q33" s="12">
        <v>32</v>
      </c>
      <c r="R33" s="52">
        <v>19</v>
      </c>
      <c r="S33" s="27">
        <f t="shared" si="5"/>
        <v>0.6842105263157895</v>
      </c>
      <c r="T33" s="12">
        <v>0</v>
      </c>
      <c r="U33" s="52">
        <v>0</v>
      </c>
      <c r="V33" s="28" t="e">
        <f t="shared" si="6"/>
        <v>#DIV/0!</v>
      </c>
      <c r="W33" s="12">
        <v>0</v>
      </c>
      <c r="X33" s="52">
        <v>0</v>
      </c>
      <c r="Y33" s="29" t="e">
        <f t="shared" si="7"/>
        <v>#DIV/0!</v>
      </c>
      <c r="Z33" s="23"/>
    </row>
    <row r="34" spans="1:26" s="22" customFormat="1" ht="21" customHeight="1">
      <c r="A34" s="73" t="s">
        <v>9</v>
      </c>
      <c r="B34" s="25">
        <v>170</v>
      </c>
      <c r="C34" s="25">
        <v>176</v>
      </c>
      <c r="D34" s="26">
        <f t="shared" si="0"/>
        <v>-0.03409090909090909</v>
      </c>
      <c r="E34" s="61">
        <v>156</v>
      </c>
      <c r="F34" s="52">
        <v>140</v>
      </c>
      <c r="G34" s="27">
        <f t="shared" si="1"/>
        <v>0.11428571428571428</v>
      </c>
      <c r="H34" s="24">
        <v>14</v>
      </c>
      <c r="I34" s="25">
        <v>36</v>
      </c>
      <c r="J34" s="30">
        <f t="shared" si="2"/>
        <v>-0.6111111111111112</v>
      </c>
      <c r="K34" s="52">
        <v>0</v>
      </c>
      <c r="L34" s="52">
        <v>0</v>
      </c>
      <c r="M34" s="28" t="e">
        <f t="shared" si="3"/>
        <v>#DIV/0!</v>
      </c>
      <c r="N34" s="12">
        <v>0</v>
      </c>
      <c r="O34" s="52">
        <v>0</v>
      </c>
      <c r="P34" s="27" t="e">
        <f t="shared" si="4"/>
        <v>#DIV/0!</v>
      </c>
      <c r="Q34" s="12">
        <v>14</v>
      </c>
      <c r="R34" s="52">
        <v>36</v>
      </c>
      <c r="S34" s="27">
        <f t="shared" si="5"/>
        <v>-0.6111111111111112</v>
      </c>
      <c r="T34" s="12">
        <v>0</v>
      </c>
      <c r="U34" s="52">
        <v>0</v>
      </c>
      <c r="V34" s="28" t="e">
        <f t="shared" si="6"/>
        <v>#DIV/0!</v>
      </c>
      <c r="W34" s="12">
        <v>0</v>
      </c>
      <c r="X34" s="52">
        <v>0</v>
      </c>
      <c r="Y34" s="29" t="e">
        <f t="shared" si="7"/>
        <v>#DIV/0!</v>
      </c>
      <c r="Z34" s="23"/>
    </row>
    <row r="35" spans="1:26" s="22" customFormat="1" ht="21" customHeight="1" thickBot="1">
      <c r="A35" s="74" t="s">
        <v>10</v>
      </c>
      <c r="B35" s="25">
        <v>173</v>
      </c>
      <c r="C35" s="25">
        <v>203</v>
      </c>
      <c r="D35" s="31">
        <f t="shared" si="0"/>
        <v>-0.1477832512315271</v>
      </c>
      <c r="E35" s="89">
        <v>155</v>
      </c>
      <c r="F35" s="53">
        <v>168</v>
      </c>
      <c r="G35" s="32">
        <f t="shared" si="1"/>
        <v>-0.07738095238095238</v>
      </c>
      <c r="H35" s="90">
        <v>18</v>
      </c>
      <c r="I35" s="25">
        <v>35</v>
      </c>
      <c r="J35" s="62">
        <f t="shared" si="2"/>
        <v>-0.4857142857142857</v>
      </c>
      <c r="K35" s="53">
        <v>0</v>
      </c>
      <c r="L35" s="53">
        <v>0</v>
      </c>
      <c r="M35" s="28" t="e">
        <f t="shared" si="3"/>
        <v>#DIV/0!</v>
      </c>
      <c r="N35" s="54">
        <v>0</v>
      </c>
      <c r="O35" s="53">
        <v>0</v>
      </c>
      <c r="P35" s="32" t="e">
        <f t="shared" si="4"/>
        <v>#DIV/0!</v>
      </c>
      <c r="Q35" s="54">
        <v>18</v>
      </c>
      <c r="R35" s="53">
        <v>35</v>
      </c>
      <c r="S35" s="32">
        <f t="shared" si="5"/>
        <v>-0.4857142857142857</v>
      </c>
      <c r="T35" s="54">
        <v>0</v>
      </c>
      <c r="U35" s="53">
        <v>0</v>
      </c>
      <c r="V35" s="37" t="e">
        <f t="shared" si="6"/>
        <v>#DIV/0!</v>
      </c>
      <c r="W35" s="54">
        <v>0</v>
      </c>
      <c r="X35" s="88">
        <v>0</v>
      </c>
      <c r="Y35" s="29" t="e">
        <f t="shared" si="7"/>
        <v>#DIV/0!</v>
      </c>
      <c r="Z35" s="23"/>
    </row>
    <row r="36" spans="1:26" s="22" customFormat="1" ht="21" customHeight="1" thickBot="1" thickTop="1">
      <c r="A36" s="67" t="s">
        <v>14</v>
      </c>
      <c r="B36" s="34">
        <f>SUM(B24:B35)</f>
        <v>3471</v>
      </c>
      <c r="C36" s="34">
        <f>SUM(C24:C35)</f>
        <v>2889</v>
      </c>
      <c r="D36" s="56">
        <f t="shared" si="0"/>
        <v>0.20145379023883697</v>
      </c>
      <c r="E36" s="63">
        <f>SUM(E24:E35)</f>
        <v>2548</v>
      </c>
      <c r="F36" s="34">
        <f>SUM(F24:F35)</f>
        <v>2401</v>
      </c>
      <c r="G36" s="36">
        <f t="shared" si="1"/>
        <v>0.061224489795918366</v>
      </c>
      <c r="H36" s="33">
        <f>SUM(H24:H35)</f>
        <v>923</v>
      </c>
      <c r="I36" s="34">
        <f>SUM(I24:I35)</f>
        <v>488</v>
      </c>
      <c r="J36" s="35">
        <f t="shared" si="2"/>
        <v>0.8913934426229508</v>
      </c>
      <c r="K36" s="34">
        <f>SUM(K24:K35)</f>
        <v>0</v>
      </c>
      <c r="L36" s="34">
        <f>SUM(L24:L35)</f>
        <v>9</v>
      </c>
      <c r="M36" s="46">
        <f t="shared" si="3"/>
        <v>-1</v>
      </c>
      <c r="N36" s="33">
        <f>SUM(N24:N35)</f>
        <v>394</v>
      </c>
      <c r="O36" s="34">
        <f>SUM(O24:O35)</f>
        <v>148</v>
      </c>
      <c r="P36" s="36">
        <f t="shared" si="4"/>
        <v>1.662162162162162</v>
      </c>
      <c r="Q36" s="33">
        <f>SUM(Q24:Q35)</f>
        <v>522</v>
      </c>
      <c r="R36" s="34">
        <f>SUM(R24:R35)</f>
        <v>331</v>
      </c>
      <c r="S36" s="36">
        <f t="shared" si="5"/>
        <v>0.5770392749244713</v>
      </c>
      <c r="T36" s="33">
        <f>SUM(T24:T35)</f>
        <v>0</v>
      </c>
      <c r="U36" s="34">
        <f>SUM(U24:U35)</f>
        <v>0</v>
      </c>
      <c r="V36" s="38" t="e">
        <f t="shared" si="6"/>
        <v>#DIV/0!</v>
      </c>
      <c r="W36" s="33">
        <f>SUM(W24:W35)</f>
        <v>7</v>
      </c>
      <c r="X36" s="34">
        <f>SUM(X24:X35)</f>
        <v>0</v>
      </c>
      <c r="Y36" s="35" t="e">
        <f t="shared" si="7"/>
        <v>#DIV/0!</v>
      </c>
      <c r="Z36" s="23"/>
    </row>
  </sheetData>
  <sheetProtection/>
  <mergeCells count="12">
    <mergeCell ref="A20:A23"/>
    <mergeCell ref="K21:Y21"/>
    <mergeCell ref="H21:J22"/>
    <mergeCell ref="E21:G22"/>
    <mergeCell ref="B20:D22"/>
    <mergeCell ref="E20:Y20"/>
    <mergeCell ref="A1:Z1"/>
    <mergeCell ref="T22:V22"/>
    <mergeCell ref="W22:Y22"/>
    <mergeCell ref="K22:M22"/>
    <mergeCell ref="N22:P22"/>
    <mergeCell ref="Q22:S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SheetLayoutView="50" zoomScalePageLayoutView="0" workbookViewId="0" topLeftCell="A19">
      <selection activeCell="H35" sqref="H35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0" t="s">
        <v>0</v>
      </c>
      <c r="B20" s="97" t="s">
        <v>34</v>
      </c>
      <c r="C20" s="98"/>
      <c r="D20" s="98"/>
      <c r="E20" s="113"/>
      <c r="F20" s="113"/>
      <c r="G20" s="113"/>
      <c r="H20" s="113"/>
      <c r="I20" s="113"/>
      <c r="J20" s="114"/>
    </row>
    <row r="21" spans="1:26" s="22" customFormat="1" ht="21" customHeight="1">
      <c r="A21" s="111"/>
      <c r="B21" s="99"/>
      <c r="C21" s="100"/>
      <c r="D21" s="100"/>
      <c r="E21" s="118" t="s">
        <v>36</v>
      </c>
      <c r="F21" s="102"/>
      <c r="G21" s="103"/>
      <c r="H21" s="101" t="s">
        <v>37</v>
      </c>
      <c r="I21" s="102"/>
      <c r="J21" s="123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21"/>
    </row>
    <row r="22" spans="1:26" s="22" customFormat="1" ht="21" customHeight="1">
      <c r="A22" s="112"/>
      <c r="B22" s="57" t="s">
        <v>48</v>
      </c>
      <c r="C22" s="9" t="s">
        <v>45</v>
      </c>
      <c r="D22" s="59" t="s">
        <v>18</v>
      </c>
      <c r="E22" s="57" t="s">
        <v>48</v>
      </c>
      <c r="F22" s="9" t="s">
        <v>45</v>
      </c>
      <c r="G22" s="5" t="s">
        <v>18</v>
      </c>
      <c r="H22" s="8" t="s">
        <v>48</v>
      </c>
      <c r="I22" s="9" t="s">
        <v>45</v>
      </c>
      <c r="J22" s="59" t="s">
        <v>18</v>
      </c>
      <c r="K22" s="39"/>
      <c r="L22" s="39"/>
      <c r="M22" s="40"/>
      <c r="N22" s="39"/>
      <c r="O22" s="39"/>
      <c r="P22" s="40"/>
      <c r="Q22" s="39"/>
      <c r="R22" s="39"/>
      <c r="S22" s="40"/>
      <c r="T22" s="39"/>
      <c r="U22" s="39"/>
      <c r="V22" s="40"/>
      <c r="W22" s="39"/>
      <c r="X22" s="39"/>
      <c r="Y22" s="40"/>
      <c r="Z22" s="23"/>
    </row>
    <row r="23" spans="1:26" s="22" customFormat="1" ht="21" customHeight="1">
      <c r="A23" s="73" t="s">
        <v>31</v>
      </c>
      <c r="B23" s="75">
        <v>175</v>
      </c>
      <c r="C23" s="25">
        <v>123</v>
      </c>
      <c r="D23" s="30">
        <f>+(B23-C23)/C23</f>
        <v>0.42276422764227645</v>
      </c>
      <c r="E23" s="52">
        <v>163</v>
      </c>
      <c r="F23" s="52">
        <v>117</v>
      </c>
      <c r="G23" s="27">
        <f>+(E23-F23)/F23</f>
        <v>0.39316239316239315</v>
      </c>
      <c r="H23" s="24">
        <v>12</v>
      </c>
      <c r="I23" s="25">
        <v>6</v>
      </c>
      <c r="J23" s="30">
        <f>+(H23-I23)/I23</f>
        <v>1</v>
      </c>
      <c r="K23" s="41"/>
      <c r="L23" s="41"/>
      <c r="M23" s="42"/>
      <c r="N23" s="41"/>
      <c r="O23" s="41"/>
      <c r="P23" s="43"/>
      <c r="Q23" s="41"/>
      <c r="R23" s="41"/>
      <c r="S23" s="43"/>
      <c r="T23" s="41"/>
      <c r="U23" s="41"/>
      <c r="V23" s="42"/>
      <c r="W23" s="41"/>
      <c r="X23" s="41"/>
      <c r="Y23" s="42"/>
      <c r="Z23" s="23"/>
    </row>
    <row r="24" spans="1:26" s="22" customFormat="1" ht="21" customHeight="1">
      <c r="A24" s="73" t="s">
        <v>20</v>
      </c>
      <c r="B24" s="75">
        <v>137</v>
      </c>
      <c r="C24" s="25">
        <v>135</v>
      </c>
      <c r="D24" s="30">
        <f aca="true" t="shared" si="0" ref="D24:D35">+(B24-C24)/C24</f>
        <v>0.014814814814814815</v>
      </c>
      <c r="E24" s="52">
        <v>123</v>
      </c>
      <c r="F24" s="52">
        <v>127</v>
      </c>
      <c r="G24" s="27">
        <f aca="true" t="shared" si="1" ref="G24:G35">+(E24-F24)/F24</f>
        <v>-0.031496062992125984</v>
      </c>
      <c r="H24" s="24">
        <v>14</v>
      </c>
      <c r="I24" s="25">
        <v>8</v>
      </c>
      <c r="J24" s="30">
        <f aca="true" t="shared" si="2" ref="J24:J35">+(H24-I24)/I24</f>
        <v>0.75</v>
      </c>
      <c r="K24" s="82"/>
      <c r="L24" s="41"/>
      <c r="M24" s="42"/>
      <c r="N24" s="41"/>
      <c r="O24" s="41"/>
      <c r="P24" s="43"/>
      <c r="Q24" s="41"/>
      <c r="R24" s="41"/>
      <c r="S24" s="43"/>
      <c r="T24" s="41"/>
      <c r="U24" s="41"/>
      <c r="V24" s="42"/>
      <c r="W24" s="41"/>
      <c r="X24" s="41"/>
      <c r="Y24" s="43"/>
      <c r="Z24" s="23"/>
    </row>
    <row r="25" spans="1:26" s="22" customFormat="1" ht="21" customHeight="1">
      <c r="A25" s="73" t="s">
        <v>1</v>
      </c>
      <c r="B25" s="75">
        <v>166</v>
      </c>
      <c r="C25" s="25">
        <v>98</v>
      </c>
      <c r="D25" s="30">
        <f t="shared" si="0"/>
        <v>0.6938775510204082</v>
      </c>
      <c r="E25" s="52">
        <v>156</v>
      </c>
      <c r="F25" s="52">
        <v>97</v>
      </c>
      <c r="G25" s="27">
        <f t="shared" si="1"/>
        <v>0.6082474226804123</v>
      </c>
      <c r="H25" s="24">
        <v>10</v>
      </c>
      <c r="I25" s="25">
        <v>1</v>
      </c>
      <c r="J25" s="30">
        <f t="shared" si="2"/>
        <v>9</v>
      </c>
      <c r="K25" s="82"/>
      <c r="L25" s="41"/>
      <c r="M25" s="42"/>
      <c r="N25" s="41"/>
      <c r="O25" s="41"/>
      <c r="P25" s="43"/>
      <c r="Q25" s="41"/>
      <c r="R25" s="41"/>
      <c r="S25" s="43"/>
      <c r="T25" s="41"/>
      <c r="U25" s="41"/>
      <c r="V25" s="42"/>
      <c r="W25" s="41"/>
      <c r="X25" s="41"/>
      <c r="Y25" s="42"/>
      <c r="Z25" s="23"/>
    </row>
    <row r="26" spans="1:26" s="22" customFormat="1" ht="21" customHeight="1">
      <c r="A26" s="73" t="s">
        <v>2</v>
      </c>
      <c r="B26" s="75">
        <v>161</v>
      </c>
      <c r="C26" s="25">
        <v>133</v>
      </c>
      <c r="D26" s="30">
        <f t="shared" si="0"/>
        <v>0.21052631578947367</v>
      </c>
      <c r="E26" s="52">
        <v>154</v>
      </c>
      <c r="F26" s="52">
        <v>127</v>
      </c>
      <c r="G26" s="27">
        <f t="shared" si="1"/>
        <v>0.2125984251968504</v>
      </c>
      <c r="H26" s="24">
        <v>7</v>
      </c>
      <c r="I26" s="25">
        <v>6</v>
      </c>
      <c r="J26" s="30">
        <f t="shared" si="2"/>
        <v>0.16666666666666666</v>
      </c>
      <c r="K26" s="82"/>
      <c r="L26" s="41"/>
      <c r="M26" s="42"/>
      <c r="N26" s="41"/>
      <c r="O26" s="41"/>
      <c r="P26" s="43"/>
      <c r="Q26" s="41"/>
      <c r="R26" s="41"/>
      <c r="S26" s="43"/>
      <c r="T26" s="41"/>
      <c r="U26" s="41"/>
      <c r="V26" s="42"/>
      <c r="W26" s="41"/>
      <c r="X26" s="41"/>
      <c r="Y26" s="42"/>
      <c r="Z26" s="23"/>
    </row>
    <row r="27" spans="1:26" s="22" customFormat="1" ht="21" customHeight="1">
      <c r="A27" s="73" t="s">
        <v>3</v>
      </c>
      <c r="B27" s="75">
        <v>138</v>
      </c>
      <c r="C27" s="25">
        <v>125</v>
      </c>
      <c r="D27" s="30">
        <f t="shared" si="0"/>
        <v>0.104</v>
      </c>
      <c r="E27" s="52">
        <v>131</v>
      </c>
      <c r="F27" s="52">
        <v>116</v>
      </c>
      <c r="G27" s="27">
        <f t="shared" si="1"/>
        <v>0.12931034482758622</v>
      </c>
      <c r="H27" s="24">
        <v>7</v>
      </c>
      <c r="I27" s="25">
        <v>9</v>
      </c>
      <c r="J27" s="30">
        <f t="shared" si="2"/>
        <v>-0.2222222222222222</v>
      </c>
      <c r="K27" s="82"/>
      <c r="L27" s="41"/>
      <c r="M27" s="42"/>
      <c r="N27" s="41"/>
      <c r="O27" s="41"/>
      <c r="P27" s="43"/>
      <c r="Q27" s="41"/>
      <c r="R27" s="41"/>
      <c r="S27" s="43"/>
      <c r="T27" s="41"/>
      <c r="U27" s="41"/>
      <c r="V27" s="42"/>
      <c r="W27" s="41"/>
      <c r="X27" s="41"/>
      <c r="Y27" s="42"/>
      <c r="Z27" s="23"/>
    </row>
    <row r="28" spans="1:26" s="22" customFormat="1" ht="21" customHeight="1">
      <c r="A28" s="73" t="s">
        <v>4</v>
      </c>
      <c r="B28" s="75">
        <v>154</v>
      </c>
      <c r="C28" s="25">
        <v>117</v>
      </c>
      <c r="D28" s="30">
        <f t="shared" si="0"/>
        <v>0.3162393162393162</v>
      </c>
      <c r="E28" s="52">
        <v>146</v>
      </c>
      <c r="F28" s="52">
        <v>116</v>
      </c>
      <c r="G28" s="27">
        <f t="shared" si="1"/>
        <v>0.25862068965517243</v>
      </c>
      <c r="H28" s="24">
        <v>8</v>
      </c>
      <c r="I28" s="25">
        <v>1</v>
      </c>
      <c r="J28" s="30">
        <f t="shared" si="2"/>
        <v>7</v>
      </c>
      <c r="K28" s="82"/>
      <c r="L28" s="41"/>
      <c r="M28" s="42"/>
      <c r="N28" s="41"/>
      <c r="O28" s="41"/>
      <c r="P28" s="43"/>
      <c r="Q28" s="41"/>
      <c r="R28" s="41"/>
      <c r="S28" s="43"/>
      <c r="T28" s="41"/>
      <c r="U28" s="41"/>
      <c r="V28" s="42"/>
      <c r="W28" s="41"/>
      <c r="X28" s="41"/>
      <c r="Y28" s="42"/>
      <c r="Z28" s="23"/>
    </row>
    <row r="29" spans="1:26" s="22" customFormat="1" ht="21" customHeight="1">
      <c r="A29" s="73" t="s">
        <v>5</v>
      </c>
      <c r="B29" s="75">
        <v>211</v>
      </c>
      <c r="C29" s="25">
        <v>109</v>
      </c>
      <c r="D29" s="30">
        <f t="shared" si="0"/>
        <v>0.9357798165137615</v>
      </c>
      <c r="E29" s="52">
        <v>201</v>
      </c>
      <c r="F29" s="52">
        <v>106</v>
      </c>
      <c r="G29" s="27">
        <f t="shared" si="1"/>
        <v>0.8962264150943396</v>
      </c>
      <c r="H29" s="24">
        <v>10</v>
      </c>
      <c r="I29" s="25">
        <v>3</v>
      </c>
      <c r="J29" s="30">
        <f t="shared" si="2"/>
        <v>2.3333333333333335</v>
      </c>
      <c r="K29" s="82"/>
      <c r="L29" s="41"/>
      <c r="M29" s="42"/>
      <c r="N29" s="41"/>
      <c r="O29" s="41"/>
      <c r="P29" s="43"/>
      <c r="Q29" s="41"/>
      <c r="R29" s="41"/>
      <c r="S29" s="43"/>
      <c r="T29" s="41"/>
      <c r="U29" s="41"/>
      <c r="V29" s="42"/>
      <c r="W29" s="41"/>
      <c r="X29" s="41"/>
      <c r="Y29" s="42"/>
      <c r="Z29" s="23"/>
    </row>
    <row r="30" spans="1:26" s="22" customFormat="1" ht="21" customHeight="1">
      <c r="A30" s="73" t="s">
        <v>6</v>
      </c>
      <c r="B30" s="83">
        <v>222</v>
      </c>
      <c r="C30" s="91">
        <v>131</v>
      </c>
      <c r="D30" s="30">
        <f t="shared" si="0"/>
        <v>0.6946564885496184</v>
      </c>
      <c r="E30" s="52">
        <v>212</v>
      </c>
      <c r="F30" s="52">
        <v>127</v>
      </c>
      <c r="G30" s="27">
        <f t="shared" si="1"/>
        <v>0.6692913385826772</v>
      </c>
      <c r="H30" s="84">
        <v>10</v>
      </c>
      <c r="I30" s="91">
        <v>4</v>
      </c>
      <c r="J30" s="30">
        <f t="shared" si="2"/>
        <v>1.5</v>
      </c>
      <c r="K30" s="82"/>
      <c r="L30" s="41"/>
      <c r="M30" s="42"/>
      <c r="N30" s="41"/>
      <c r="O30" s="41"/>
      <c r="P30" s="43"/>
      <c r="Q30" s="41"/>
      <c r="R30" s="41"/>
      <c r="S30" s="43"/>
      <c r="T30" s="41"/>
      <c r="U30" s="41"/>
      <c r="V30" s="42"/>
      <c r="W30" s="41"/>
      <c r="X30" s="41"/>
      <c r="Y30" s="42"/>
      <c r="Z30" s="23"/>
    </row>
    <row r="31" spans="1:26" s="22" customFormat="1" ht="21" customHeight="1">
      <c r="A31" s="73" t="s">
        <v>7</v>
      </c>
      <c r="B31" s="75">
        <v>203</v>
      </c>
      <c r="C31" s="25">
        <v>146</v>
      </c>
      <c r="D31" s="30">
        <f t="shared" si="0"/>
        <v>0.3904109589041096</v>
      </c>
      <c r="E31" s="52">
        <v>197</v>
      </c>
      <c r="F31" s="52">
        <v>141</v>
      </c>
      <c r="G31" s="27">
        <f t="shared" si="1"/>
        <v>0.3971631205673759</v>
      </c>
      <c r="H31" s="24">
        <v>6</v>
      </c>
      <c r="I31" s="25">
        <v>5</v>
      </c>
      <c r="J31" s="30">
        <f t="shared" si="2"/>
        <v>0.2</v>
      </c>
      <c r="K31" s="82"/>
      <c r="L31" s="41"/>
      <c r="M31" s="42"/>
      <c r="N31" s="41"/>
      <c r="O31" s="41"/>
      <c r="P31" s="43"/>
      <c r="Q31" s="41"/>
      <c r="R31" s="41"/>
      <c r="S31" s="43"/>
      <c r="T31" s="41"/>
      <c r="U31" s="41"/>
      <c r="V31" s="42"/>
      <c r="W31" s="41"/>
      <c r="X31" s="41"/>
      <c r="Y31" s="42"/>
      <c r="Z31" s="23"/>
    </row>
    <row r="32" spans="1:26" s="22" customFormat="1" ht="21" customHeight="1">
      <c r="A32" s="73" t="s">
        <v>8</v>
      </c>
      <c r="B32" s="75">
        <v>127</v>
      </c>
      <c r="C32" s="25">
        <v>81</v>
      </c>
      <c r="D32" s="30">
        <f t="shared" si="0"/>
        <v>0.5679012345679012</v>
      </c>
      <c r="E32" s="52">
        <v>124</v>
      </c>
      <c r="F32" s="52">
        <v>80</v>
      </c>
      <c r="G32" s="27">
        <f t="shared" si="1"/>
        <v>0.55</v>
      </c>
      <c r="H32" s="24">
        <v>3</v>
      </c>
      <c r="I32" s="25">
        <v>1</v>
      </c>
      <c r="J32" s="30">
        <f t="shared" si="2"/>
        <v>2</v>
      </c>
      <c r="K32" s="82"/>
      <c r="L32" s="41"/>
      <c r="M32" s="42"/>
      <c r="N32" s="41"/>
      <c r="O32" s="41"/>
      <c r="P32" s="43"/>
      <c r="Q32" s="41"/>
      <c r="R32" s="41"/>
      <c r="S32" s="43"/>
      <c r="T32" s="41"/>
      <c r="U32" s="41"/>
      <c r="V32" s="42"/>
      <c r="W32" s="41"/>
      <c r="X32" s="41"/>
      <c r="Y32" s="42"/>
      <c r="Z32" s="23"/>
    </row>
    <row r="33" spans="1:26" s="22" customFormat="1" ht="21" customHeight="1">
      <c r="A33" s="73" t="s">
        <v>9</v>
      </c>
      <c r="B33" s="75">
        <v>123</v>
      </c>
      <c r="C33" s="25">
        <v>105</v>
      </c>
      <c r="D33" s="30">
        <f t="shared" si="0"/>
        <v>0.17142857142857143</v>
      </c>
      <c r="E33" s="52">
        <v>117</v>
      </c>
      <c r="F33" s="52">
        <v>101</v>
      </c>
      <c r="G33" s="27">
        <f t="shared" si="1"/>
        <v>0.15841584158415842</v>
      </c>
      <c r="H33" s="24">
        <v>6</v>
      </c>
      <c r="I33" s="25">
        <v>4</v>
      </c>
      <c r="J33" s="30">
        <f t="shared" si="2"/>
        <v>0.5</v>
      </c>
      <c r="K33" s="82"/>
      <c r="L33" s="41"/>
      <c r="M33" s="42"/>
      <c r="N33" s="41"/>
      <c r="O33" s="41"/>
      <c r="P33" s="43"/>
      <c r="Q33" s="41"/>
      <c r="R33" s="41"/>
      <c r="S33" s="43"/>
      <c r="T33" s="41"/>
      <c r="U33" s="41"/>
      <c r="V33" s="42"/>
      <c r="W33" s="41"/>
      <c r="X33" s="41"/>
      <c r="Y33" s="42"/>
      <c r="Z33" s="23"/>
    </row>
    <row r="34" spans="1:26" s="22" customFormat="1" ht="21" customHeight="1" thickBot="1">
      <c r="A34" s="74" t="s">
        <v>10</v>
      </c>
      <c r="B34" s="93">
        <v>111</v>
      </c>
      <c r="C34" s="92">
        <v>110</v>
      </c>
      <c r="D34" s="62">
        <f t="shared" si="0"/>
        <v>0.00909090909090909</v>
      </c>
      <c r="E34" s="53">
        <v>106</v>
      </c>
      <c r="F34" s="53">
        <v>103</v>
      </c>
      <c r="G34" s="32">
        <f t="shared" si="1"/>
        <v>0.02912621359223301</v>
      </c>
      <c r="H34" s="90">
        <v>5</v>
      </c>
      <c r="I34" s="94">
        <v>7</v>
      </c>
      <c r="J34" s="62">
        <f t="shared" si="2"/>
        <v>-0.2857142857142857</v>
      </c>
      <c r="K34" s="82"/>
      <c r="L34" s="41"/>
      <c r="M34" s="42"/>
      <c r="N34" s="41"/>
      <c r="O34" s="41"/>
      <c r="P34" s="43"/>
      <c r="Q34" s="41"/>
      <c r="R34" s="41"/>
      <c r="S34" s="43"/>
      <c r="T34" s="41"/>
      <c r="U34" s="41"/>
      <c r="V34" s="42"/>
      <c r="W34" s="41"/>
      <c r="X34" s="41"/>
      <c r="Y34" s="42"/>
      <c r="Z34" s="23"/>
    </row>
    <row r="35" spans="1:26" s="22" customFormat="1" ht="21" customHeight="1" thickBot="1" thickTop="1">
      <c r="A35" s="67" t="s">
        <v>14</v>
      </c>
      <c r="B35" s="63">
        <f>SUM(B23:B34)</f>
        <v>1928</v>
      </c>
      <c r="C35" s="34">
        <f>SUM(C23:C34)</f>
        <v>1413</v>
      </c>
      <c r="D35" s="35">
        <f t="shared" si="0"/>
        <v>0.36447275300778487</v>
      </c>
      <c r="E35" s="34">
        <f>SUM(E23:E34)</f>
        <v>1830</v>
      </c>
      <c r="F35" s="34">
        <f>SUM(F23:F34)</f>
        <v>1358</v>
      </c>
      <c r="G35" s="36">
        <f t="shared" si="1"/>
        <v>0.3475699558173785</v>
      </c>
      <c r="H35" s="33">
        <f>SUM(H23:H34)</f>
        <v>98</v>
      </c>
      <c r="I35" s="34">
        <f>SUM(I23:I34)</f>
        <v>55</v>
      </c>
      <c r="J35" s="35">
        <f t="shared" si="2"/>
        <v>0.7818181818181819</v>
      </c>
      <c r="K35" s="44"/>
      <c r="L35" s="44"/>
      <c r="M35" s="43"/>
      <c r="N35" s="44"/>
      <c r="O35" s="44"/>
      <c r="P35" s="43"/>
      <c r="Q35" s="44"/>
      <c r="R35" s="44"/>
      <c r="S35" s="43"/>
      <c r="T35" s="44"/>
      <c r="U35" s="44"/>
      <c r="V35" s="42"/>
      <c r="W35" s="44"/>
      <c r="X35" s="44"/>
      <c r="Y35" s="43"/>
      <c r="Z35" s="23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SheetLayoutView="50" zoomScalePageLayoutView="0" workbookViewId="0" topLeftCell="A1">
      <selection activeCell="P30" sqref="P30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0" t="s">
        <v>0</v>
      </c>
      <c r="B20" s="97" t="s">
        <v>35</v>
      </c>
      <c r="C20" s="98"/>
      <c r="D20" s="98"/>
      <c r="E20" s="113"/>
      <c r="F20" s="113"/>
      <c r="G20" s="113"/>
      <c r="H20" s="113"/>
      <c r="I20" s="113"/>
      <c r="J20" s="114"/>
    </row>
    <row r="21" spans="1:26" s="22" customFormat="1" ht="21" customHeight="1">
      <c r="A21" s="111"/>
      <c r="B21" s="99"/>
      <c r="C21" s="100"/>
      <c r="D21" s="100"/>
      <c r="E21" s="118" t="s">
        <v>38</v>
      </c>
      <c r="F21" s="102"/>
      <c r="G21" s="103"/>
      <c r="H21" s="101" t="s">
        <v>39</v>
      </c>
      <c r="I21" s="102"/>
      <c r="J21" s="123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21"/>
    </row>
    <row r="22" spans="1:26" s="22" customFormat="1" ht="21" customHeight="1">
      <c r="A22" s="112"/>
      <c r="B22" s="58" t="s">
        <v>48</v>
      </c>
      <c r="C22" s="9" t="s">
        <v>45</v>
      </c>
      <c r="D22" s="55" t="s">
        <v>18</v>
      </c>
      <c r="E22" s="58" t="s">
        <v>48</v>
      </c>
      <c r="F22" s="9" t="s">
        <v>45</v>
      </c>
      <c r="G22" s="5" t="s">
        <v>18</v>
      </c>
      <c r="H22" s="8" t="s">
        <v>48</v>
      </c>
      <c r="I22" s="9" t="s">
        <v>45</v>
      </c>
      <c r="J22" s="59" t="s">
        <v>18</v>
      </c>
      <c r="K22" s="39"/>
      <c r="L22" s="39"/>
      <c r="M22" s="40"/>
      <c r="N22" s="39"/>
      <c r="O22" s="39"/>
      <c r="P22" s="40"/>
      <c r="Q22" s="39"/>
      <c r="R22" s="39"/>
      <c r="S22" s="40"/>
      <c r="T22" s="39"/>
      <c r="U22" s="39"/>
      <c r="V22" s="40"/>
      <c r="W22" s="39"/>
      <c r="X22" s="39"/>
      <c r="Y22" s="40"/>
      <c r="Z22" s="23"/>
    </row>
    <row r="23" spans="1:26" s="22" customFormat="1" ht="21" customHeight="1">
      <c r="A23" s="73" t="s">
        <v>31</v>
      </c>
      <c r="B23" s="75">
        <v>3</v>
      </c>
      <c r="C23" s="25">
        <f aca="true" t="shared" si="0" ref="C23:C34">+F23+I23</f>
        <v>21</v>
      </c>
      <c r="D23" s="26">
        <f>+(B23-C23)/C23</f>
        <v>-0.8571428571428571</v>
      </c>
      <c r="E23" s="61">
        <v>0</v>
      </c>
      <c r="F23" s="52">
        <v>0</v>
      </c>
      <c r="G23" s="27" t="e">
        <f>+(E23-F23)/F23</f>
        <v>#DIV/0!</v>
      </c>
      <c r="H23" s="24">
        <v>3</v>
      </c>
      <c r="I23" s="96">
        <v>21</v>
      </c>
      <c r="J23" s="30">
        <f>+(H23-I23)/I23</f>
        <v>-0.8571428571428571</v>
      </c>
      <c r="K23" s="41"/>
      <c r="L23" s="124" t="s">
        <v>44</v>
      </c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42"/>
      <c r="Z23" s="23"/>
    </row>
    <row r="24" spans="1:26" s="22" customFormat="1" ht="21" customHeight="1">
      <c r="A24" s="73" t="s">
        <v>20</v>
      </c>
      <c r="B24" s="75">
        <v>6</v>
      </c>
      <c r="C24" s="25">
        <f t="shared" si="0"/>
        <v>9</v>
      </c>
      <c r="D24" s="26">
        <f aca="true" t="shared" si="1" ref="D24:D35">+(B24-C24)/C24</f>
        <v>-0.3333333333333333</v>
      </c>
      <c r="E24" s="61">
        <v>0</v>
      </c>
      <c r="F24" s="52">
        <v>0</v>
      </c>
      <c r="G24" s="27" t="e">
        <f aca="true" t="shared" si="2" ref="G24:G35">+(E24-F24)/F24</f>
        <v>#DIV/0!</v>
      </c>
      <c r="H24" s="24">
        <v>6</v>
      </c>
      <c r="I24" s="25">
        <v>9</v>
      </c>
      <c r="J24" s="30">
        <f aca="true" t="shared" si="3" ref="J24:J35">+(H24-I24)/I24</f>
        <v>-0.3333333333333333</v>
      </c>
      <c r="K24" s="41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43"/>
      <c r="Z24" s="23"/>
    </row>
    <row r="25" spans="1:26" s="22" customFormat="1" ht="21" customHeight="1">
      <c r="A25" s="73" t="s">
        <v>1</v>
      </c>
      <c r="B25" s="75">
        <v>13</v>
      </c>
      <c r="C25" s="25">
        <f t="shared" si="0"/>
        <v>12</v>
      </c>
      <c r="D25" s="26">
        <f t="shared" si="1"/>
        <v>0.08333333333333333</v>
      </c>
      <c r="E25" s="61">
        <v>0</v>
      </c>
      <c r="F25" s="52">
        <v>0</v>
      </c>
      <c r="G25" s="27" t="e">
        <f t="shared" si="2"/>
        <v>#DIV/0!</v>
      </c>
      <c r="H25" s="24">
        <v>13</v>
      </c>
      <c r="I25" s="25">
        <v>12</v>
      </c>
      <c r="J25" s="30">
        <f t="shared" si="3"/>
        <v>0.08333333333333333</v>
      </c>
      <c r="K25" s="41"/>
      <c r="L25" s="41"/>
      <c r="M25" s="42"/>
      <c r="N25" s="41"/>
      <c r="O25" s="41"/>
      <c r="P25" s="43"/>
      <c r="Q25" s="41"/>
      <c r="R25" s="41"/>
      <c r="S25" s="43"/>
      <c r="T25" s="41"/>
      <c r="U25" s="41"/>
      <c r="V25" s="42"/>
      <c r="W25" s="41"/>
      <c r="X25" s="41"/>
      <c r="Y25" s="42"/>
      <c r="Z25" s="23"/>
    </row>
    <row r="26" spans="1:26" s="22" customFormat="1" ht="21" customHeight="1">
      <c r="A26" s="73" t="s">
        <v>2</v>
      </c>
      <c r="B26" s="75">
        <v>56</v>
      </c>
      <c r="C26" s="25">
        <f t="shared" si="0"/>
        <v>10</v>
      </c>
      <c r="D26" s="26">
        <f t="shared" si="1"/>
        <v>4.6</v>
      </c>
      <c r="E26" s="61">
        <v>45</v>
      </c>
      <c r="F26" s="52">
        <v>0</v>
      </c>
      <c r="G26" s="27" t="e">
        <f t="shared" si="2"/>
        <v>#DIV/0!</v>
      </c>
      <c r="H26" s="24">
        <v>11</v>
      </c>
      <c r="I26" s="25">
        <v>10</v>
      </c>
      <c r="J26" s="30">
        <f t="shared" si="3"/>
        <v>0.1</v>
      </c>
      <c r="K26" s="41"/>
      <c r="L26" s="41"/>
      <c r="M26" s="42"/>
      <c r="N26" s="41"/>
      <c r="O26" s="41"/>
      <c r="P26" s="43"/>
      <c r="Q26" s="41"/>
      <c r="R26" s="41"/>
      <c r="S26" s="43"/>
      <c r="T26" s="41"/>
      <c r="U26" s="41"/>
      <c r="V26" s="42"/>
      <c r="W26" s="41"/>
      <c r="X26" s="41"/>
      <c r="Y26" s="42"/>
      <c r="Z26" s="23"/>
    </row>
    <row r="27" spans="1:26" s="22" customFormat="1" ht="21" customHeight="1">
      <c r="A27" s="73" t="s">
        <v>3</v>
      </c>
      <c r="B27" s="75">
        <v>9</v>
      </c>
      <c r="C27" s="25">
        <f t="shared" si="0"/>
        <v>12</v>
      </c>
      <c r="D27" s="26">
        <f t="shared" si="1"/>
        <v>-0.25</v>
      </c>
      <c r="E27" s="61">
        <v>0</v>
      </c>
      <c r="F27" s="52">
        <v>0</v>
      </c>
      <c r="G27" s="27" t="e">
        <f t="shared" si="2"/>
        <v>#DIV/0!</v>
      </c>
      <c r="H27" s="24">
        <v>9</v>
      </c>
      <c r="I27" s="25">
        <v>12</v>
      </c>
      <c r="J27" s="30">
        <f t="shared" si="3"/>
        <v>-0.25</v>
      </c>
      <c r="K27" s="41"/>
      <c r="L27" s="41"/>
      <c r="M27" s="42"/>
      <c r="N27" s="41"/>
      <c r="O27" s="41"/>
      <c r="P27" s="43"/>
      <c r="Q27" s="41"/>
      <c r="R27" s="41"/>
      <c r="S27" s="43"/>
      <c r="T27" s="41"/>
      <c r="U27" s="41"/>
      <c r="V27" s="42"/>
      <c r="W27" s="41"/>
      <c r="X27" s="41"/>
      <c r="Y27" s="42"/>
      <c r="Z27" s="23"/>
    </row>
    <row r="28" spans="1:26" s="22" customFormat="1" ht="21" customHeight="1">
      <c r="A28" s="73" t="s">
        <v>4</v>
      </c>
      <c r="B28" s="75">
        <v>68</v>
      </c>
      <c r="C28" s="25">
        <f t="shared" si="0"/>
        <v>7</v>
      </c>
      <c r="D28" s="26">
        <f t="shared" si="1"/>
        <v>8.714285714285714</v>
      </c>
      <c r="E28" s="61">
        <v>50</v>
      </c>
      <c r="F28" s="52">
        <v>0</v>
      </c>
      <c r="G28" s="27" t="e">
        <f t="shared" si="2"/>
        <v>#DIV/0!</v>
      </c>
      <c r="H28" s="24">
        <v>18</v>
      </c>
      <c r="I28" s="25">
        <v>7</v>
      </c>
      <c r="J28" s="30">
        <f t="shared" si="3"/>
        <v>1.5714285714285714</v>
      </c>
      <c r="K28" s="41"/>
      <c r="L28" s="41"/>
      <c r="M28" s="42"/>
      <c r="N28" s="41"/>
      <c r="O28" s="41"/>
      <c r="P28" s="43"/>
      <c r="Q28" s="41"/>
      <c r="R28" s="41"/>
      <c r="S28" s="43"/>
      <c r="T28" s="41"/>
      <c r="U28" s="41"/>
      <c r="V28" s="42"/>
      <c r="W28" s="41"/>
      <c r="X28" s="41"/>
      <c r="Y28" s="42"/>
      <c r="Z28" s="23"/>
    </row>
    <row r="29" spans="1:26" s="22" customFormat="1" ht="21" customHeight="1">
      <c r="A29" s="73" t="s">
        <v>5</v>
      </c>
      <c r="B29" s="75">
        <v>15</v>
      </c>
      <c r="C29" s="25">
        <f t="shared" si="0"/>
        <v>46</v>
      </c>
      <c r="D29" s="26">
        <f t="shared" si="1"/>
        <v>-0.6739130434782609</v>
      </c>
      <c r="E29" s="61">
        <v>0</v>
      </c>
      <c r="F29" s="52">
        <v>42</v>
      </c>
      <c r="G29" s="27">
        <f t="shared" si="2"/>
        <v>-1</v>
      </c>
      <c r="H29" s="24">
        <v>15</v>
      </c>
      <c r="I29" s="25">
        <v>4</v>
      </c>
      <c r="J29" s="30">
        <f t="shared" si="3"/>
        <v>2.75</v>
      </c>
      <c r="K29" s="41"/>
      <c r="L29" s="41"/>
      <c r="M29" s="42"/>
      <c r="N29" s="41"/>
      <c r="O29" s="41"/>
      <c r="P29" s="43"/>
      <c r="Q29" s="41"/>
      <c r="R29" s="41"/>
      <c r="S29" s="43"/>
      <c r="T29" s="41"/>
      <c r="U29" s="41"/>
      <c r="V29" s="42"/>
      <c r="W29" s="41"/>
      <c r="X29" s="41"/>
      <c r="Y29" s="42"/>
      <c r="Z29" s="23"/>
    </row>
    <row r="30" spans="1:26" s="22" customFormat="1" ht="21" customHeight="1">
      <c r="A30" s="73" t="s">
        <v>6</v>
      </c>
      <c r="B30" s="75">
        <v>7</v>
      </c>
      <c r="C30" s="25">
        <f t="shared" si="0"/>
        <v>9</v>
      </c>
      <c r="D30" s="26">
        <f t="shared" si="1"/>
        <v>-0.2222222222222222</v>
      </c>
      <c r="E30" s="61">
        <v>0</v>
      </c>
      <c r="F30" s="52">
        <v>0</v>
      </c>
      <c r="G30" s="27" t="e">
        <f t="shared" si="2"/>
        <v>#DIV/0!</v>
      </c>
      <c r="H30" s="24">
        <v>7</v>
      </c>
      <c r="I30" s="25">
        <v>9</v>
      </c>
      <c r="J30" s="30">
        <f t="shared" si="3"/>
        <v>-0.2222222222222222</v>
      </c>
      <c r="K30" s="41"/>
      <c r="L30" s="41"/>
      <c r="M30" s="42"/>
      <c r="N30" s="41"/>
      <c r="O30" s="41"/>
      <c r="P30" s="43"/>
      <c r="Q30" s="41"/>
      <c r="R30" s="41"/>
      <c r="S30" s="43"/>
      <c r="T30" s="41"/>
      <c r="U30" s="41"/>
      <c r="V30" s="42"/>
      <c r="W30" s="41"/>
      <c r="X30" s="41"/>
      <c r="Y30" s="42"/>
      <c r="Z30" s="23"/>
    </row>
    <row r="31" spans="1:26" s="22" customFormat="1" ht="21" customHeight="1">
      <c r="A31" s="73" t="s">
        <v>7</v>
      </c>
      <c r="B31" s="75">
        <v>68</v>
      </c>
      <c r="C31" s="25">
        <f t="shared" si="0"/>
        <v>9</v>
      </c>
      <c r="D31" s="26">
        <f t="shared" si="1"/>
        <v>6.555555555555555</v>
      </c>
      <c r="E31" s="61">
        <v>62</v>
      </c>
      <c r="F31" s="52">
        <v>0</v>
      </c>
      <c r="G31" s="27" t="e">
        <f t="shared" si="2"/>
        <v>#DIV/0!</v>
      </c>
      <c r="H31" s="24">
        <v>6</v>
      </c>
      <c r="I31" s="25">
        <v>9</v>
      </c>
      <c r="J31" s="30">
        <f t="shared" si="3"/>
        <v>-0.3333333333333333</v>
      </c>
      <c r="K31" s="41"/>
      <c r="L31" s="41"/>
      <c r="M31" s="42"/>
      <c r="N31" s="41"/>
      <c r="O31" s="41"/>
      <c r="P31" s="43"/>
      <c r="Q31" s="41"/>
      <c r="R31" s="41"/>
      <c r="S31" s="43"/>
      <c r="T31" s="41"/>
      <c r="U31" s="41"/>
      <c r="V31" s="42"/>
      <c r="W31" s="41"/>
      <c r="X31" s="41"/>
      <c r="Y31" s="42"/>
      <c r="Z31" s="23"/>
    </row>
    <row r="32" spans="1:26" s="22" customFormat="1" ht="21" customHeight="1">
      <c r="A32" s="73" t="s">
        <v>8</v>
      </c>
      <c r="B32" s="75">
        <v>9</v>
      </c>
      <c r="C32" s="25">
        <f t="shared" si="0"/>
        <v>7</v>
      </c>
      <c r="D32" s="26">
        <f>+(B32-C32)/C32</f>
        <v>0.2857142857142857</v>
      </c>
      <c r="E32" s="61">
        <v>0</v>
      </c>
      <c r="F32" s="52">
        <v>0</v>
      </c>
      <c r="G32" s="27" t="e">
        <f t="shared" si="2"/>
        <v>#DIV/0!</v>
      </c>
      <c r="H32" s="24">
        <v>9</v>
      </c>
      <c r="I32" s="25">
        <v>7</v>
      </c>
      <c r="J32" s="30">
        <f>+(H32-I32)/I32</f>
        <v>0.2857142857142857</v>
      </c>
      <c r="K32" s="41"/>
      <c r="L32" s="41"/>
      <c r="M32" s="42"/>
      <c r="N32" s="41"/>
      <c r="O32" s="41"/>
      <c r="P32" s="43"/>
      <c r="Q32" s="41"/>
      <c r="R32" s="41"/>
      <c r="S32" s="43"/>
      <c r="T32" s="41"/>
      <c r="U32" s="41"/>
      <c r="V32" s="42"/>
      <c r="W32" s="41"/>
      <c r="X32" s="41"/>
      <c r="Y32" s="42"/>
      <c r="Z32" s="23"/>
    </row>
    <row r="33" spans="1:26" s="22" customFormat="1" ht="21" customHeight="1">
      <c r="A33" s="73" t="s">
        <v>9</v>
      </c>
      <c r="B33" s="75">
        <v>4</v>
      </c>
      <c r="C33" s="25">
        <f t="shared" si="0"/>
        <v>7</v>
      </c>
      <c r="D33" s="26">
        <f t="shared" si="1"/>
        <v>-0.42857142857142855</v>
      </c>
      <c r="E33" s="61">
        <v>0</v>
      </c>
      <c r="F33" s="52">
        <v>0</v>
      </c>
      <c r="G33" s="27" t="e">
        <f t="shared" si="2"/>
        <v>#DIV/0!</v>
      </c>
      <c r="H33" s="24">
        <v>4</v>
      </c>
      <c r="I33" s="25">
        <v>7</v>
      </c>
      <c r="J33" s="30">
        <f t="shared" si="3"/>
        <v>-0.42857142857142855</v>
      </c>
      <c r="K33" s="41"/>
      <c r="L33" s="41"/>
      <c r="M33" s="42"/>
      <c r="N33" s="41"/>
      <c r="O33" s="41"/>
      <c r="P33" s="43"/>
      <c r="Q33" s="41"/>
      <c r="R33" s="41"/>
      <c r="S33" s="43"/>
      <c r="T33" s="41"/>
      <c r="U33" s="41"/>
      <c r="V33" s="42"/>
      <c r="W33" s="41"/>
      <c r="X33" s="41"/>
      <c r="Y33" s="42"/>
      <c r="Z33" s="23"/>
    </row>
    <row r="34" spans="1:26" s="22" customFormat="1" ht="21" customHeight="1" thickBot="1">
      <c r="A34" s="74" t="s">
        <v>10</v>
      </c>
      <c r="B34" s="75">
        <v>8</v>
      </c>
      <c r="C34" s="25">
        <f t="shared" si="0"/>
        <v>14</v>
      </c>
      <c r="D34" s="31">
        <f t="shared" si="1"/>
        <v>-0.42857142857142855</v>
      </c>
      <c r="E34" s="89">
        <v>2</v>
      </c>
      <c r="F34" s="85">
        <v>0</v>
      </c>
      <c r="G34" s="32" t="e">
        <f t="shared" si="2"/>
        <v>#DIV/0!</v>
      </c>
      <c r="H34" s="90">
        <v>6</v>
      </c>
      <c r="I34" s="95">
        <v>14</v>
      </c>
      <c r="J34" s="62">
        <f t="shared" si="3"/>
        <v>-0.5714285714285714</v>
      </c>
      <c r="K34" s="41"/>
      <c r="L34" s="41"/>
      <c r="M34" s="42"/>
      <c r="N34" s="41"/>
      <c r="O34" s="41"/>
      <c r="P34" s="43"/>
      <c r="Q34" s="41"/>
      <c r="R34" s="41"/>
      <c r="S34" s="43"/>
      <c r="T34" s="41"/>
      <c r="U34" s="41"/>
      <c r="V34" s="42"/>
      <c r="W34" s="41"/>
      <c r="X34" s="41"/>
      <c r="Y34" s="42"/>
      <c r="Z34" s="23"/>
    </row>
    <row r="35" spans="1:26" s="22" customFormat="1" ht="21" customHeight="1" thickBot="1" thickTop="1">
      <c r="A35" s="67" t="s">
        <v>14</v>
      </c>
      <c r="B35" s="63">
        <f>SUM(B23:B34)</f>
        <v>266</v>
      </c>
      <c r="C35" s="34">
        <f>SUM(C23:C34)</f>
        <v>163</v>
      </c>
      <c r="D35" s="56">
        <f t="shared" si="1"/>
        <v>0.6319018404907976</v>
      </c>
      <c r="E35" s="63">
        <f>SUM(E23:E34)</f>
        <v>159</v>
      </c>
      <c r="F35" s="34">
        <f>SUM(F23:F34)</f>
        <v>42</v>
      </c>
      <c r="G35" s="36">
        <f t="shared" si="2"/>
        <v>2.7857142857142856</v>
      </c>
      <c r="H35" s="33">
        <f>SUM(H23:H34)</f>
        <v>107</v>
      </c>
      <c r="I35" s="34">
        <f>SUM(I23:I34)</f>
        <v>121</v>
      </c>
      <c r="J35" s="35">
        <f t="shared" si="3"/>
        <v>-0.11570247933884298</v>
      </c>
      <c r="K35" s="44"/>
      <c r="L35" s="44"/>
      <c r="M35" s="43"/>
      <c r="N35" s="44"/>
      <c r="O35" s="44"/>
      <c r="P35" s="43"/>
      <c r="Q35" s="44"/>
      <c r="R35" s="44"/>
      <c r="S35" s="43"/>
      <c r="T35" s="44"/>
      <c r="U35" s="44"/>
      <c r="V35" s="42"/>
      <c r="W35" s="44"/>
      <c r="X35" s="44"/>
      <c r="Y35" s="43"/>
      <c r="Z35" s="23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921203</cp:lastModifiedBy>
  <cp:lastPrinted>2013-04-14T23:37:31Z</cp:lastPrinted>
  <dcterms:created xsi:type="dcterms:W3CDTF">2000-12-22T00:50:27Z</dcterms:created>
  <dcterms:modified xsi:type="dcterms:W3CDTF">2014-04-30T05:41:12Z</dcterms:modified>
  <cp:category/>
  <cp:version/>
  <cp:contentType/>
  <cp:contentStatus/>
</cp:coreProperties>
</file>