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0520" windowHeight="3255" activeTab="3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/>
  <calcPr fullCalcOnLoad="1"/>
</workbook>
</file>

<file path=xl/sharedStrings.xml><?xml version="1.0" encoding="utf-8"?>
<sst xmlns="http://schemas.openxmlformats.org/spreadsheetml/2006/main" count="176" uniqueCount="55">
  <si>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</si>
  <si>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</si>
  <si>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</si>
  <si>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</si>
  <si>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</si>
  <si>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</si>
  <si>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</si>
  <si>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</si>
  <si>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</si>
  <si>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</si>
  <si>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</si>
  <si>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</si>
  <si>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</si>
  <si>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</si>
  <si>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</si>
  <si>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</si>
  <si>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</si>
  <si>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</si>
  <si>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</si>
  <si>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</si>
  <si>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</si>
  <si>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</si>
  <si>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</si>
  <si>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</si>
  <si>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</si>
  <si>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</si>
  <si>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</si>
  <si>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</si>
  <si>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</si>
  <si>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</si>
  <si>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</si>
  <si>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</si>
  <si>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</si>
  <si>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</si>
  <si>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</si>
  <si>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</si>
  <si>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</si>
  <si>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</si>
  <si>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</si>
  <si>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</si>
  <si>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</si>
  <si>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</si>
  <si>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</si>
  <si>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</si>
  <si>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</si>
  <si>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23年度</t>
  </si>
  <si>
    <t>24年度</t>
  </si>
  <si>
    <t>２４年度</t>
  </si>
  <si>
    <t>４月</t>
  </si>
  <si>
    <t>２３年度</t>
  </si>
  <si>
    <t>新設住宅着工戸数の24度・23年度比較表（分譲・マンション別）</t>
  </si>
  <si>
    <t>新設住宅着工戸数の24年度・23年度比較表（利用関係）</t>
  </si>
  <si>
    <t>新設住宅着工戸数の24年度・23年度比較表（資金別）</t>
  </si>
  <si>
    <t>新設住宅着工戸数の24年度・23年度比較表（構造別）</t>
  </si>
  <si>
    <t>新設住宅着工戸数の24年度・23年度比較表（持家・構造別）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</si>
</sst>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8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7" fontId="4" fillId="0" borderId="16" xfId="0" applyNumberFormat="1" applyFont="1" applyBorder="1" applyAlignment="1" applyProtection="1">
      <alignment vertical="center" shrinkToFit="1"/>
      <protection locked="0"/>
    </xf>
    <xf numFmtId="177" fontId="4" fillId="0" borderId="17" xfId="0" applyNumberFormat="1" applyFont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25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vertical="center"/>
    </xf>
    <xf numFmtId="177" fontId="4" fillId="0" borderId="22" xfId="0" applyNumberFormat="1" applyFont="1" applyBorder="1" applyAlignment="1" applyProtection="1">
      <alignment vertical="center"/>
      <protection locked="0"/>
    </xf>
    <xf numFmtId="177" fontId="4" fillId="0" borderId="27" xfId="0" applyNumberFormat="1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 shrinkToFit="1"/>
      <protection locked="0"/>
    </xf>
    <xf numFmtId="177" fontId="4" fillId="0" borderId="28" xfId="0" applyNumberFormat="1" applyFont="1" applyBorder="1" applyAlignment="1" applyProtection="1">
      <alignment vertical="center" shrinkToFit="1"/>
      <protection locked="0"/>
    </xf>
    <xf numFmtId="177" fontId="4" fillId="0" borderId="27" xfId="0" applyNumberFormat="1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vertical="center" shrinkToFit="1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7" fontId="4" fillId="0" borderId="30" xfId="0" applyNumberFormat="1" applyFont="1" applyBorder="1" applyAlignment="1" applyProtection="1">
      <alignment vertical="center"/>
      <protection locked="0"/>
    </xf>
    <xf numFmtId="177" fontId="4" fillId="0" borderId="29" xfId="0" applyNumberFormat="1" applyFont="1" applyBorder="1" applyAlignment="1" applyProtection="1">
      <alignment vertical="center" shrinkToFit="1"/>
      <protection locked="0"/>
    </xf>
    <xf numFmtId="177" fontId="4" fillId="0" borderId="31" xfId="0" applyNumberFormat="1" applyFont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25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7" fontId="4" fillId="0" borderId="29" xfId="0" applyNumberFormat="1" applyFont="1" applyBorder="1" applyAlignment="1" applyProtection="1">
      <alignment vertical="center"/>
      <protection locked="0"/>
    </xf>
    <xf numFmtId="177" fontId="4" fillId="0" borderId="32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Fill="1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49309316"/>
        <c:axId val="41130661"/>
      </c:barChart>
      <c:catAx>
        <c:axId val="4930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130661"/>
        <c:crosses val="autoZero"/>
        <c:auto val="1"/>
        <c:lblOffset val="100"/>
        <c:tickLblSkip val="1"/>
        <c:noMultiLvlLbl val="0"/>
      </c:catAx>
      <c:valAx>
        <c:axId val="4113066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09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63177374"/>
        <c:axId val="31725455"/>
      </c:barChart>
      <c:catAx>
        <c:axId val="63177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25455"/>
        <c:crosses val="autoZero"/>
        <c:auto val="1"/>
        <c:lblOffset val="100"/>
        <c:tickLblSkip val="1"/>
        <c:noMultiLvlLbl val="0"/>
      </c:catAx>
      <c:valAx>
        <c:axId val="31725455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177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17093640"/>
        <c:axId val="19625033"/>
      </c:bar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5033"/>
        <c:crosses val="autoZero"/>
        <c:auto val="1"/>
        <c:lblOffset val="100"/>
        <c:tickLblSkip val="1"/>
        <c:noMultiLvlLbl val="0"/>
      </c:catAx>
      <c:valAx>
        <c:axId val="196250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093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42407570"/>
        <c:axId val="46123811"/>
      </c:barChart>
      <c:catAx>
        <c:axId val="42407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123811"/>
        <c:crosses val="autoZero"/>
        <c:auto val="1"/>
        <c:lblOffset val="100"/>
        <c:tickLblSkip val="1"/>
        <c:noMultiLvlLbl val="0"/>
      </c:catAx>
      <c:valAx>
        <c:axId val="46123811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2407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12461116"/>
        <c:axId val="45041181"/>
      </c:barChart>
      <c:catAx>
        <c:axId val="12461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41181"/>
        <c:crosses val="autoZero"/>
        <c:auto val="1"/>
        <c:lblOffset val="100"/>
        <c:tickLblSkip val="1"/>
        <c:noMultiLvlLbl val="0"/>
      </c:catAx>
      <c:valAx>
        <c:axId val="45041181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461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2717446"/>
        <c:axId val="24457015"/>
      </c:barChart>
      <c:catAx>
        <c:axId val="2717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57015"/>
        <c:crosses val="autoZero"/>
        <c:auto val="1"/>
        <c:lblOffset val="100"/>
        <c:tickLblSkip val="1"/>
        <c:noMultiLvlLbl val="0"/>
      </c:catAx>
      <c:valAx>
        <c:axId val="24457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17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18786544"/>
        <c:axId val="34861169"/>
      </c:barChart>
      <c:catAx>
        <c:axId val="18786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861169"/>
        <c:crosses val="autoZero"/>
        <c:auto val="1"/>
        <c:lblOffset val="100"/>
        <c:tickLblSkip val="1"/>
        <c:noMultiLvlLbl val="0"/>
      </c:catAx>
      <c:valAx>
        <c:axId val="34861169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7865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45315066"/>
        <c:axId val="5182411"/>
      </c:barChart>
      <c:catAx>
        <c:axId val="45315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2411"/>
        <c:crosses val="autoZero"/>
        <c:auto val="1"/>
        <c:lblOffset val="100"/>
        <c:tickLblSkip val="1"/>
        <c:noMultiLvlLbl val="0"/>
      </c:catAx>
      <c:valAx>
        <c:axId val="5182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315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4631630"/>
        <c:axId val="43249215"/>
      </c:barChart>
      <c:catAx>
        <c:axId val="34631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249215"/>
        <c:crosses val="autoZero"/>
        <c:auto val="1"/>
        <c:lblOffset val="100"/>
        <c:tickLblSkip val="1"/>
        <c:noMultiLvlLbl val="0"/>
      </c:catAx>
      <c:valAx>
        <c:axId val="43249215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63163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3698616"/>
        <c:axId val="13525497"/>
      </c:barChart>
      <c:catAx>
        <c:axId val="53698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525497"/>
        <c:crosses val="autoZero"/>
        <c:auto val="1"/>
        <c:lblOffset val="100"/>
        <c:tickLblSkip val="1"/>
        <c:noMultiLvlLbl val="0"/>
      </c:catAx>
      <c:valAx>
        <c:axId val="13525497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69861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23年度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54620610"/>
        <c:axId val="21823443"/>
      </c:barChart>
      <c:catAx>
        <c:axId val="54620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823443"/>
        <c:crosses val="autoZero"/>
        <c:auto val="1"/>
        <c:lblOffset val="100"/>
        <c:tickLblSkip val="1"/>
        <c:noMultiLvlLbl val="0"/>
      </c:catAx>
      <c:valAx>
        <c:axId val="21823443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62061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24年度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62193260"/>
        <c:axId val="22868429"/>
      </c:barChart>
      <c:catAx>
        <c:axId val="62193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8429"/>
        <c:crosses val="autoZero"/>
        <c:auto val="1"/>
        <c:lblOffset val="100"/>
        <c:tickLblSkip val="1"/>
        <c:noMultiLvlLbl val="0"/>
      </c:catAx>
      <c:valAx>
        <c:axId val="22868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193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4489270"/>
        <c:axId val="40403431"/>
      </c:barChart>
      <c:catAx>
        <c:axId val="4489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0403431"/>
        <c:crosses val="autoZero"/>
        <c:auto val="1"/>
        <c:lblOffset val="100"/>
        <c:tickLblSkip val="1"/>
        <c:noMultiLvlLbl val="0"/>
      </c:catAx>
      <c:valAx>
        <c:axId val="40403431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89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8086560"/>
        <c:axId val="51452449"/>
      </c:barChart>
      <c:catAx>
        <c:axId val="28086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52449"/>
        <c:crosses val="autoZero"/>
        <c:auto val="1"/>
        <c:lblOffset val="100"/>
        <c:tickLblSkip val="1"/>
        <c:noMultiLvlLbl val="0"/>
      </c:catAx>
      <c:valAx>
        <c:axId val="5145244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086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60418858"/>
        <c:axId val="6898811"/>
      </c:barChart>
      <c:catAx>
        <c:axId val="60418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8811"/>
        <c:crosses val="autoZero"/>
        <c:auto val="1"/>
        <c:lblOffset val="100"/>
        <c:tickLblSkip val="1"/>
        <c:noMultiLvlLbl val="0"/>
      </c:catAx>
      <c:valAx>
        <c:axId val="6898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418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２３年度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62089300"/>
        <c:axId val="21932789"/>
      </c:barChart>
      <c:catAx>
        <c:axId val="6208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932789"/>
        <c:crosses val="autoZero"/>
        <c:auto val="1"/>
        <c:lblOffset val="100"/>
        <c:tickLblSkip val="1"/>
        <c:noMultiLvlLbl val="0"/>
      </c:catAx>
      <c:valAx>
        <c:axId val="2193278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089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90" zoomScaleNormal="90" zoomScaleSheetLayoutView="100" zoomScalePageLayoutView="0" workbookViewId="0" topLeftCell="A19">
      <selection activeCell="F30" sqref="F30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98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00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02" t="s">
        <v>0</v>
      </c>
      <c r="B20" s="89" t="s">
        <v>27</v>
      </c>
      <c r="C20" s="90"/>
      <c r="D20" s="90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6"/>
    </row>
    <row r="21" spans="1:16" ht="21" customHeight="1">
      <c r="A21" s="103"/>
      <c r="B21" s="91"/>
      <c r="C21" s="92"/>
      <c r="D21" s="92"/>
      <c r="E21" s="91" t="s">
        <v>28</v>
      </c>
      <c r="F21" s="92"/>
      <c r="G21" s="101"/>
      <c r="H21" s="96" t="s">
        <v>29</v>
      </c>
      <c r="I21" s="92"/>
      <c r="J21" s="92"/>
      <c r="K21" s="93" t="s">
        <v>11</v>
      </c>
      <c r="L21" s="94"/>
      <c r="M21" s="95"/>
      <c r="N21" s="96" t="s">
        <v>12</v>
      </c>
      <c r="O21" s="92"/>
      <c r="P21" s="97"/>
    </row>
    <row r="22" spans="1:16" ht="21" customHeight="1">
      <c r="A22" s="104"/>
      <c r="B22" s="59" t="s">
        <v>47</v>
      </c>
      <c r="C22" s="9" t="s">
        <v>45</v>
      </c>
      <c r="D22" s="57" t="s">
        <v>13</v>
      </c>
      <c r="E22" s="60" t="s">
        <v>47</v>
      </c>
      <c r="F22" s="9" t="s">
        <v>45</v>
      </c>
      <c r="G22" s="5" t="s">
        <v>13</v>
      </c>
      <c r="H22" s="8" t="s">
        <v>47</v>
      </c>
      <c r="I22" s="9" t="s">
        <v>45</v>
      </c>
      <c r="J22" s="57" t="s">
        <v>13</v>
      </c>
      <c r="K22" s="8" t="s">
        <v>47</v>
      </c>
      <c r="L22" s="9" t="s">
        <v>45</v>
      </c>
      <c r="M22" s="5" t="s">
        <v>13</v>
      </c>
      <c r="N22" s="8" t="s">
        <v>47</v>
      </c>
      <c r="O22" s="9" t="s">
        <v>45</v>
      </c>
      <c r="P22" s="61" t="s">
        <v>13</v>
      </c>
    </row>
    <row r="23" spans="1:16" ht="21" customHeight="1">
      <c r="A23" s="68" t="s">
        <v>48</v>
      </c>
      <c r="B23" s="51">
        <v>252</v>
      </c>
      <c r="C23" s="51">
        <v>225</v>
      </c>
      <c r="D23" s="71">
        <f aca="true" t="shared" si="0" ref="D23:D35">+(B23-C23)/C23</f>
        <v>0.12</v>
      </c>
      <c r="E23" s="74">
        <v>123</v>
      </c>
      <c r="F23" s="52">
        <v>109</v>
      </c>
      <c r="G23" s="6">
        <f>+(E23-F23)/F23</f>
        <v>0.12844036697247707</v>
      </c>
      <c r="H23" s="12">
        <v>108</v>
      </c>
      <c r="I23" s="12">
        <v>111</v>
      </c>
      <c r="J23" s="71">
        <f>+(H23-I23)/I23</f>
        <v>-0.02702702702702703</v>
      </c>
      <c r="K23" s="12">
        <v>0</v>
      </c>
      <c r="L23" s="12">
        <v>0</v>
      </c>
      <c r="M23" s="50" t="e">
        <f>+(K23-L23)/L23</f>
        <v>#DIV/0!</v>
      </c>
      <c r="N23" s="12">
        <v>21</v>
      </c>
      <c r="O23" s="12">
        <v>5</v>
      </c>
      <c r="P23" s="4">
        <f>+(N23-O23)/O23</f>
        <v>3.2</v>
      </c>
    </row>
    <row r="24" spans="1:16" ht="21" customHeight="1">
      <c r="A24" s="68" t="s">
        <v>15</v>
      </c>
      <c r="B24" s="51">
        <v>245</v>
      </c>
      <c r="C24" s="51">
        <v>185</v>
      </c>
      <c r="D24" s="71">
        <f t="shared" si="0"/>
        <v>0.32432432432432434</v>
      </c>
      <c r="E24" s="74">
        <v>135</v>
      </c>
      <c r="F24" s="52">
        <v>107</v>
      </c>
      <c r="G24" s="6">
        <f>+(E24-F24)/F24</f>
        <v>0.2616822429906542</v>
      </c>
      <c r="H24" s="12">
        <v>101</v>
      </c>
      <c r="I24" s="12">
        <v>67</v>
      </c>
      <c r="J24" s="71">
        <f aca="true" t="shared" si="1" ref="J24:J35">+(H24-I24)/I24</f>
        <v>0.5074626865671642</v>
      </c>
      <c r="K24" s="12">
        <v>0</v>
      </c>
      <c r="L24" s="12">
        <v>1</v>
      </c>
      <c r="M24" s="50">
        <f>+(K24-L24)/L24</f>
        <v>-1</v>
      </c>
      <c r="N24" s="12">
        <v>9</v>
      </c>
      <c r="O24" s="12">
        <v>10</v>
      </c>
      <c r="P24" s="4">
        <f aca="true" t="shared" si="2" ref="P24:P35">+(N24-O24)/O24</f>
        <v>-0.1</v>
      </c>
    </row>
    <row r="25" spans="1:16" ht="21" customHeight="1">
      <c r="A25" s="68" t="s">
        <v>1</v>
      </c>
      <c r="B25" s="51">
        <v>251</v>
      </c>
      <c r="C25" s="51">
        <v>217</v>
      </c>
      <c r="D25" s="71">
        <f t="shared" si="0"/>
        <v>0.15668202764976957</v>
      </c>
      <c r="E25" s="74">
        <v>98</v>
      </c>
      <c r="F25" s="52">
        <v>122</v>
      </c>
      <c r="G25" s="6">
        <f aca="true" t="shared" si="3" ref="G25:G35">+(E25-F25)/F25</f>
        <v>-0.19672131147540983</v>
      </c>
      <c r="H25" s="12">
        <v>141</v>
      </c>
      <c r="I25" s="12">
        <v>77</v>
      </c>
      <c r="J25" s="71">
        <f t="shared" si="1"/>
        <v>0.8311688311688312</v>
      </c>
      <c r="K25" s="12">
        <v>0</v>
      </c>
      <c r="L25" s="12">
        <v>7</v>
      </c>
      <c r="M25" s="50">
        <f aca="true" t="shared" si="4" ref="M25:M35">+(K25-L25)/L25</f>
        <v>-1</v>
      </c>
      <c r="N25" s="12">
        <v>12</v>
      </c>
      <c r="O25" s="12">
        <v>11</v>
      </c>
      <c r="P25" s="4">
        <f t="shared" si="2"/>
        <v>0.09090909090909091</v>
      </c>
    </row>
    <row r="26" spans="1:16" ht="21" customHeight="1">
      <c r="A26" s="68" t="s">
        <v>2</v>
      </c>
      <c r="B26" s="51">
        <v>232</v>
      </c>
      <c r="C26" s="51">
        <v>413</v>
      </c>
      <c r="D26" s="71">
        <f t="shared" si="0"/>
        <v>-0.43825665859564167</v>
      </c>
      <c r="E26" s="74">
        <v>133</v>
      </c>
      <c r="F26" s="52">
        <v>173</v>
      </c>
      <c r="G26" s="6">
        <f t="shared" si="3"/>
        <v>-0.23121387283236994</v>
      </c>
      <c r="H26" s="12">
        <v>89</v>
      </c>
      <c r="I26" s="12">
        <v>225</v>
      </c>
      <c r="J26" s="71">
        <f t="shared" si="1"/>
        <v>-0.6044444444444445</v>
      </c>
      <c r="K26" s="12">
        <v>0</v>
      </c>
      <c r="L26" s="12">
        <v>1</v>
      </c>
      <c r="M26" s="50">
        <f t="shared" si="4"/>
        <v>-1</v>
      </c>
      <c r="N26" s="12">
        <v>10</v>
      </c>
      <c r="O26" s="12">
        <v>14</v>
      </c>
      <c r="P26" s="4">
        <f t="shared" si="2"/>
        <v>-0.2857142857142857</v>
      </c>
    </row>
    <row r="27" spans="1:16" ht="21" customHeight="1">
      <c r="A27" s="68" t="s">
        <v>3</v>
      </c>
      <c r="B27" s="51">
        <v>218</v>
      </c>
      <c r="C27" s="51">
        <v>186</v>
      </c>
      <c r="D27" s="71">
        <f t="shared" si="0"/>
        <v>0.17204301075268819</v>
      </c>
      <c r="E27" s="74">
        <v>125</v>
      </c>
      <c r="F27" s="52">
        <v>112</v>
      </c>
      <c r="G27" s="6">
        <f t="shared" si="3"/>
        <v>0.11607142857142858</v>
      </c>
      <c r="H27" s="12">
        <v>65</v>
      </c>
      <c r="I27" s="12">
        <v>69</v>
      </c>
      <c r="J27" s="71">
        <f t="shared" si="1"/>
        <v>-0.057971014492753624</v>
      </c>
      <c r="K27" s="12">
        <v>16</v>
      </c>
      <c r="L27" s="12">
        <v>2</v>
      </c>
      <c r="M27" s="50">
        <f>+(K27-L27)/L27</f>
        <v>7</v>
      </c>
      <c r="N27" s="12">
        <v>12</v>
      </c>
      <c r="O27" s="12">
        <v>3</v>
      </c>
      <c r="P27" s="4">
        <f t="shared" si="2"/>
        <v>3</v>
      </c>
    </row>
    <row r="28" spans="1:16" ht="21" customHeight="1">
      <c r="A28" s="68" t="s">
        <v>4</v>
      </c>
      <c r="B28" s="51">
        <v>273</v>
      </c>
      <c r="C28" s="51">
        <v>230</v>
      </c>
      <c r="D28" s="71">
        <f t="shared" si="0"/>
        <v>0.18695652173913044</v>
      </c>
      <c r="E28" s="74">
        <v>117</v>
      </c>
      <c r="F28" s="52">
        <v>120</v>
      </c>
      <c r="G28" s="6">
        <f t="shared" si="3"/>
        <v>-0.025</v>
      </c>
      <c r="H28" s="12">
        <v>149</v>
      </c>
      <c r="I28" s="12">
        <v>100</v>
      </c>
      <c r="J28" s="71">
        <f t="shared" si="1"/>
        <v>0.49</v>
      </c>
      <c r="K28" s="12">
        <v>0</v>
      </c>
      <c r="L28" s="12">
        <v>3</v>
      </c>
      <c r="M28" s="50">
        <f t="shared" si="4"/>
        <v>-1</v>
      </c>
      <c r="N28" s="12">
        <v>7</v>
      </c>
      <c r="O28" s="12">
        <v>7</v>
      </c>
      <c r="P28" s="4">
        <f t="shared" si="2"/>
        <v>0</v>
      </c>
    </row>
    <row r="29" spans="1:16" ht="21" customHeight="1">
      <c r="A29" s="68" t="s">
        <v>5</v>
      </c>
      <c r="B29" s="51">
        <v>272</v>
      </c>
      <c r="C29" s="51">
        <v>272</v>
      </c>
      <c r="D29" s="71">
        <f t="shared" si="0"/>
        <v>0</v>
      </c>
      <c r="E29" s="74">
        <v>109</v>
      </c>
      <c r="F29" s="52">
        <v>125</v>
      </c>
      <c r="G29" s="6">
        <f t="shared" si="3"/>
        <v>-0.128</v>
      </c>
      <c r="H29" s="12">
        <v>116</v>
      </c>
      <c r="I29" s="12">
        <v>138</v>
      </c>
      <c r="J29" s="71">
        <f t="shared" si="1"/>
        <v>-0.15942028985507245</v>
      </c>
      <c r="K29" s="12">
        <v>1</v>
      </c>
      <c r="L29" s="12">
        <v>0</v>
      </c>
      <c r="M29" s="50" t="e">
        <f t="shared" si="4"/>
        <v>#DIV/0!</v>
      </c>
      <c r="N29" s="12">
        <v>46</v>
      </c>
      <c r="O29" s="12">
        <v>9</v>
      </c>
      <c r="P29" s="4">
        <f t="shared" si="2"/>
        <v>4.111111111111111</v>
      </c>
    </row>
    <row r="30" spans="1:16" ht="21" customHeight="1">
      <c r="A30" s="68" t="s">
        <v>6</v>
      </c>
      <c r="B30" s="51">
        <v>249</v>
      </c>
      <c r="C30" s="51">
        <v>407</v>
      </c>
      <c r="D30" s="71">
        <f t="shared" si="0"/>
        <v>-0.3882063882063882</v>
      </c>
      <c r="E30" s="74">
        <v>131</v>
      </c>
      <c r="F30" s="52">
        <v>130</v>
      </c>
      <c r="G30" s="6">
        <f t="shared" si="3"/>
        <v>0.007692307692307693</v>
      </c>
      <c r="H30" s="12">
        <v>107</v>
      </c>
      <c r="I30" s="12">
        <v>201</v>
      </c>
      <c r="J30" s="71">
        <f t="shared" si="1"/>
        <v>-0.46766169154228854</v>
      </c>
      <c r="K30" s="12">
        <v>2</v>
      </c>
      <c r="L30" s="12">
        <v>5</v>
      </c>
      <c r="M30" s="50">
        <f t="shared" si="4"/>
        <v>-0.6</v>
      </c>
      <c r="N30" s="12">
        <v>9</v>
      </c>
      <c r="O30" s="12">
        <v>71</v>
      </c>
      <c r="P30" s="4">
        <f t="shared" si="2"/>
        <v>-0.8732394366197183</v>
      </c>
    </row>
    <row r="31" spans="1:16" ht="21" customHeight="1">
      <c r="A31" s="68" t="s">
        <v>7</v>
      </c>
      <c r="B31" s="51">
        <v>352</v>
      </c>
      <c r="C31" s="51">
        <v>260</v>
      </c>
      <c r="D31" s="71">
        <f t="shared" si="0"/>
        <v>0.35384615384615387</v>
      </c>
      <c r="E31" s="74">
        <v>146</v>
      </c>
      <c r="F31" s="52">
        <v>130</v>
      </c>
      <c r="G31" s="6">
        <f t="shared" si="3"/>
        <v>0.12307692307692308</v>
      </c>
      <c r="H31" s="12">
        <v>197</v>
      </c>
      <c r="I31" s="12">
        <v>125</v>
      </c>
      <c r="J31" s="71">
        <f t="shared" si="1"/>
        <v>0.576</v>
      </c>
      <c r="K31" s="12">
        <v>0</v>
      </c>
      <c r="L31" s="12">
        <v>0</v>
      </c>
      <c r="M31" s="50" t="e">
        <f t="shared" si="4"/>
        <v>#DIV/0!</v>
      </c>
      <c r="N31" s="12">
        <v>9</v>
      </c>
      <c r="O31" s="12">
        <v>5</v>
      </c>
      <c r="P31" s="4">
        <f t="shared" si="2"/>
        <v>0.8</v>
      </c>
    </row>
    <row r="32" spans="1:16" ht="21" customHeight="1">
      <c r="A32" s="68" t="s">
        <v>8</v>
      </c>
      <c r="B32" s="51">
        <v>166</v>
      </c>
      <c r="C32" s="51">
        <v>175</v>
      </c>
      <c r="D32" s="71">
        <f t="shared" si="0"/>
        <v>-0.05142857142857143</v>
      </c>
      <c r="E32" s="74">
        <v>81</v>
      </c>
      <c r="F32" s="52">
        <v>96</v>
      </c>
      <c r="G32" s="6">
        <f t="shared" si="3"/>
        <v>-0.15625</v>
      </c>
      <c r="H32" s="12">
        <v>78</v>
      </c>
      <c r="I32" s="12">
        <v>75</v>
      </c>
      <c r="J32" s="71">
        <f t="shared" si="1"/>
        <v>0.04</v>
      </c>
      <c r="K32" s="12">
        <v>0</v>
      </c>
      <c r="L32" s="12">
        <v>0</v>
      </c>
      <c r="M32" s="50" t="e">
        <f t="shared" si="4"/>
        <v>#DIV/0!</v>
      </c>
      <c r="N32" s="12">
        <v>7</v>
      </c>
      <c r="O32" s="12">
        <v>4</v>
      </c>
      <c r="P32" s="4">
        <f t="shared" si="2"/>
        <v>0.75</v>
      </c>
    </row>
    <row r="33" spans="1:16" ht="21" customHeight="1">
      <c r="A33" s="68" t="s">
        <v>9</v>
      </c>
      <c r="B33" s="51">
        <v>176</v>
      </c>
      <c r="C33" s="51">
        <v>249</v>
      </c>
      <c r="D33" s="71">
        <f t="shared" si="0"/>
        <v>-0.2931726907630522</v>
      </c>
      <c r="E33" s="74">
        <v>105</v>
      </c>
      <c r="F33" s="52">
        <v>84</v>
      </c>
      <c r="G33" s="6">
        <f t="shared" si="3"/>
        <v>0.25</v>
      </c>
      <c r="H33" s="12">
        <v>64</v>
      </c>
      <c r="I33" s="12">
        <v>98</v>
      </c>
      <c r="J33" s="71">
        <f t="shared" si="1"/>
        <v>-0.3469387755102041</v>
      </c>
      <c r="K33" s="12">
        <v>0</v>
      </c>
      <c r="L33" s="12">
        <v>12</v>
      </c>
      <c r="M33" s="50">
        <f t="shared" si="4"/>
        <v>-1</v>
      </c>
      <c r="N33" s="12">
        <v>7</v>
      </c>
      <c r="O33" s="12">
        <v>55</v>
      </c>
      <c r="P33" s="4">
        <f t="shared" si="2"/>
        <v>-0.8727272727272727</v>
      </c>
    </row>
    <row r="34" spans="1:16" ht="21" customHeight="1" thickBot="1">
      <c r="A34" s="69" t="s">
        <v>10</v>
      </c>
      <c r="B34" s="51">
        <v>203</v>
      </c>
      <c r="C34" s="51">
        <v>269</v>
      </c>
      <c r="D34" s="72">
        <f t="shared" si="0"/>
        <v>-0.24535315985130113</v>
      </c>
      <c r="E34" s="62">
        <v>110</v>
      </c>
      <c r="F34" s="80">
        <v>85</v>
      </c>
      <c r="G34" s="10">
        <f t="shared" si="3"/>
        <v>0.29411764705882354</v>
      </c>
      <c r="H34" s="56">
        <v>79</v>
      </c>
      <c r="I34" s="56">
        <v>145</v>
      </c>
      <c r="J34" s="85">
        <f t="shared" si="1"/>
        <v>-0.45517241379310347</v>
      </c>
      <c r="K34" s="17">
        <v>0</v>
      </c>
      <c r="L34" s="17">
        <v>0</v>
      </c>
      <c r="M34" s="50" t="e">
        <f t="shared" si="4"/>
        <v>#DIV/0!</v>
      </c>
      <c r="N34" s="17">
        <v>14</v>
      </c>
      <c r="O34" s="17">
        <v>39</v>
      </c>
      <c r="P34" s="18">
        <f t="shared" si="2"/>
        <v>-0.6410256410256411</v>
      </c>
    </row>
    <row r="35" spans="1:25" ht="21" customHeight="1" thickBot="1" thickTop="1">
      <c r="A35" s="70" t="s">
        <v>14</v>
      </c>
      <c r="B35" s="67">
        <f>SUM(B23:B34)</f>
        <v>2889</v>
      </c>
      <c r="C35" s="20">
        <f>SUM(C23:C34)</f>
        <v>3088</v>
      </c>
      <c r="D35" s="73">
        <f t="shared" si="0"/>
        <v>-0.06444300518134716</v>
      </c>
      <c r="E35" s="75">
        <f>SUM(E23:E34)</f>
        <v>1413</v>
      </c>
      <c r="F35" s="20">
        <f>SUM(F23:F34)</f>
        <v>1393</v>
      </c>
      <c r="G35" s="21">
        <f t="shared" si="3"/>
        <v>0.014357501794687724</v>
      </c>
      <c r="H35" s="19">
        <f>SUM(H23:H34)</f>
        <v>1294</v>
      </c>
      <c r="I35" s="20">
        <f>SUM(I23:I34)</f>
        <v>1431</v>
      </c>
      <c r="J35" s="73">
        <f t="shared" si="1"/>
        <v>-0.0957372466806429</v>
      </c>
      <c r="K35" s="19">
        <f>SUM(K23:K34)</f>
        <v>19</v>
      </c>
      <c r="L35" s="20">
        <f>SUM(L23:L34)</f>
        <v>31</v>
      </c>
      <c r="M35" s="21">
        <f t="shared" si="4"/>
        <v>-0.3870967741935484</v>
      </c>
      <c r="N35" s="19">
        <f>SUM(N23:N34)</f>
        <v>163</v>
      </c>
      <c r="O35" s="67">
        <f>SUM(O23:O34)</f>
        <v>233</v>
      </c>
      <c r="P35" s="11">
        <f t="shared" si="2"/>
        <v>-0.30042918454935624</v>
      </c>
      <c r="Y35" s="15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5" zoomScaleNormal="85" zoomScaleSheetLayoutView="75" zoomScalePageLayoutView="0" workbookViewId="0" topLeftCell="A15">
      <selection activeCell="B35" sqref="B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98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02" t="s">
        <v>16</v>
      </c>
      <c r="B20" s="89" t="s">
        <v>27</v>
      </c>
      <c r="C20" s="90"/>
      <c r="D20" s="90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6"/>
    </row>
    <row r="21" spans="1:19" ht="21" customHeight="1">
      <c r="A21" s="103"/>
      <c r="B21" s="91"/>
      <c r="C21" s="92"/>
      <c r="D21" s="92"/>
      <c r="E21" s="110" t="s">
        <v>25</v>
      </c>
      <c r="F21" s="94"/>
      <c r="G21" s="95"/>
      <c r="H21" s="93" t="s">
        <v>26</v>
      </c>
      <c r="I21" s="94"/>
      <c r="J21" s="95"/>
      <c r="K21" s="93" t="s">
        <v>33</v>
      </c>
      <c r="L21" s="94"/>
      <c r="M21" s="95"/>
      <c r="N21" s="94" t="s">
        <v>32</v>
      </c>
      <c r="O21" s="94"/>
      <c r="P21" s="94"/>
      <c r="Q21" s="107" t="s">
        <v>21</v>
      </c>
      <c r="R21" s="108"/>
      <c r="S21" s="109"/>
    </row>
    <row r="22" spans="1:19" ht="21" customHeight="1">
      <c r="A22" s="104"/>
      <c r="B22" s="60" t="s">
        <v>46</v>
      </c>
      <c r="C22" s="9" t="s">
        <v>49</v>
      </c>
      <c r="D22" s="57" t="s">
        <v>18</v>
      </c>
      <c r="E22" s="60" t="s">
        <v>47</v>
      </c>
      <c r="F22" s="9" t="s">
        <v>49</v>
      </c>
      <c r="G22" s="5" t="s">
        <v>18</v>
      </c>
      <c r="H22" s="8" t="s">
        <v>47</v>
      </c>
      <c r="I22" s="9" t="s">
        <v>49</v>
      </c>
      <c r="J22" s="5" t="s">
        <v>18</v>
      </c>
      <c r="K22" s="8" t="s">
        <v>47</v>
      </c>
      <c r="L22" s="9" t="s">
        <v>49</v>
      </c>
      <c r="M22" s="5" t="s">
        <v>18</v>
      </c>
      <c r="N22" s="8" t="s">
        <v>46</v>
      </c>
      <c r="O22" s="9" t="s">
        <v>45</v>
      </c>
      <c r="P22" s="5" t="s">
        <v>18</v>
      </c>
      <c r="Q22" s="8" t="s">
        <v>46</v>
      </c>
      <c r="R22" s="9" t="s">
        <v>45</v>
      </c>
      <c r="S22" s="5" t="s">
        <v>18</v>
      </c>
    </row>
    <row r="23" spans="1:19" ht="21" customHeight="1">
      <c r="A23" s="68" t="s">
        <v>19</v>
      </c>
      <c r="B23" s="81">
        <v>252</v>
      </c>
      <c r="C23" s="81">
        <v>225</v>
      </c>
      <c r="D23" s="4">
        <f>+(B23-C23)/C23</f>
        <v>0.12</v>
      </c>
      <c r="E23" s="52">
        <v>225</v>
      </c>
      <c r="F23" s="52">
        <v>207</v>
      </c>
      <c r="G23" s="6">
        <f>+(E23-F23)/F23</f>
        <v>0.08695652173913043</v>
      </c>
      <c r="H23" s="12">
        <v>0</v>
      </c>
      <c r="I23" s="12">
        <v>0</v>
      </c>
      <c r="J23" s="50" t="e">
        <f>+(H23-I23)/I23</f>
        <v>#DIV/0!</v>
      </c>
      <c r="K23" s="13">
        <v>12</v>
      </c>
      <c r="L23" s="13">
        <v>6</v>
      </c>
      <c r="M23" s="50">
        <f>+(K23-L23)/L23</f>
        <v>1</v>
      </c>
      <c r="N23" s="12">
        <v>0</v>
      </c>
      <c r="O23" s="54">
        <v>0</v>
      </c>
      <c r="P23" s="22" t="e">
        <f>+(N23-O23)/O23</f>
        <v>#DIV/0!</v>
      </c>
      <c r="Q23" s="12">
        <v>15</v>
      </c>
      <c r="R23" s="12">
        <v>12</v>
      </c>
      <c r="S23" s="47">
        <f>+(Q23-R23)/R23</f>
        <v>0.25</v>
      </c>
    </row>
    <row r="24" spans="1:19" ht="21" customHeight="1">
      <c r="A24" s="68" t="s">
        <v>20</v>
      </c>
      <c r="B24" s="81">
        <v>245</v>
      </c>
      <c r="C24" s="81">
        <v>185</v>
      </c>
      <c r="D24" s="4">
        <f aca="true" t="shared" si="0" ref="D24:D35">+(B24-C24)/C24</f>
        <v>0.32432432432432434</v>
      </c>
      <c r="E24" s="52">
        <v>227</v>
      </c>
      <c r="F24" s="52">
        <v>163</v>
      </c>
      <c r="G24" s="6">
        <f aca="true" t="shared" si="1" ref="G24:G35">+(E24-F24)/F24</f>
        <v>0.39263803680981596</v>
      </c>
      <c r="H24" s="12">
        <v>0</v>
      </c>
      <c r="I24" s="12">
        <v>4</v>
      </c>
      <c r="J24" s="50">
        <f aca="true" t="shared" si="2" ref="J24:J35">+(H24-I24)/I24</f>
        <v>-1</v>
      </c>
      <c r="K24" s="13">
        <v>4</v>
      </c>
      <c r="L24" s="13">
        <v>6</v>
      </c>
      <c r="M24" s="50">
        <f aca="true" t="shared" si="3" ref="M24:M35">+(K24-L24)/L24</f>
        <v>-0.3333333333333333</v>
      </c>
      <c r="N24" s="12">
        <v>0</v>
      </c>
      <c r="O24" s="54">
        <v>0</v>
      </c>
      <c r="P24" s="22" t="e">
        <f aca="true" t="shared" si="4" ref="P24:P35">+(N24-O24)/O24</f>
        <v>#DIV/0!</v>
      </c>
      <c r="Q24" s="12">
        <v>14</v>
      </c>
      <c r="R24" s="12">
        <v>12</v>
      </c>
      <c r="S24" s="47">
        <f aca="true" t="shared" si="5" ref="S24:S35">+(Q24-R24)/R24</f>
        <v>0.16666666666666666</v>
      </c>
    </row>
    <row r="25" spans="1:19" ht="21" customHeight="1">
      <c r="A25" s="68" t="s">
        <v>30</v>
      </c>
      <c r="B25" s="81">
        <v>251</v>
      </c>
      <c r="C25" s="81">
        <v>217</v>
      </c>
      <c r="D25" s="4">
        <f t="shared" si="0"/>
        <v>0.15668202764976957</v>
      </c>
      <c r="E25" s="52">
        <v>236</v>
      </c>
      <c r="F25" s="52">
        <v>190</v>
      </c>
      <c r="G25" s="6">
        <f t="shared" si="1"/>
        <v>0.24210526315789474</v>
      </c>
      <c r="H25" s="12">
        <v>4</v>
      </c>
      <c r="I25" s="12">
        <v>0</v>
      </c>
      <c r="J25" s="50" t="e">
        <f t="shared" si="2"/>
        <v>#DIV/0!</v>
      </c>
      <c r="K25" s="13">
        <v>9</v>
      </c>
      <c r="L25" s="13">
        <v>14</v>
      </c>
      <c r="M25" s="50">
        <f t="shared" si="3"/>
        <v>-0.35714285714285715</v>
      </c>
      <c r="N25" s="12">
        <v>0</v>
      </c>
      <c r="O25" s="54">
        <v>0</v>
      </c>
      <c r="P25" s="22" t="e">
        <f t="shared" si="4"/>
        <v>#DIV/0!</v>
      </c>
      <c r="Q25" s="12">
        <v>2</v>
      </c>
      <c r="R25" s="12">
        <v>13</v>
      </c>
      <c r="S25" s="47">
        <f t="shared" si="5"/>
        <v>-0.8461538461538461</v>
      </c>
    </row>
    <row r="26" spans="1:19" ht="21" customHeight="1">
      <c r="A26" s="68" t="s">
        <v>2</v>
      </c>
      <c r="B26" s="81">
        <v>232</v>
      </c>
      <c r="C26" s="81">
        <v>413</v>
      </c>
      <c r="D26" s="4">
        <f t="shared" si="0"/>
        <v>-0.43825665859564167</v>
      </c>
      <c r="E26" s="52">
        <v>215</v>
      </c>
      <c r="F26" s="52">
        <v>379</v>
      </c>
      <c r="G26" s="6">
        <f t="shared" si="1"/>
        <v>-0.43271767810026385</v>
      </c>
      <c r="H26" s="12">
        <v>0</v>
      </c>
      <c r="I26" s="12">
        <v>2</v>
      </c>
      <c r="J26" s="50">
        <f t="shared" si="2"/>
        <v>-1</v>
      </c>
      <c r="K26" s="13">
        <v>4</v>
      </c>
      <c r="L26" s="13">
        <v>21</v>
      </c>
      <c r="M26" s="50">
        <f t="shared" si="3"/>
        <v>-0.8095238095238095</v>
      </c>
      <c r="N26" s="12">
        <v>0</v>
      </c>
      <c r="O26" s="54">
        <v>0</v>
      </c>
      <c r="P26" s="22" t="e">
        <f t="shared" si="4"/>
        <v>#DIV/0!</v>
      </c>
      <c r="Q26" s="12">
        <v>13</v>
      </c>
      <c r="R26" s="12">
        <v>11</v>
      </c>
      <c r="S26" s="47">
        <f t="shared" si="5"/>
        <v>0.18181818181818182</v>
      </c>
    </row>
    <row r="27" spans="1:19" ht="21" customHeight="1">
      <c r="A27" s="68" t="s">
        <v>3</v>
      </c>
      <c r="B27" s="81">
        <v>218</v>
      </c>
      <c r="C27" s="81">
        <v>186</v>
      </c>
      <c r="D27" s="4">
        <f t="shared" si="0"/>
        <v>0.17204301075268819</v>
      </c>
      <c r="E27" s="52">
        <v>192</v>
      </c>
      <c r="F27" s="52">
        <v>167</v>
      </c>
      <c r="G27" s="6">
        <f t="shared" si="1"/>
        <v>0.1497005988023952</v>
      </c>
      <c r="H27" s="12">
        <v>0</v>
      </c>
      <c r="I27" s="12">
        <v>0</v>
      </c>
      <c r="J27" s="50" t="e">
        <f t="shared" si="2"/>
        <v>#DIV/0!</v>
      </c>
      <c r="K27" s="13">
        <v>21</v>
      </c>
      <c r="L27" s="13">
        <v>6</v>
      </c>
      <c r="M27" s="50">
        <f t="shared" si="3"/>
        <v>2.5</v>
      </c>
      <c r="N27" s="12">
        <v>0</v>
      </c>
      <c r="O27" s="54">
        <v>0</v>
      </c>
      <c r="P27" s="22" t="e">
        <f t="shared" si="4"/>
        <v>#DIV/0!</v>
      </c>
      <c r="Q27" s="12">
        <v>5</v>
      </c>
      <c r="R27" s="12">
        <v>13</v>
      </c>
      <c r="S27" s="47">
        <f t="shared" si="5"/>
        <v>-0.6153846153846154</v>
      </c>
    </row>
    <row r="28" spans="1:19" ht="21" customHeight="1">
      <c r="A28" s="68" t="s">
        <v>4</v>
      </c>
      <c r="B28" s="81">
        <v>273</v>
      </c>
      <c r="C28" s="81">
        <v>230</v>
      </c>
      <c r="D28" s="4">
        <f t="shared" si="0"/>
        <v>0.18695652173913044</v>
      </c>
      <c r="E28" s="52">
        <v>256</v>
      </c>
      <c r="F28" s="52">
        <v>178</v>
      </c>
      <c r="G28" s="6">
        <f t="shared" si="1"/>
        <v>0.43820224719101125</v>
      </c>
      <c r="H28" s="12">
        <v>0</v>
      </c>
      <c r="I28" s="12">
        <v>10</v>
      </c>
      <c r="J28" s="50">
        <f t="shared" si="2"/>
        <v>-1</v>
      </c>
      <c r="K28" s="13">
        <v>8</v>
      </c>
      <c r="L28" s="13">
        <v>12</v>
      </c>
      <c r="M28" s="50">
        <f t="shared" si="3"/>
        <v>-0.3333333333333333</v>
      </c>
      <c r="N28" s="12">
        <v>0</v>
      </c>
      <c r="O28" s="54">
        <v>0</v>
      </c>
      <c r="P28" s="22" t="e">
        <f t="shared" si="4"/>
        <v>#DIV/0!</v>
      </c>
      <c r="Q28" s="12">
        <v>9</v>
      </c>
      <c r="R28" s="12">
        <v>30</v>
      </c>
      <c r="S28" s="47">
        <f t="shared" si="5"/>
        <v>-0.7</v>
      </c>
    </row>
    <row r="29" spans="1:19" ht="21" customHeight="1">
      <c r="A29" s="68" t="s">
        <v>5</v>
      </c>
      <c r="B29" s="81">
        <v>272</v>
      </c>
      <c r="C29" s="81">
        <v>272</v>
      </c>
      <c r="D29" s="4">
        <f t="shared" si="0"/>
        <v>0</v>
      </c>
      <c r="E29" s="52">
        <v>182</v>
      </c>
      <c r="F29" s="52">
        <v>243</v>
      </c>
      <c r="G29" s="6">
        <f t="shared" si="1"/>
        <v>-0.25102880658436216</v>
      </c>
      <c r="H29" s="12">
        <v>0</v>
      </c>
      <c r="I29" s="12">
        <v>3</v>
      </c>
      <c r="J29" s="50">
        <f t="shared" si="2"/>
        <v>-1</v>
      </c>
      <c r="K29" s="13">
        <v>57</v>
      </c>
      <c r="L29" s="13">
        <v>13</v>
      </c>
      <c r="M29" s="50">
        <f t="shared" si="3"/>
        <v>3.3846153846153846</v>
      </c>
      <c r="N29" s="12">
        <v>0</v>
      </c>
      <c r="O29" s="54">
        <v>0</v>
      </c>
      <c r="P29" s="22" t="e">
        <f t="shared" si="4"/>
        <v>#DIV/0!</v>
      </c>
      <c r="Q29" s="12">
        <v>33</v>
      </c>
      <c r="R29" s="12">
        <v>13</v>
      </c>
      <c r="S29" s="47">
        <f t="shared" si="5"/>
        <v>1.5384615384615385</v>
      </c>
    </row>
    <row r="30" spans="1:19" ht="21" customHeight="1">
      <c r="A30" s="68" t="s">
        <v>6</v>
      </c>
      <c r="B30" s="81">
        <v>249</v>
      </c>
      <c r="C30" s="81">
        <v>407</v>
      </c>
      <c r="D30" s="4">
        <f t="shared" si="0"/>
        <v>-0.3882063882063882</v>
      </c>
      <c r="E30" s="52">
        <v>224</v>
      </c>
      <c r="F30" s="52">
        <v>371</v>
      </c>
      <c r="G30" s="6">
        <f t="shared" si="1"/>
        <v>-0.39622641509433965</v>
      </c>
      <c r="H30" s="12">
        <v>0</v>
      </c>
      <c r="I30" s="12">
        <v>18</v>
      </c>
      <c r="J30" s="50">
        <f t="shared" si="2"/>
        <v>-1</v>
      </c>
      <c r="K30" s="13">
        <v>15</v>
      </c>
      <c r="L30" s="13">
        <v>6</v>
      </c>
      <c r="M30" s="50">
        <f t="shared" si="3"/>
        <v>1.5</v>
      </c>
      <c r="N30" s="12">
        <v>0</v>
      </c>
      <c r="O30" s="54">
        <v>0</v>
      </c>
      <c r="P30" s="22" t="e">
        <f t="shared" si="4"/>
        <v>#DIV/0!</v>
      </c>
      <c r="Q30" s="12">
        <v>10</v>
      </c>
      <c r="R30" s="12">
        <v>12</v>
      </c>
      <c r="S30" s="47">
        <f t="shared" si="5"/>
        <v>-0.16666666666666666</v>
      </c>
    </row>
    <row r="31" spans="1:19" ht="21" customHeight="1">
      <c r="A31" s="68" t="s">
        <v>7</v>
      </c>
      <c r="B31" s="81">
        <v>352</v>
      </c>
      <c r="C31" s="81">
        <v>260</v>
      </c>
      <c r="D31" s="4">
        <f t="shared" si="0"/>
        <v>0.35384615384615387</v>
      </c>
      <c r="E31" s="52">
        <v>329</v>
      </c>
      <c r="F31" s="52">
        <v>230</v>
      </c>
      <c r="G31" s="6">
        <f t="shared" si="1"/>
        <v>0.43043478260869567</v>
      </c>
      <c r="H31" s="12">
        <v>0</v>
      </c>
      <c r="I31" s="12">
        <v>9</v>
      </c>
      <c r="J31" s="50">
        <f t="shared" si="2"/>
        <v>-1</v>
      </c>
      <c r="K31" s="13">
        <v>11</v>
      </c>
      <c r="L31" s="13">
        <v>14</v>
      </c>
      <c r="M31" s="50">
        <f t="shared" si="3"/>
        <v>-0.21428571428571427</v>
      </c>
      <c r="N31" s="12">
        <v>0</v>
      </c>
      <c r="O31" s="54">
        <v>0</v>
      </c>
      <c r="P31" s="22" t="e">
        <f t="shared" si="4"/>
        <v>#DIV/0!</v>
      </c>
      <c r="Q31" s="12">
        <v>12</v>
      </c>
      <c r="R31" s="12">
        <v>7</v>
      </c>
      <c r="S31" s="47">
        <f t="shared" si="5"/>
        <v>0.7142857142857143</v>
      </c>
    </row>
    <row r="32" spans="1:19" ht="21" customHeight="1">
      <c r="A32" s="68" t="s">
        <v>8</v>
      </c>
      <c r="B32" s="81">
        <v>166</v>
      </c>
      <c r="C32" s="81">
        <v>175</v>
      </c>
      <c r="D32" s="4">
        <f>+(B32-C32)/C32</f>
        <v>-0.05142857142857143</v>
      </c>
      <c r="E32" s="52">
        <v>150</v>
      </c>
      <c r="F32" s="52">
        <v>170</v>
      </c>
      <c r="G32" s="6">
        <f t="shared" si="1"/>
        <v>-0.11764705882352941</v>
      </c>
      <c r="H32" s="12">
        <v>0</v>
      </c>
      <c r="I32" s="12">
        <v>0</v>
      </c>
      <c r="J32" s="50" t="e">
        <f t="shared" si="2"/>
        <v>#DIV/0!</v>
      </c>
      <c r="K32" s="13">
        <v>3</v>
      </c>
      <c r="L32" s="13">
        <v>3</v>
      </c>
      <c r="M32" s="50">
        <f t="shared" si="3"/>
        <v>0</v>
      </c>
      <c r="N32" s="12">
        <v>0</v>
      </c>
      <c r="O32" s="54">
        <v>0</v>
      </c>
      <c r="P32" s="22" t="e">
        <f t="shared" si="4"/>
        <v>#DIV/0!</v>
      </c>
      <c r="Q32" s="12">
        <v>13</v>
      </c>
      <c r="R32" s="12">
        <v>2</v>
      </c>
      <c r="S32" s="47">
        <f t="shared" si="5"/>
        <v>5.5</v>
      </c>
    </row>
    <row r="33" spans="1:19" ht="21" customHeight="1">
      <c r="A33" s="68" t="s">
        <v>9</v>
      </c>
      <c r="B33" s="81">
        <v>176</v>
      </c>
      <c r="C33" s="81">
        <v>249</v>
      </c>
      <c r="D33" s="4">
        <f t="shared" si="0"/>
        <v>-0.2931726907630522</v>
      </c>
      <c r="E33" s="52">
        <v>163</v>
      </c>
      <c r="F33" s="52">
        <v>229</v>
      </c>
      <c r="G33" s="6">
        <f t="shared" si="1"/>
        <v>-0.28820960698689957</v>
      </c>
      <c r="H33" s="12">
        <v>0</v>
      </c>
      <c r="I33" s="12">
        <v>0</v>
      </c>
      <c r="J33" s="50" t="e">
        <f t="shared" si="2"/>
        <v>#DIV/0!</v>
      </c>
      <c r="K33" s="13">
        <v>6</v>
      </c>
      <c r="L33" s="13">
        <v>5</v>
      </c>
      <c r="M33" s="50">
        <f t="shared" si="3"/>
        <v>0.2</v>
      </c>
      <c r="N33" s="12">
        <v>0</v>
      </c>
      <c r="O33" s="54">
        <v>0</v>
      </c>
      <c r="P33" s="22" t="e">
        <f t="shared" si="4"/>
        <v>#DIV/0!</v>
      </c>
      <c r="Q33" s="12">
        <v>7</v>
      </c>
      <c r="R33" s="12">
        <v>15</v>
      </c>
      <c r="S33" s="47">
        <f t="shared" si="5"/>
        <v>-0.5333333333333333</v>
      </c>
    </row>
    <row r="34" spans="1:19" ht="21" customHeight="1" thickBot="1">
      <c r="A34" s="69" t="s">
        <v>10</v>
      </c>
      <c r="B34" s="82">
        <v>203</v>
      </c>
      <c r="C34" s="82">
        <v>269</v>
      </c>
      <c r="D34" s="18">
        <f t="shared" si="0"/>
        <v>-0.24535315985130113</v>
      </c>
      <c r="E34" s="80">
        <v>176</v>
      </c>
      <c r="F34" s="80">
        <v>249</v>
      </c>
      <c r="G34" s="10">
        <f t="shared" si="1"/>
        <v>-0.2931726907630522</v>
      </c>
      <c r="H34" s="56">
        <v>0</v>
      </c>
      <c r="I34" s="56">
        <v>0</v>
      </c>
      <c r="J34" s="84" t="e">
        <f t="shared" si="2"/>
        <v>#DIV/0!</v>
      </c>
      <c r="K34" s="53">
        <v>11</v>
      </c>
      <c r="L34" s="53">
        <v>2</v>
      </c>
      <c r="M34" s="50">
        <f t="shared" si="3"/>
        <v>4.5</v>
      </c>
      <c r="N34" s="56">
        <v>0</v>
      </c>
      <c r="O34" s="55">
        <v>0</v>
      </c>
      <c r="P34" s="22" t="e">
        <f t="shared" si="4"/>
        <v>#DIV/0!</v>
      </c>
      <c r="Q34" s="56">
        <v>16</v>
      </c>
      <c r="R34" s="56">
        <v>18</v>
      </c>
      <c r="S34" s="83">
        <f t="shared" si="5"/>
        <v>-0.1111111111111111</v>
      </c>
    </row>
    <row r="35" spans="1:19" s="15" customFormat="1" ht="21" customHeight="1" thickBot="1" thickTop="1">
      <c r="A35" s="70" t="s">
        <v>14</v>
      </c>
      <c r="B35" s="75">
        <f>SUM(B23:B34)</f>
        <v>2889</v>
      </c>
      <c r="C35" s="20">
        <f>SUM(C23:C34)</f>
        <v>3088</v>
      </c>
      <c r="D35" s="11">
        <f t="shared" si="0"/>
        <v>-0.06444300518134716</v>
      </c>
      <c r="E35" s="67">
        <f>SUM(E23:E34)</f>
        <v>2575</v>
      </c>
      <c r="F35" s="20">
        <f>SUM(F23:F34)</f>
        <v>2776</v>
      </c>
      <c r="G35" s="21">
        <f t="shared" si="1"/>
        <v>-0.07240634005763688</v>
      </c>
      <c r="H35" s="19">
        <f>SUM(H23:H34)</f>
        <v>4</v>
      </c>
      <c r="I35" s="67">
        <f>SUM(I23:I34)</f>
        <v>46</v>
      </c>
      <c r="J35" s="11">
        <f t="shared" si="2"/>
        <v>-0.9130434782608695</v>
      </c>
      <c r="K35" s="19">
        <f>SUM(K23:K34)</f>
        <v>161</v>
      </c>
      <c r="L35" s="20">
        <f>SUM(L23:L34)</f>
        <v>108</v>
      </c>
      <c r="M35" s="21">
        <f t="shared" si="3"/>
        <v>0.49074074074074076</v>
      </c>
      <c r="N35" s="19">
        <f>SUM(N23:N34)</f>
        <v>0</v>
      </c>
      <c r="O35" s="20">
        <f>SUM(O23:O34)</f>
        <v>0</v>
      </c>
      <c r="P35" s="11" t="e">
        <f t="shared" si="4"/>
        <v>#DIV/0!</v>
      </c>
      <c r="Q35" s="19">
        <f>SUM(Q23:Q34)</f>
        <v>149</v>
      </c>
      <c r="R35" s="67">
        <f>SUM(R23:R34)</f>
        <v>158</v>
      </c>
      <c r="S35" s="11">
        <f t="shared" si="5"/>
        <v>-0.056962025316455694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90" zoomScaleNormal="90" zoomScaleSheetLayoutView="50" zoomScalePageLayoutView="0" workbookViewId="0" topLeftCell="A19">
      <selection activeCell="B36" sqref="B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98" t="s">
        <v>53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02" t="s">
        <v>16</v>
      </c>
      <c r="B20" s="89" t="s">
        <v>17</v>
      </c>
      <c r="C20" s="90"/>
      <c r="D20" s="90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6"/>
    </row>
    <row r="21" spans="1:25" ht="18" customHeight="1" thickBot="1">
      <c r="A21" s="103"/>
      <c r="B21" s="113"/>
      <c r="C21" s="114"/>
      <c r="D21" s="114"/>
      <c r="E21" s="89" t="s">
        <v>24</v>
      </c>
      <c r="F21" s="90"/>
      <c r="G21" s="112"/>
      <c r="H21" s="111" t="s">
        <v>22</v>
      </c>
      <c r="I21" s="90"/>
      <c r="J21" s="90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</row>
    <row r="22" spans="1:26" s="24" customFormat="1" ht="21" customHeight="1">
      <c r="A22" s="103"/>
      <c r="B22" s="91"/>
      <c r="C22" s="92"/>
      <c r="D22" s="92"/>
      <c r="E22" s="91"/>
      <c r="F22" s="92"/>
      <c r="G22" s="101"/>
      <c r="H22" s="96"/>
      <c r="I22" s="92"/>
      <c r="J22" s="92"/>
      <c r="K22" s="110" t="s">
        <v>40</v>
      </c>
      <c r="L22" s="94"/>
      <c r="M22" s="95"/>
      <c r="N22" s="93" t="s">
        <v>41</v>
      </c>
      <c r="O22" s="94"/>
      <c r="P22" s="95"/>
      <c r="Q22" s="93" t="s">
        <v>42</v>
      </c>
      <c r="R22" s="94"/>
      <c r="S22" s="94"/>
      <c r="T22" s="93" t="s">
        <v>43</v>
      </c>
      <c r="U22" s="94"/>
      <c r="V22" s="95"/>
      <c r="W22" s="94" t="s">
        <v>23</v>
      </c>
      <c r="X22" s="94"/>
      <c r="Y22" s="115"/>
      <c r="Z22" s="23"/>
    </row>
    <row r="23" spans="1:26" s="24" customFormat="1" ht="21" customHeight="1">
      <c r="A23" s="104"/>
      <c r="B23" s="59" t="s">
        <v>47</v>
      </c>
      <c r="C23" s="9" t="s">
        <v>49</v>
      </c>
      <c r="D23" s="57" t="s">
        <v>18</v>
      </c>
      <c r="E23" s="60" t="s">
        <v>47</v>
      </c>
      <c r="F23" s="9" t="s">
        <v>49</v>
      </c>
      <c r="G23" s="5" t="s">
        <v>18</v>
      </c>
      <c r="H23" s="8" t="s">
        <v>47</v>
      </c>
      <c r="I23" s="9" t="s">
        <v>49</v>
      </c>
      <c r="J23" s="57" t="s">
        <v>18</v>
      </c>
      <c r="K23" s="60" t="s">
        <v>47</v>
      </c>
      <c r="L23" s="9" t="s">
        <v>49</v>
      </c>
      <c r="M23" s="5" t="s">
        <v>18</v>
      </c>
      <c r="N23" s="8" t="s">
        <v>47</v>
      </c>
      <c r="O23" s="9" t="s">
        <v>49</v>
      </c>
      <c r="P23" s="5" t="s">
        <v>18</v>
      </c>
      <c r="Q23" s="8" t="s">
        <v>47</v>
      </c>
      <c r="R23" s="9" t="s">
        <v>49</v>
      </c>
      <c r="S23" s="5" t="s">
        <v>18</v>
      </c>
      <c r="T23" s="8" t="s">
        <v>47</v>
      </c>
      <c r="U23" s="9" t="s">
        <v>49</v>
      </c>
      <c r="V23" s="5" t="s">
        <v>18</v>
      </c>
      <c r="W23" s="8" t="s">
        <v>47</v>
      </c>
      <c r="X23" s="9" t="s">
        <v>49</v>
      </c>
      <c r="Y23" s="61" t="s">
        <v>18</v>
      </c>
      <c r="Z23" s="25"/>
    </row>
    <row r="24" spans="1:26" s="24" customFormat="1" ht="21" customHeight="1">
      <c r="A24" s="76" t="s">
        <v>31</v>
      </c>
      <c r="B24" s="27">
        <v>252</v>
      </c>
      <c r="C24" s="27">
        <v>225</v>
      </c>
      <c r="D24" s="28">
        <f>+(B24-C24)/C24</f>
        <v>0.12</v>
      </c>
      <c r="E24" s="63">
        <v>188</v>
      </c>
      <c r="F24" s="63">
        <v>146</v>
      </c>
      <c r="G24" s="29">
        <f>+(E24-F24)/F24</f>
        <v>0.2876712328767123</v>
      </c>
      <c r="H24" s="26">
        <v>64</v>
      </c>
      <c r="I24" s="26">
        <v>79</v>
      </c>
      <c r="J24" s="32">
        <f>+(H24-I24)/I24</f>
        <v>-0.189873417721519</v>
      </c>
      <c r="K24" s="54">
        <v>0</v>
      </c>
      <c r="L24" s="54">
        <v>5</v>
      </c>
      <c r="M24" s="30">
        <f>+(K24-L24)/L24</f>
        <v>-1</v>
      </c>
      <c r="N24" s="12">
        <v>18</v>
      </c>
      <c r="O24" s="12">
        <v>60</v>
      </c>
      <c r="P24" s="30">
        <f>+(N24-O24)/O24</f>
        <v>-0.7</v>
      </c>
      <c r="Q24" s="12">
        <v>46</v>
      </c>
      <c r="R24" s="12">
        <v>14</v>
      </c>
      <c r="S24" s="29">
        <f>+(Q24-R24)/R24</f>
        <v>2.2857142857142856</v>
      </c>
      <c r="T24" s="12">
        <v>0</v>
      </c>
      <c r="U24" s="14">
        <v>0</v>
      </c>
      <c r="V24" s="30" t="e">
        <f>+(T24-U24)/U24</f>
        <v>#DIV/0!</v>
      </c>
      <c r="W24" s="12">
        <v>0</v>
      </c>
      <c r="X24" s="12">
        <v>0</v>
      </c>
      <c r="Y24" s="31" t="e">
        <f>+(W24-X24)/X24</f>
        <v>#DIV/0!</v>
      </c>
      <c r="Z24" s="25"/>
    </row>
    <row r="25" spans="1:26" s="24" customFormat="1" ht="21" customHeight="1">
      <c r="A25" s="76" t="s">
        <v>20</v>
      </c>
      <c r="B25" s="27">
        <v>245</v>
      </c>
      <c r="C25" s="27">
        <v>185</v>
      </c>
      <c r="D25" s="28">
        <f aca="true" t="shared" si="0" ref="D25:D36">+(B25-C25)/C25</f>
        <v>0.32432432432432434</v>
      </c>
      <c r="E25" s="63">
        <v>186</v>
      </c>
      <c r="F25" s="63">
        <v>136</v>
      </c>
      <c r="G25" s="29">
        <f aca="true" t="shared" si="1" ref="G25:G36">+(E25-F25)/F25</f>
        <v>0.36764705882352944</v>
      </c>
      <c r="H25" s="26">
        <v>59</v>
      </c>
      <c r="I25" s="26">
        <v>49</v>
      </c>
      <c r="J25" s="32">
        <f aca="true" t="shared" si="2" ref="J25:J36">+(H25-I25)/I25</f>
        <v>0.20408163265306123</v>
      </c>
      <c r="K25" s="54">
        <v>9</v>
      </c>
      <c r="L25" s="54">
        <v>2</v>
      </c>
      <c r="M25" s="30">
        <f aca="true" t="shared" si="3" ref="M25:M36">+(K25-L25)/L25</f>
        <v>3.5</v>
      </c>
      <c r="N25" s="12">
        <v>12</v>
      </c>
      <c r="O25" s="12">
        <v>17</v>
      </c>
      <c r="P25" s="29">
        <f aca="true" t="shared" si="4" ref="P25:P36">+(N25-O25)/O25</f>
        <v>-0.29411764705882354</v>
      </c>
      <c r="Q25" s="12">
        <v>38</v>
      </c>
      <c r="R25" s="12">
        <v>29</v>
      </c>
      <c r="S25" s="29">
        <f aca="true" t="shared" si="5" ref="S25:S36">+(Q25-R25)/R25</f>
        <v>0.3103448275862069</v>
      </c>
      <c r="T25" s="12">
        <v>0</v>
      </c>
      <c r="U25" s="14">
        <v>0</v>
      </c>
      <c r="V25" s="30" t="e">
        <f aca="true" t="shared" si="6" ref="V25:V36">+(T25-U25)/U25</f>
        <v>#DIV/0!</v>
      </c>
      <c r="W25" s="12">
        <v>0</v>
      </c>
      <c r="X25" s="12">
        <v>1</v>
      </c>
      <c r="Y25" s="32">
        <f aca="true" t="shared" si="7" ref="Y25:Y36">+(W25-X25)/X25</f>
        <v>-1</v>
      </c>
      <c r="Z25" s="25"/>
    </row>
    <row r="26" spans="1:26" s="24" customFormat="1" ht="21" customHeight="1">
      <c r="A26" s="76" t="s">
        <v>1</v>
      </c>
      <c r="B26" s="27">
        <v>251</v>
      </c>
      <c r="C26" s="27">
        <v>217</v>
      </c>
      <c r="D26" s="28">
        <f t="shared" si="0"/>
        <v>0.15668202764976957</v>
      </c>
      <c r="E26" s="63">
        <v>216</v>
      </c>
      <c r="F26" s="63">
        <v>169</v>
      </c>
      <c r="G26" s="29">
        <f t="shared" si="1"/>
        <v>0.2781065088757396</v>
      </c>
      <c r="H26" s="26">
        <v>35</v>
      </c>
      <c r="I26" s="26">
        <v>48</v>
      </c>
      <c r="J26" s="32">
        <f t="shared" si="2"/>
        <v>-0.2708333333333333</v>
      </c>
      <c r="K26" s="54">
        <v>0</v>
      </c>
      <c r="L26" s="54">
        <v>3</v>
      </c>
      <c r="M26" s="30">
        <f t="shared" si="3"/>
        <v>-1</v>
      </c>
      <c r="N26" s="12">
        <v>30</v>
      </c>
      <c r="O26" s="12">
        <v>1</v>
      </c>
      <c r="P26" s="29">
        <f t="shared" si="4"/>
        <v>29</v>
      </c>
      <c r="Q26" s="12">
        <v>5</v>
      </c>
      <c r="R26" s="12">
        <v>44</v>
      </c>
      <c r="S26" s="29">
        <f t="shared" si="5"/>
        <v>-0.8863636363636364</v>
      </c>
      <c r="T26" s="12">
        <v>0</v>
      </c>
      <c r="U26" s="14">
        <v>0</v>
      </c>
      <c r="V26" s="30" t="e">
        <f t="shared" si="6"/>
        <v>#DIV/0!</v>
      </c>
      <c r="W26" s="12">
        <v>0</v>
      </c>
      <c r="X26" s="12">
        <v>0</v>
      </c>
      <c r="Y26" s="31" t="e">
        <f t="shared" si="7"/>
        <v>#DIV/0!</v>
      </c>
      <c r="Z26" s="25"/>
    </row>
    <row r="27" spans="1:26" s="24" customFormat="1" ht="21" customHeight="1">
      <c r="A27" s="76" t="s">
        <v>2</v>
      </c>
      <c r="B27" s="27">
        <v>232</v>
      </c>
      <c r="C27" s="27">
        <v>413</v>
      </c>
      <c r="D27" s="28">
        <f t="shared" si="0"/>
        <v>-0.43825665859564167</v>
      </c>
      <c r="E27" s="63">
        <v>194</v>
      </c>
      <c r="F27" s="63">
        <v>289</v>
      </c>
      <c r="G27" s="29">
        <f t="shared" si="1"/>
        <v>-0.328719723183391</v>
      </c>
      <c r="H27" s="26">
        <v>38</v>
      </c>
      <c r="I27" s="26">
        <v>124</v>
      </c>
      <c r="J27" s="32">
        <f t="shared" si="2"/>
        <v>-0.6935483870967742</v>
      </c>
      <c r="K27" s="54">
        <v>0</v>
      </c>
      <c r="L27" s="54">
        <v>15</v>
      </c>
      <c r="M27" s="30">
        <f t="shared" si="3"/>
        <v>-1</v>
      </c>
      <c r="N27" s="12">
        <v>0</v>
      </c>
      <c r="O27" s="12">
        <v>10</v>
      </c>
      <c r="P27" s="29">
        <f t="shared" si="4"/>
        <v>-1</v>
      </c>
      <c r="Q27" s="12">
        <v>38</v>
      </c>
      <c r="R27" s="12">
        <v>99</v>
      </c>
      <c r="S27" s="29">
        <f t="shared" si="5"/>
        <v>-0.6161616161616161</v>
      </c>
      <c r="T27" s="12">
        <v>0</v>
      </c>
      <c r="U27" s="14">
        <v>0</v>
      </c>
      <c r="V27" s="30" t="e">
        <f t="shared" si="6"/>
        <v>#DIV/0!</v>
      </c>
      <c r="W27" s="12">
        <v>0</v>
      </c>
      <c r="X27" s="12">
        <v>0</v>
      </c>
      <c r="Y27" s="31" t="e">
        <f t="shared" si="7"/>
        <v>#DIV/0!</v>
      </c>
      <c r="Z27" s="25"/>
    </row>
    <row r="28" spans="1:26" s="24" customFormat="1" ht="21" customHeight="1">
      <c r="A28" s="76" t="s">
        <v>3</v>
      </c>
      <c r="B28" s="27">
        <v>218</v>
      </c>
      <c r="C28" s="27">
        <v>186</v>
      </c>
      <c r="D28" s="28">
        <f t="shared" si="0"/>
        <v>0.17204301075268819</v>
      </c>
      <c r="E28" s="63">
        <v>181</v>
      </c>
      <c r="F28" s="63">
        <v>122</v>
      </c>
      <c r="G28" s="29">
        <f t="shared" si="1"/>
        <v>0.48360655737704916</v>
      </c>
      <c r="H28" s="26">
        <v>37</v>
      </c>
      <c r="I28" s="26">
        <v>64</v>
      </c>
      <c r="J28" s="32">
        <f t="shared" si="2"/>
        <v>-0.421875</v>
      </c>
      <c r="K28" s="54">
        <v>0</v>
      </c>
      <c r="L28" s="54">
        <v>1</v>
      </c>
      <c r="M28" s="30">
        <f t="shared" si="3"/>
        <v>-1</v>
      </c>
      <c r="N28" s="12">
        <v>1</v>
      </c>
      <c r="O28" s="12">
        <v>8</v>
      </c>
      <c r="P28" s="29">
        <f t="shared" si="4"/>
        <v>-0.875</v>
      </c>
      <c r="Q28" s="12">
        <v>36</v>
      </c>
      <c r="R28" s="12">
        <v>55</v>
      </c>
      <c r="S28" s="29">
        <f t="shared" si="5"/>
        <v>-0.34545454545454546</v>
      </c>
      <c r="T28" s="12">
        <v>0</v>
      </c>
      <c r="U28" s="14">
        <v>0</v>
      </c>
      <c r="V28" s="30" t="e">
        <f t="shared" si="6"/>
        <v>#DIV/0!</v>
      </c>
      <c r="W28" s="12">
        <v>0</v>
      </c>
      <c r="X28" s="12">
        <v>0</v>
      </c>
      <c r="Y28" s="31" t="e">
        <f t="shared" si="7"/>
        <v>#DIV/0!</v>
      </c>
      <c r="Z28" s="25"/>
    </row>
    <row r="29" spans="1:26" s="24" customFormat="1" ht="21" customHeight="1">
      <c r="A29" s="76" t="s">
        <v>4</v>
      </c>
      <c r="B29" s="27">
        <v>273</v>
      </c>
      <c r="C29" s="27">
        <v>230</v>
      </c>
      <c r="D29" s="28">
        <f t="shared" si="0"/>
        <v>0.18695652173913044</v>
      </c>
      <c r="E29" s="63">
        <v>251</v>
      </c>
      <c r="F29" s="63">
        <v>204</v>
      </c>
      <c r="G29" s="29">
        <f t="shared" si="1"/>
        <v>0.23039215686274508</v>
      </c>
      <c r="H29" s="26">
        <v>22</v>
      </c>
      <c r="I29" s="26">
        <v>26</v>
      </c>
      <c r="J29" s="32">
        <f t="shared" si="2"/>
        <v>-0.15384615384615385</v>
      </c>
      <c r="K29" s="54">
        <v>0</v>
      </c>
      <c r="L29" s="54">
        <v>0</v>
      </c>
      <c r="M29" s="30" t="e">
        <f t="shared" si="3"/>
        <v>#DIV/0!</v>
      </c>
      <c r="N29" s="12">
        <v>21</v>
      </c>
      <c r="O29" s="12">
        <v>0</v>
      </c>
      <c r="P29" s="29" t="e">
        <f t="shared" si="4"/>
        <v>#DIV/0!</v>
      </c>
      <c r="Q29" s="12">
        <v>1</v>
      </c>
      <c r="R29" s="12">
        <v>26</v>
      </c>
      <c r="S29" s="29">
        <f t="shared" si="5"/>
        <v>-0.9615384615384616</v>
      </c>
      <c r="T29" s="12">
        <v>0</v>
      </c>
      <c r="U29" s="14">
        <v>0</v>
      </c>
      <c r="V29" s="30" t="e">
        <f t="shared" si="6"/>
        <v>#DIV/0!</v>
      </c>
      <c r="W29" s="12">
        <v>0</v>
      </c>
      <c r="X29" s="12">
        <v>0</v>
      </c>
      <c r="Y29" s="31" t="e">
        <f t="shared" si="7"/>
        <v>#DIV/0!</v>
      </c>
      <c r="Z29" s="25"/>
    </row>
    <row r="30" spans="1:26" s="24" customFormat="1" ht="21" customHeight="1">
      <c r="A30" s="76" t="s">
        <v>5</v>
      </c>
      <c r="B30" s="27">
        <v>272</v>
      </c>
      <c r="C30" s="27">
        <v>272</v>
      </c>
      <c r="D30" s="28">
        <f t="shared" si="0"/>
        <v>0</v>
      </c>
      <c r="E30" s="63">
        <v>190</v>
      </c>
      <c r="F30" s="63">
        <v>223</v>
      </c>
      <c r="G30" s="29">
        <f t="shared" si="1"/>
        <v>-0.14798206278026907</v>
      </c>
      <c r="H30" s="26">
        <v>82</v>
      </c>
      <c r="I30" s="26">
        <f>49</f>
        <v>49</v>
      </c>
      <c r="J30" s="32">
        <f t="shared" si="2"/>
        <v>0.673469387755102</v>
      </c>
      <c r="K30" s="54">
        <v>0</v>
      </c>
      <c r="L30" s="54">
        <v>0</v>
      </c>
      <c r="M30" s="30" t="e">
        <f t="shared" si="3"/>
        <v>#DIV/0!</v>
      </c>
      <c r="N30" s="12">
        <v>48</v>
      </c>
      <c r="O30" s="12">
        <v>33</v>
      </c>
      <c r="P30" s="29">
        <f t="shared" si="4"/>
        <v>0.45454545454545453</v>
      </c>
      <c r="Q30" s="12">
        <v>34</v>
      </c>
      <c r="R30" s="12">
        <v>16</v>
      </c>
      <c r="S30" s="29">
        <f t="shared" si="5"/>
        <v>1.125</v>
      </c>
      <c r="T30" s="12">
        <v>0</v>
      </c>
      <c r="U30" s="14">
        <v>0</v>
      </c>
      <c r="V30" s="30" t="e">
        <f t="shared" si="6"/>
        <v>#DIV/0!</v>
      </c>
      <c r="W30" s="12">
        <v>0</v>
      </c>
      <c r="X30" s="12">
        <v>0</v>
      </c>
      <c r="Y30" s="31" t="e">
        <f t="shared" si="7"/>
        <v>#DIV/0!</v>
      </c>
      <c r="Z30" s="25"/>
    </row>
    <row r="31" spans="1:26" s="24" customFormat="1" ht="21" customHeight="1">
      <c r="A31" s="76" t="s">
        <v>6</v>
      </c>
      <c r="B31" s="27">
        <v>249</v>
      </c>
      <c r="C31" s="27">
        <v>407</v>
      </c>
      <c r="D31" s="28">
        <f t="shared" si="0"/>
        <v>-0.3882063882063882</v>
      </c>
      <c r="E31" s="63">
        <v>229</v>
      </c>
      <c r="F31" s="63">
        <v>302</v>
      </c>
      <c r="G31" s="29">
        <f t="shared" si="1"/>
        <v>-0.24172185430463577</v>
      </c>
      <c r="H31" s="26">
        <v>20</v>
      </c>
      <c r="I31" s="26">
        <v>105</v>
      </c>
      <c r="J31" s="32">
        <f t="shared" si="2"/>
        <v>-0.8095238095238095</v>
      </c>
      <c r="K31" s="54">
        <v>0</v>
      </c>
      <c r="L31" s="54">
        <v>0</v>
      </c>
      <c r="M31" s="30" t="e">
        <f t="shared" si="3"/>
        <v>#DIV/0!</v>
      </c>
      <c r="N31" s="12">
        <v>0</v>
      </c>
      <c r="O31" s="12">
        <v>65</v>
      </c>
      <c r="P31" s="29">
        <f t="shared" si="4"/>
        <v>-1</v>
      </c>
      <c r="Q31" s="12">
        <v>20</v>
      </c>
      <c r="R31" s="12">
        <v>40</v>
      </c>
      <c r="S31" s="29">
        <f t="shared" si="5"/>
        <v>-0.5</v>
      </c>
      <c r="T31" s="12">
        <v>0</v>
      </c>
      <c r="U31" s="14">
        <v>0</v>
      </c>
      <c r="V31" s="30" t="e">
        <f t="shared" si="6"/>
        <v>#DIV/0!</v>
      </c>
      <c r="W31" s="12">
        <v>0</v>
      </c>
      <c r="X31" s="12">
        <v>0</v>
      </c>
      <c r="Y31" s="31" t="e">
        <f t="shared" si="7"/>
        <v>#DIV/0!</v>
      </c>
      <c r="Z31" s="25"/>
    </row>
    <row r="32" spans="1:26" s="24" customFormat="1" ht="21" customHeight="1">
      <c r="A32" s="76" t="s">
        <v>7</v>
      </c>
      <c r="B32" s="27">
        <v>352</v>
      </c>
      <c r="C32" s="27">
        <v>260</v>
      </c>
      <c r="D32" s="28">
        <f t="shared" si="0"/>
        <v>0.35384615384615387</v>
      </c>
      <c r="E32" s="63">
        <v>311</v>
      </c>
      <c r="F32" s="63">
        <v>238</v>
      </c>
      <c r="G32" s="29">
        <f t="shared" si="1"/>
        <v>0.3067226890756303</v>
      </c>
      <c r="H32" s="26">
        <v>41</v>
      </c>
      <c r="I32" s="26">
        <v>22</v>
      </c>
      <c r="J32" s="32">
        <f t="shared" si="2"/>
        <v>0.8636363636363636</v>
      </c>
      <c r="K32" s="54">
        <v>0</v>
      </c>
      <c r="L32" s="54">
        <v>0</v>
      </c>
      <c r="M32" s="30" t="e">
        <f t="shared" si="3"/>
        <v>#DIV/0!</v>
      </c>
      <c r="N32" s="12">
        <v>18</v>
      </c>
      <c r="O32" s="12">
        <v>0</v>
      </c>
      <c r="P32" s="29" t="e">
        <f t="shared" si="4"/>
        <v>#DIV/0!</v>
      </c>
      <c r="Q32" s="12">
        <v>23</v>
      </c>
      <c r="R32" s="12">
        <v>22</v>
      </c>
      <c r="S32" s="29">
        <f t="shared" si="5"/>
        <v>0.045454545454545456</v>
      </c>
      <c r="T32" s="12">
        <v>0</v>
      </c>
      <c r="U32" s="14">
        <v>0</v>
      </c>
      <c r="V32" s="30" t="e">
        <f t="shared" si="6"/>
        <v>#DIV/0!</v>
      </c>
      <c r="W32" s="12">
        <v>0</v>
      </c>
      <c r="X32" s="12">
        <v>0</v>
      </c>
      <c r="Y32" s="31" t="e">
        <f t="shared" si="7"/>
        <v>#DIV/0!</v>
      </c>
      <c r="Z32" s="25"/>
    </row>
    <row r="33" spans="1:26" s="24" customFormat="1" ht="21" customHeight="1">
      <c r="A33" s="76" t="s">
        <v>8</v>
      </c>
      <c r="B33" s="27">
        <v>166</v>
      </c>
      <c r="C33" s="27">
        <v>175</v>
      </c>
      <c r="D33" s="28">
        <f t="shared" si="0"/>
        <v>-0.05142857142857143</v>
      </c>
      <c r="E33" s="63">
        <v>147</v>
      </c>
      <c r="F33" s="63">
        <v>127</v>
      </c>
      <c r="G33" s="29">
        <f t="shared" si="1"/>
        <v>0.15748031496062992</v>
      </c>
      <c r="H33" s="26">
        <v>19</v>
      </c>
      <c r="I33" s="26">
        <v>48</v>
      </c>
      <c r="J33" s="32">
        <f t="shared" si="2"/>
        <v>-0.6041666666666666</v>
      </c>
      <c r="K33" s="54">
        <v>0</v>
      </c>
      <c r="L33" s="54">
        <v>0</v>
      </c>
      <c r="M33" s="30" t="e">
        <f t="shared" si="3"/>
        <v>#DIV/0!</v>
      </c>
      <c r="N33" s="12">
        <v>0</v>
      </c>
      <c r="O33" s="12">
        <v>7</v>
      </c>
      <c r="P33" s="29">
        <f t="shared" si="4"/>
        <v>-1</v>
      </c>
      <c r="Q33" s="12">
        <v>19</v>
      </c>
      <c r="R33" s="12">
        <v>41</v>
      </c>
      <c r="S33" s="29">
        <f t="shared" si="5"/>
        <v>-0.5365853658536586</v>
      </c>
      <c r="T33" s="12">
        <v>0</v>
      </c>
      <c r="U33" s="14">
        <v>0</v>
      </c>
      <c r="V33" s="30" t="e">
        <f t="shared" si="6"/>
        <v>#DIV/0!</v>
      </c>
      <c r="W33" s="12">
        <v>0</v>
      </c>
      <c r="X33" s="12">
        <v>0</v>
      </c>
      <c r="Y33" s="31" t="e">
        <f t="shared" si="7"/>
        <v>#DIV/0!</v>
      </c>
      <c r="Z33" s="25"/>
    </row>
    <row r="34" spans="1:26" s="24" customFormat="1" ht="21" customHeight="1">
      <c r="A34" s="76" t="s">
        <v>9</v>
      </c>
      <c r="B34" s="27">
        <v>176</v>
      </c>
      <c r="C34" s="27">
        <v>249</v>
      </c>
      <c r="D34" s="28">
        <f t="shared" si="0"/>
        <v>-0.2931726907630522</v>
      </c>
      <c r="E34" s="63">
        <v>140</v>
      </c>
      <c r="F34" s="63">
        <v>167</v>
      </c>
      <c r="G34" s="29">
        <f t="shared" si="1"/>
        <v>-0.16167664670658682</v>
      </c>
      <c r="H34" s="26">
        <v>36</v>
      </c>
      <c r="I34" s="26">
        <v>82</v>
      </c>
      <c r="J34" s="32">
        <f t="shared" si="2"/>
        <v>-0.5609756097560976</v>
      </c>
      <c r="K34" s="54">
        <v>0</v>
      </c>
      <c r="L34" s="54">
        <v>1</v>
      </c>
      <c r="M34" s="30">
        <f t="shared" si="3"/>
        <v>-1</v>
      </c>
      <c r="N34" s="12">
        <v>0</v>
      </c>
      <c r="O34" s="12">
        <v>61</v>
      </c>
      <c r="P34" s="29">
        <f t="shared" si="4"/>
        <v>-1</v>
      </c>
      <c r="Q34" s="12">
        <v>36</v>
      </c>
      <c r="R34" s="12">
        <v>20</v>
      </c>
      <c r="S34" s="29">
        <f t="shared" si="5"/>
        <v>0.8</v>
      </c>
      <c r="T34" s="12">
        <v>0</v>
      </c>
      <c r="U34" s="14">
        <v>0</v>
      </c>
      <c r="V34" s="30" t="e">
        <f t="shared" si="6"/>
        <v>#DIV/0!</v>
      </c>
      <c r="W34" s="12">
        <v>0</v>
      </c>
      <c r="X34" s="12">
        <v>0</v>
      </c>
      <c r="Y34" s="31" t="e">
        <f t="shared" si="7"/>
        <v>#DIV/0!</v>
      </c>
      <c r="Z34" s="25"/>
    </row>
    <row r="35" spans="1:26" s="24" customFormat="1" ht="21" customHeight="1" thickBot="1">
      <c r="A35" s="77" t="s">
        <v>10</v>
      </c>
      <c r="B35" s="27">
        <v>203</v>
      </c>
      <c r="C35" s="27">
        <v>269</v>
      </c>
      <c r="D35" s="33">
        <f t="shared" si="0"/>
        <v>-0.24535315985130113</v>
      </c>
      <c r="E35" s="64">
        <v>168</v>
      </c>
      <c r="F35" s="64">
        <v>163</v>
      </c>
      <c r="G35" s="34">
        <f t="shared" si="1"/>
        <v>0.03067484662576687</v>
      </c>
      <c r="H35" s="26">
        <v>35</v>
      </c>
      <c r="I35" s="26">
        <v>106</v>
      </c>
      <c r="J35" s="65">
        <f t="shared" si="2"/>
        <v>-0.6698113207547169</v>
      </c>
      <c r="K35" s="55">
        <v>0</v>
      </c>
      <c r="L35" s="55">
        <v>1</v>
      </c>
      <c r="M35" s="30">
        <f t="shared" si="3"/>
        <v>-1</v>
      </c>
      <c r="N35" s="17">
        <v>0</v>
      </c>
      <c r="O35" s="17">
        <v>88</v>
      </c>
      <c r="P35" s="34">
        <f t="shared" si="4"/>
        <v>-1</v>
      </c>
      <c r="Q35" s="17">
        <v>35</v>
      </c>
      <c r="R35" s="17">
        <v>17</v>
      </c>
      <c r="S35" s="34">
        <f t="shared" si="5"/>
        <v>1.0588235294117647</v>
      </c>
      <c r="T35" s="17">
        <v>0</v>
      </c>
      <c r="U35" s="16">
        <v>0</v>
      </c>
      <c r="V35" s="39" t="e">
        <f t="shared" si="6"/>
        <v>#DIV/0!</v>
      </c>
      <c r="W35" s="56">
        <v>0</v>
      </c>
      <c r="X35" s="56">
        <v>0</v>
      </c>
      <c r="Y35" s="31" t="e">
        <f t="shared" si="7"/>
        <v>#DIV/0!</v>
      </c>
      <c r="Z35" s="25"/>
    </row>
    <row r="36" spans="1:26" s="24" customFormat="1" ht="21" customHeight="1" thickBot="1" thickTop="1">
      <c r="A36" s="70" t="s">
        <v>14</v>
      </c>
      <c r="B36" s="36">
        <f>SUM(B24:B35)</f>
        <v>2889</v>
      </c>
      <c r="C36" s="36">
        <f>SUM(C24:C35)</f>
        <v>3088</v>
      </c>
      <c r="D36" s="58">
        <f t="shared" si="0"/>
        <v>-0.06444300518134716</v>
      </c>
      <c r="E36" s="66">
        <f>SUM(E24:E35)</f>
        <v>2401</v>
      </c>
      <c r="F36" s="36">
        <f>SUM(F24:F35)</f>
        <v>2286</v>
      </c>
      <c r="G36" s="38">
        <f t="shared" si="1"/>
        <v>0.050306211723534555</v>
      </c>
      <c r="H36" s="35">
        <f>SUM(H24:H35)</f>
        <v>488</v>
      </c>
      <c r="I36" s="36">
        <f>SUM(I24:I35)</f>
        <v>802</v>
      </c>
      <c r="J36" s="37">
        <f t="shared" si="2"/>
        <v>-0.3915211970074813</v>
      </c>
      <c r="K36" s="36">
        <f>SUM(K24:K35)</f>
        <v>9</v>
      </c>
      <c r="L36" s="36">
        <f>SUM(L24:L35)</f>
        <v>28</v>
      </c>
      <c r="M36" s="48">
        <f t="shared" si="3"/>
        <v>-0.6785714285714286</v>
      </c>
      <c r="N36" s="35">
        <f>SUM(N24:N35)</f>
        <v>148</v>
      </c>
      <c r="O36" s="36">
        <f>SUM(O24:O35)</f>
        <v>350</v>
      </c>
      <c r="P36" s="38">
        <f t="shared" si="4"/>
        <v>-0.5771428571428572</v>
      </c>
      <c r="Q36" s="35">
        <f>SUM(Q24:Q35)</f>
        <v>331</v>
      </c>
      <c r="R36" s="36">
        <f>SUM(R24:R35)</f>
        <v>423</v>
      </c>
      <c r="S36" s="38">
        <f t="shared" si="5"/>
        <v>-0.21749408983451538</v>
      </c>
      <c r="T36" s="35">
        <f>SUM(T24:T35)</f>
        <v>0</v>
      </c>
      <c r="U36" s="36">
        <f>SUM(U24:U35)</f>
        <v>0</v>
      </c>
      <c r="V36" s="40" t="e">
        <f t="shared" si="6"/>
        <v>#DIV/0!</v>
      </c>
      <c r="W36" s="35">
        <f>SUM(W24:W35)</f>
        <v>0</v>
      </c>
      <c r="X36" s="36">
        <f>SUM(X24:X35)</f>
        <v>1</v>
      </c>
      <c r="Y36" s="37">
        <f t="shared" si="7"/>
        <v>-1</v>
      </c>
      <c r="Z36" s="25"/>
    </row>
  </sheetData>
  <sheetProtection/>
  <mergeCells count="12"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  <mergeCell ref="B20:D22"/>
    <mergeCell ref="E20:Y20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SheetLayoutView="50" zoomScalePageLayoutView="0" workbookViewId="0" topLeftCell="A19">
      <selection activeCell="C30" sqref="C3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98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02" t="s">
        <v>0</v>
      </c>
      <c r="B20" s="89" t="s">
        <v>34</v>
      </c>
      <c r="C20" s="90"/>
      <c r="D20" s="90"/>
      <c r="E20" s="105"/>
      <c r="F20" s="105"/>
      <c r="G20" s="105"/>
      <c r="H20" s="105"/>
      <c r="I20" s="105"/>
      <c r="J20" s="106"/>
    </row>
    <row r="21" spans="1:26" s="24" customFormat="1" ht="21" customHeight="1">
      <c r="A21" s="103"/>
      <c r="B21" s="91"/>
      <c r="C21" s="92"/>
      <c r="D21" s="92"/>
      <c r="E21" s="110" t="s">
        <v>36</v>
      </c>
      <c r="F21" s="94"/>
      <c r="G21" s="95"/>
      <c r="H21" s="93" t="s">
        <v>37</v>
      </c>
      <c r="I21" s="94"/>
      <c r="J21" s="115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23"/>
    </row>
    <row r="22" spans="1:26" s="24" customFormat="1" ht="21" customHeight="1">
      <c r="A22" s="104"/>
      <c r="B22" s="59" t="s">
        <v>47</v>
      </c>
      <c r="C22" s="9" t="s">
        <v>49</v>
      </c>
      <c r="D22" s="61" t="s">
        <v>18</v>
      </c>
      <c r="E22" s="59" t="s">
        <v>47</v>
      </c>
      <c r="F22" s="9" t="s">
        <v>49</v>
      </c>
      <c r="G22" s="5" t="s">
        <v>18</v>
      </c>
      <c r="H22" s="8" t="s">
        <v>47</v>
      </c>
      <c r="I22" s="9" t="s">
        <v>49</v>
      </c>
      <c r="J22" s="61" t="s">
        <v>18</v>
      </c>
      <c r="K22" s="41"/>
      <c r="L22" s="41"/>
      <c r="M22" s="42"/>
      <c r="N22" s="41"/>
      <c r="O22" s="41"/>
      <c r="P22" s="42"/>
      <c r="Q22" s="41"/>
      <c r="R22" s="41"/>
      <c r="S22" s="42"/>
      <c r="T22" s="41"/>
      <c r="U22" s="41"/>
      <c r="V22" s="42"/>
      <c r="W22" s="41"/>
      <c r="X22" s="41"/>
      <c r="Y22" s="42"/>
      <c r="Z22" s="25"/>
    </row>
    <row r="23" spans="1:26" s="24" customFormat="1" ht="21" customHeight="1">
      <c r="A23" s="76" t="s">
        <v>31</v>
      </c>
      <c r="B23" s="78">
        <v>123</v>
      </c>
      <c r="C23" s="78">
        <v>109</v>
      </c>
      <c r="D23" s="32">
        <f>+(B23-C23)/C23</f>
        <v>0.12844036697247707</v>
      </c>
      <c r="E23" s="54">
        <v>117</v>
      </c>
      <c r="F23" s="54">
        <v>102</v>
      </c>
      <c r="G23" s="29">
        <f>+(E23-F23)/F23</f>
        <v>0.14705882352941177</v>
      </c>
      <c r="H23" s="26">
        <v>6</v>
      </c>
      <c r="I23" s="26">
        <v>7</v>
      </c>
      <c r="J23" s="32">
        <f>+(H23-I23)/I23</f>
        <v>-0.14285714285714285</v>
      </c>
      <c r="K23" s="43"/>
      <c r="L23" s="43"/>
      <c r="M23" s="44"/>
      <c r="N23" s="43"/>
      <c r="O23" s="43"/>
      <c r="P23" s="45"/>
      <c r="Q23" s="43"/>
      <c r="R23" s="43"/>
      <c r="S23" s="45"/>
      <c r="T23" s="43"/>
      <c r="U23" s="43"/>
      <c r="V23" s="44"/>
      <c r="W23" s="43"/>
      <c r="X23" s="43"/>
      <c r="Y23" s="44"/>
      <c r="Z23" s="25"/>
    </row>
    <row r="24" spans="1:26" s="24" customFormat="1" ht="21" customHeight="1">
      <c r="A24" s="76" t="s">
        <v>20</v>
      </c>
      <c r="B24" s="78">
        <v>135</v>
      </c>
      <c r="C24" s="78">
        <v>107</v>
      </c>
      <c r="D24" s="32">
        <f aca="true" t="shared" si="0" ref="D24:D35">+(B24-C24)/C24</f>
        <v>0.2616822429906542</v>
      </c>
      <c r="E24" s="54">
        <v>127</v>
      </c>
      <c r="F24" s="54">
        <v>99</v>
      </c>
      <c r="G24" s="29">
        <f aca="true" t="shared" si="1" ref="G24:G35">+(E24-F24)/F24</f>
        <v>0.2828282828282828</v>
      </c>
      <c r="H24" s="26">
        <v>8</v>
      </c>
      <c r="I24" s="26">
        <v>8</v>
      </c>
      <c r="J24" s="32">
        <f aca="true" t="shared" si="2" ref="J24:J35">+(H24-I24)/I24</f>
        <v>0</v>
      </c>
      <c r="K24" s="86"/>
      <c r="L24" s="43"/>
      <c r="M24" s="44"/>
      <c r="N24" s="43"/>
      <c r="O24" s="43"/>
      <c r="P24" s="45"/>
      <c r="Q24" s="43"/>
      <c r="R24" s="43"/>
      <c r="S24" s="45"/>
      <c r="T24" s="43"/>
      <c r="U24" s="43"/>
      <c r="V24" s="44"/>
      <c r="W24" s="43"/>
      <c r="X24" s="43"/>
      <c r="Y24" s="45"/>
      <c r="Z24" s="25"/>
    </row>
    <row r="25" spans="1:26" s="24" customFormat="1" ht="21" customHeight="1">
      <c r="A25" s="76" t="s">
        <v>1</v>
      </c>
      <c r="B25" s="78">
        <v>98</v>
      </c>
      <c r="C25" s="78">
        <v>122</v>
      </c>
      <c r="D25" s="32">
        <f t="shared" si="0"/>
        <v>-0.19672131147540983</v>
      </c>
      <c r="E25" s="54">
        <v>97</v>
      </c>
      <c r="F25" s="54">
        <v>114</v>
      </c>
      <c r="G25" s="29">
        <f t="shared" si="1"/>
        <v>-0.14912280701754385</v>
      </c>
      <c r="H25" s="26">
        <v>1</v>
      </c>
      <c r="I25" s="26">
        <v>8</v>
      </c>
      <c r="J25" s="32">
        <f t="shared" si="2"/>
        <v>-0.875</v>
      </c>
      <c r="K25" s="86"/>
      <c r="L25" s="43"/>
      <c r="M25" s="44"/>
      <c r="N25" s="43"/>
      <c r="O25" s="43"/>
      <c r="P25" s="45"/>
      <c r="Q25" s="43"/>
      <c r="R25" s="43"/>
      <c r="S25" s="45"/>
      <c r="T25" s="43"/>
      <c r="U25" s="43"/>
      <c r="V25" s="44"/>
      <c r="W25" s="43"/>
      <c r="X25" s="43"/>
      <c r="Y25" s="44"/>
      <c r="Z25" s="25"/>
    </row>
    <row r="26" spans="1:26" s="24" customFormat="1" ht="21" customHeight="1">
      <c r="A26" s="76" t="s">
        <v>2</v>
      </c>
      <c r="B26" s="78">
        <v>133</v>
      </c>
      <c r="C26" s="78">
        <v>173</v>
      </c>
      <c r="D26" s="32">
        <f t="shared" si="0"/>
        <v>-0.23121387283236994</v>
      </c>
      <c r="E26" s="54">
        <v>127</v>
      </c>
      <c r="F26" s="54">
        <v>156</v>
      </c>
      <c r="G26" s="29">
        <f t="shared" si="1"/>
        <v>-0.1858974358974359</v>
      </c>
      <c r="H26" s="26">
        <v>6</v>
      </c>
      <c r="I26" s="26">
        <v>17</v>
      </c>
      <c r="J26" s="32">
        <f t="shared" si="2"/>
        <v>-0.6470588235294118</v>
      </c>
      <c r="K26" s="86"/>
      <c r="L26" s="43"/>
      <c r="M26" s="44"/>
      <c r="N26" s="43"/>
      <c r="O26" s="43"/>
      <c r="P26" s="45"/>
      <c r="Q26" s="43"/>
      <c r="R26" s="43"/>
      <c r="S26" s="45"/>
      <c r="T26" s="43"/>
      <c r="U26" s="43"/>
      <c r="V26" s="44"/>
      <c r="W26" s="43"/>
      <c r="X26" s="43"/>
      <c r="Y26" s="44"/>
      <c r="Z26" s="25"/>
    </row>
    <row r="27" spans="1:26" s="24" customFormat="1" ht="21" customHeight="1">
      <c r="A27" s="76" t="s">
        <v>3</v>
      </c>
      <c r="B27" s="78">
        <v>125</v>
      </c>
      <c r="C27" s="78">
        <v>112</v>
      </c>
      <c r="D27" s="32">
        <f t="shared" si="0"/>
        <v>0.11607142857142858</v>
      </c>
      <c r="E27" s="54">
        <v>116</v>
      </c>
      <c r="F27" s="54">
        <v>103</v>
      </c>
      <c r="G27" s="29">
        <f t="shared" si="1"/>
        <v>0.1262135922330097</v>
      </c>
      <c r="H27" s="26">
        <v>9</v>
      </c>
      <c r="I27" s="26">
        <v>9</v>
      </c>
      <c r="J27" s="32">
        <f t="shared" si="2"/>
        <v>0</v>
      </c>
      <c r="K27" s="86"/>
      <c r="L27" s="43"/>
      <c r="M27" s="44"/>
      <c r="N27" s="43"/>
      <c r="O27" s="43"/>
      <c r="P27" s="45"/>
      <c r="Q27" s="43"/>
      <c r="R27" s="43"/>
      <c r="S27" s="45"/>
      <c r="T27" s="43"/>
      <c r="U27" s="43"/>
      <c r="V27" s="44"/>
      <c r="W27" s="43"/>
      <c r="X27" s="43"/>
      <c r="Y27" s="44"/>
      <c r="Z27" s="25"/>
    </row>
    <row r="28" spans="1:26" s="24" customFormat="1" ht="21" customHeight="1">
      <c r="A28" s="76" t="s">
        <v>4</v>
      </c>
      <c r="B28" s="78">
        <v>117</v>
      </c>
      <c r="C28" s="78">
        <v>120</v>
      </c>
      <c r="D28" s="32">
        <f t="shared" si="0"/>
        <v>-0.025</v>
      </c>
      <c r="E28" s="54">
        <v>116</v>
      </c>
      <c r="F28" s="54">
        <v>113</v>
      </c>
      <c r="G28" s="29">
        <f t="shared" si="1"/>
        <v>0.02654867256637168</v>
      </c>
      <c r="H28" s="26">
        <v>1</v>
      </c>
      <c r="I28" s="26">
        <v>7</v>
      </c>
      <c r="J28" s="32">
        <f t="shared" si="2"/>
        <v>-0.8571428571428571</v>
      </c>
      <c r="K28" s="86"/>
      <c r="L28" s="43"/>
      <c r="M28" s="44"/>
      <c r="N28" s="43"/>
      <c r="O28" s="43"/>
      <c r="P28" s="45"/>
      <c r="Q28" s="43"/>
      <c r="R28" s="43"/>
      <c r="S28" s="45"/>
      <c r="T28" s="43"/>
      <c r="U28" s="43"/>
      <c r="V28" s="44"/>
      <c r="W28" s="43"/>
      <c r="X28" s="43"/>
      <c r="Y28" s="44"/>
      <c r="Z28" s="25"/>
    </row>
    <row r="29" spans="1:26" s="24" customFormat="1" ht="21" customHeight="1">
      <c r="A29" s="76" t="s">
        <v>5</v>
      </c>
      <c r="B29" s="78">
        <v>109</v>
      </c>
      <c r="C29" s="78">
        <v>125</v>
      </c>
      <c r="D29" s="32">
        <f t="shared" si="0"/>
        <v>-0.128</v>
      </c>
      <c r="E29" s="54">
        <v>106</v>
      </c>
      <c r="F29" s="54">
        <v>122</v>
      </c>
      <c r="G29" s="29">
        <f t="shared" si="1"/>
        <v>-0.13114754098360656</v>
      </c>
      <c r="H29" s="26">
        <v>3</v>
      </c>
      <c r="I29" s="26">
        <v>3</v>
      </c>
      <c r="J29" s="32">
        <f t="shared" si="2"/>
        <v>0</v>
      </c>
      <c r="K29" s="86"/>
      <c r="L29" s="43"/>
      <c r="M29" s="44"/>
      <c r="N29" s="43"/>
      <c r="O29" s="43"/>
      <c r="P29" s="45"/>
      <c r="Q29" s="43"/>
      <c r="R29" s="43"/>
      <c r="S29" s="45"/>
      <c r="T29" s="43"/>
      <c r="U29" s="43"/>
      <c r="V29" s="44"/>
      <c r="W29" s="43"/>
      <c r="X29" s="43"/>
      <c r="Y29" s="44"/>
      <c r="Z29" s="25"/>
    </row>
    <row r="30" spans="1:26" s="24" customFormat="1" ht="21" customHeight="1">
      <c r="A30" s="76" t="s">
        <v>6</v>
      </c>
      <c r="B30" s="87">
        <v>131</v>
      </c>
      <c r="C30" s="87">
        <v>130</v>
      </c>
      <c r="D30" s="32">
        <f t="shared" si="0"/>
        <v>0.007692307692307693</v>
      </c>
      <c r="E30" s="54">
        <v>127</v>
      </c>
      <c r="F30" s="54">
        <v>130</v>
      </c>
      <c r="G30" s="29">
        <f t="shared" si="1"/>
        <v>-0.023076923076923078</v>
      </c>
      <c r="H30" s="88">
        <v>4</v>
      </c>
      <c r="I30" s="88">
        <v>0</v>
      </c>
      <c r="J30" s="32" t="e">
        <f t="shared" si="2"/>
        <v>#DIV/0!</v>
      </c>
      <c r="K30" s="86"/>
      <c r="L30" s="43"/>
      <c r="M30" s="44"/>
      <c r="N30" s="43"/>
      <c r="O30" s="43"/>
      <c r="P30" s="45"/>
      <c r="Q30" s="43"/>
      <c r="R30" s="43"/>
      <c r="S30" s="45"/>
      <c r="T30" s="43"/>
      <c r="U30" s="43"/>
      <c r="V30" s="44"/>
      <c r="W30" s="43"/>
      <c r="X30" s="43"/>
      <c r="Y30" s="44"/>
      <c r="Z30" s="25"/>
    </row>
    <row r="31" spans="1:26" s="24" customFormat="1" ht="21" customHeight="1">
      <c r="A31" s="76" t="s">
        <v>7</v>
      </c>
      <c r="B31" s="78">
        <v>146</v>
      </c>
      <c r="C31" s="78">
        <v>130</v>
      </c>
      <c r="D31" s="32">
        <f t="shared" si="0"/>
        <v>0.12307692307692308</v>
      </c>
      <c r="E31" s="54">
        <v>141</v>
      </c>
      <c r="F31" s="54">
        <v>120</v>
      </c>
      <c r="G31" s="29">
        <f t="shared" si="1"/>
        <v>0.175</v>
      </c>
      <c r="H31" s="26">
        <v>5</v>
      </c>
      <c r="I31" s="26">
        <v>10</v>
      </c>
      <c r="J31" s="32">
        <f t="shared" si="2"/>
        <v>-0.5</v>
      </c>
      <c r="K31" s="86"/>
      <c r="L31" s="43"/>
      <c r="M31" s="44"/>
      <c r="N31" s="43"/>
      <c r="O31" s="43"/>
      <c r="P31" s="45"/>
      <c r="Q31" s="43"/>
      <c r="R31" s="43"/>
      <c r="S31" s="45"/>
      <c r="T31" s="43"/>
      <c r="U31" s="43"/>
      <c r="V31" s="44"/>
      <c r="W31" s="43"/>
      <c r="X31" s="43"/>
      <c r="Y31" s="44"/>
      <c r="Z31" s="25"/>
    </row>
    <row r="32" spans="1:26" s="24" customFormat="1" ht="21" customHeight="1">
      <c r="A32" s="76" t="s">
        <v>8</v>
      </c>
      <c r="B32" s="78">
        <v>81</v>
      </c>
      <c r="C32" s="78">
        <v>96</v>
      </c>
      <c r="D32" s="32">
        <f t="shared" si="0"/>
        <v>-0.15625</v>
      </c>
      <c r="E32" s="54">
        <v>80</v>
      </c>
      <c r="F32" s="54">
        <v>92</v>
      </c>
      <c r="G32" s="29">
        <f t="shared" si="1"/>
        <v>-0.13043478260869565</v>
      </c>
      <c r="H32" s="26">
        <v>1</v>
      </c>
      <c r="I32" s="26">
        <v>4</v>
      </c>
      <c r="J32" s="32">
        <f t="shared" si="2"/>
        <v>-0.75</v>
      </c>
      <c r="K32" s="86"/>
      <c r="L32" s="43"/>
      <c r="M32" s="44"/>
      <c r="N32" s="43"/>
      <c r="O32" s="43"/>
      <c r="P32" s="45"/>
      <c r="Q32" s="43"/>
      <c r="R32" s="43"/>
      <c r="S32" s="45"/>
      <c r="T32" s="43"/>
      <c r="U32" s="43"/>
      <c r="V32" s="44"/>
      <c r="W32" s="43"/>
      <c r="X32" s="43"/>
      <c r="Y32" s="44"/>
      <c r="Z32" s="25"/>
    </row>
    <row r="33" spans="1:26" s="24" customFormat="1" ht="21" customHeight="1">
      <c r="A33" s="76" t="s">
        <v>9</v>
      </c>
      <c r="B33" s="78">
        <v>105</v>
      </c>
      <c r="C33" s="78">
        <v>84</v>
      </c>
      <c r="D33" s="32">
        <f t="shared" si="0"/>
        <v>0.25</v>
      </c>
      <c r="E33" s="54">
        <v>101</v>
      </c>
      <c r="F33" s="54">
        <v>79</v>
      </c>
      <c r="G33" s="29">
        <f t="shared" si="1"/>
        <v>0.27848101265822783</v>
      </c>
      <c r="H33" s="26">
        <v>4</v>
      </c>
      <c r="I33" s="26">
        <v>5</v>
      </c>
      <c r="J33" s="32">
        <f t="shared" si="2"/>
        <v>-0.2</v>
      </c>
      <c r="K33" s="86"/>
      <c r="L33" s="43"/>
      <c r="M33" s="44"/>
      <c r="N33" s="43"/>
      <c r="O33" s="43"/>
      <c r="P33" s="45"/>
      <c r="Q33" s="43"/>
      <c r="R33" s="43"/>
      <c r="S33" s="45"/>
      <c r="T33" s="43"/>
      <c r="U33" s="43"/>
      <c r="V33" s="44"/>
      <c r="W33" s="43"/>
      <c r="X33" s="43"/>
      <c r="Y33" s="44"/>
      <c r="Z33" s="25"/>
    </row>
    <row r="34" spans="1:26" s="24" customFormat="1" ht="21" customHeight="1" thickBot="1">
      <c r="A34" s="77" t="s">
        <v>10</v>
      </c>
      <c r="B34" s="79">
        <v>110</v>
      </c>
      <c r="C34" s="79">
        <v>85</v>
      </c>
      <c r="D34" s="65">
        <f t="shared" si="0"/>
        <v>0.29411764705882354</v>
      </c>
      <c r="E34" s="55">
        <v>103</v>
      </c>
      <c r="F34" s="55">
        <v>78</v>
      </c>
      <c r="G34" s="34">
        <f t="shared" si="1"/>
        <v>0.32051282051282054</v>
      </c>
      <c r="H34" s="26">
        <v>7</v>
      </c>
      <c r="I34" s="26">
        <v>7</v>
      </c>
      <c r="J34" s="65">
        <f t="shared" si="2"/>
        <v>0</v>
      </c>
      <c r="K34" s="86"/>
      <c r="L34" s="43"/>
      <c r="M34" s="44"/>
      <c r="N34" s="43"/>
      <c r="O34" s="43"/>
      <c r="P34" s="45"/>
      <c r="Q34" s="43"/>
      <c r="R34" s="43"/>
      <c r="S34" s="45"/>
      <c r="T34" s="43"/>
      <c r="U34" s="43"/>
      <c r="V34" s="44"/>
      <c r="W34" s="43"/>
      <c r="X34" s="43"/>
      <c r="Y34" s="44"/>
      <c r="Z34" s="25"/>
    </row>
    <row r="35" spans="1:26" s="24" customFormat="1" ht="21" customHeight="1" thickBot="1" thickTop="1">
      <c r="A35" s="70" t="s">
        <v>14</v>
      </c>
      <c r="B35" s="66">
        <f>SUM(B23:B34)</f>
        <v>1413</v>
      </c>
      <c r="C35" s="36">
        <f>SUM(C23:C34)</f>
        <v>1393</v>
      </c>
      <c r="D35" s="37">
        <f t="shared" si="0"/>
        <v>0.014357501794687724</v>
      </c>
      <c r="E35" s="36">
        <f>SUM(E23:E34)</f>
        <v>1358</v>
      </c>
      <c r="F35" s="36">
        <f>SUM(F23:F34)</f>
        <v>1308</v>
      </c>
      <c r="G35" s="38">
        <f t="shared" si="1"/>
        <v>0.0382262996941896</v>
      </c>
      <c r="H35" s="35">
        <f>SUM(H23:H34)</f>
        <v>55</v>
      </c>
      <c r="I35" s="36">
        <f>SUM(I23:I34)</f>
        <v>85</v>
      </c>
      <c r="J35" s="37">
        <f t="shared" si="2"/>
        <v>-0.35294117647058826</v>
      </c>
      <c r="K35" s="46"/>
      <c r="L35" s="46"/>
      <c r="M35" s="45"/>
      <c r="N35" s="46"/>
      <c r="O35" s="46"/>
      <c r="P35" s="45"/>
      <c r="Q35" s="46"/>
      <c r="R35" s="46"/>
      <c r="S35" s="45"/>
      <c r="T35" s="46"/>
      <c r="U35" s="46"/>
      <c r="V35" s="44"/>
      <c r="W35" s="46"/>
      <c r="X35" s="46"/>
      <c r="Y35" s="45"/>
      <c r="Z35" s="25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90" zoomScaleNormal="90" zoomScaleSheetLayoutView="50" zoomScalePageLayoutView="0" workbookViewId="0" topLeftCell="A19">
      <selection activeCell="D32" sqref="D3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98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02" t="s">
        <v>0</v>
      </c>
      <c r="B20" s="89" t="s">
        <v>35</v>
      </c>
      <c r="C20" s="90"/>
      <c r="D20" s="90"/>
      <c r="E20" s="105"/>
      <c r="F20" s="105"/>
      <c r="G20" s="105"/>
      <c r="H20" s="105"/>
      <c r="I20" s="105"/>
      <c r="J20" s="106"/>
    </row>
    <row r="21" spans="1:26" s="24" customFormat="1" ht="21" customHeight="1">
      <c r="A21" s="103"/>
      <c r="B21" s="91"/>
      <c r="C21" s="92"/>
      <c r="D21" s="92"/>
      <c r="E21" s="110" t="s">
        <v>38</v>
      </c>
      <c r="F21" s="94"/>
      <c r="G21" s="95"/>
      <c r="H21" s="93" t="s">
        <v>39</v>
      </c>
      <c r="I21" s="94"/>
      <c r="J21" s="115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23"/>
    </row>
    <row r="22" spans="1:26" s="24" customFormat="1" ht="21" customHeight="1">
      <c r="A22" s="104"/>
      <c r="B22" s="60" t="s">
        <v>47</v>
      </c>
      <c r="C22" s="9" t="s">
        <v>49</v>
      </c>
      <c r="D22" s="57" t="s">
        <v>18</v>
      </c>
      <c r="E22" s="60" t="s">
        <v>47</v>
      </c>
      <c r="F22" s="9" t="s">
        <v>49</v>
      </c>
      <c r="G22" s="5" t="s">
        <v>18</v>
      </c>
      <c r="H22" s="8" t="s">
        <v>47</v>
      </c>
      <c r="I22" s="9" t="s">
        <v>49</v>
      </c>
      <c r="J22" s="61" t="s">
        <v>18</v>
      </c>
      <c r="K22" s="41"/>
      <c r="L22" s="41"/>
      <c r="M22" s="42"/>
      <c r="N22" s="41"/>
      <c r="O22" s="41"/>
      <c r="P22" s="42"/>
      <c r="Q22" s="41"/>
      <c r="R22" s="41"/>
      <c r="S22" s="42"/>
      <c r="T22" s="41"/>
      <c r="U22" s="41"/>
      <c r="V22" s="42"/>
      <c r="W22" s="41"/>
      <c r="X22" s="41"/>
      <c r="Y22" s="42"/>
      <c r="Z22" s="25"/>
    </row>
    <row r="23" spans="1:26" s="24" customFormat="1" ht="21" customHeight="1">
      <c r="A23" s="76" t="s">
        <v>31</v>
      </c>
      <c r="B23" s="78">
        <v>21</v>
      </c>
      <c r="C23" s="27">
        <f aca="true" t="shared" si="0" ref="C23:C34">+F23+I23</f>
        <v>5</v>
      </c>
      <c r="D23" s="28">
        <f>+(B23-C23)/C23</f>
        <v>3.2</v>
      </c>
      <c r="E23" s="63">
        <v>0</v>
      </c>
      <c r="F23" s="63">
        <v>0</v>
      </c>
      <c r="G23" s="29" t="e">
        <f>+(E23-F23)/F23</f>
        <v>#DIV/0!</v>
      </c>
      <c r="H23" s="26">
        <v>21</v>
      </c>
      <c r="I23" s="26">
        <v>5</v>
      </c>
      <c r="J23" s="32">
        <f>+(H23-I23)/I23</f>
        <v>3.2</v>
      </c>
      <c r="K23" s="43"/>
      <c r="L23" s="116" t="s">
        <v>44</v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44"/>
      <c r="Z23" s="25"/>
    </row>
    <row r="24" spans="1:26" s="24" customFormat="1" ht="21" customHeight="1">
      <c r="A24" s="76" t="s">
        <v>20</v>
      </c>
      <c r="B24" s="78">
        <v>9</v>
      </c>
      <c r="C24" s="27">
        <f t="shared" si="0"/>
        <v>10</v>
      </c>
      <c r="D24" s="28">
        <f aca="true" t="shared" si="1" ref="D24:D35">+(B24-C24)/C24</f>
        <v>-0.1</v>
      </c>
      <c r="E24" s="63">
        <v>0</v>
      </c>
      <c r="F24" s="63">
        <v>0</v>
      </c>
      <c r="G24" s="29" t="e">
        <f aca="true" t="shared" si="2" ref="G24:G35">+(E24-F24)/F24</f>
        <v>#DIV/0!</v>
      </c>
      <c r="H24" s="26">
        <v>9</v>
      </c>
      <c r="I24" s="26">
        <v>10</v>
      </c>
      <c r="J24" s="32">
        <f aca="true" t="shared" si="3" ref="J24:J35">+(H24-I24)/I24</f>
        <v>-0.1</v>
      </c>
      <c r="K24" s="43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45"/>
      <c r="Z24" s="25"/>
    </row>
    <row r="25" spans="1:26" s="24" customFormat="1" ht="21" customHeight="1">
      <c r="A25" s="76" t="s">
        <v>1</v>
      </c>
      <c r="B25" s="78">
        <v>12</v>
      </c>
      <c r="C25" s="27">
        <f t="shared" si="0"/>
        <v>11</v>
      </c>
      <c r="D25" s="28">
        <f t="shared" si="1"/>
        <v>0.09090909090909091</v>
      </c>
      <c r="E25" s="63">
        <v>0</v>
      </c>
      <c r="F25" s="63">
        <v>0</v>
      </c>
      <c r="G25" s="29" t="e">
        <f t="shared" si="2"/>
        <v>#DIV/0!</v>
      </c>
      <c r="H25" s="26">
        <v>12</v>
      </c>
      <c r="I25" s="26">
        <v>11</v>
      </c>
      <c r="J25" s="32">
        <f t="shared" si="3"/>
        <v>0.09090909090909091</v>
      </c>
      <c r="K25" s="43"/>
      <c r="L25" s="43"/>
      <c r="M25" s="44"/>
      <c r="N25" s="43"/>
      <c r="O25" s="43"/>
      <c r="P25" s="45"/>
      <c r="Q25" s="43"/>
      <c r="R25" s="43"/>
      <c r="S25" s="45"/>
      <c r="T25" s="43"/>
      <c r="U25" s="43"/>
      <c r="V25" s="44"/>
      <c r="W25" s="43"/>
      <c r="X25" s="43"/>
      <c r="Y25" s="44"/>
      <c r="Z25" s="25"/>
    </row>
    <row r="26" spans="1:26" s="24" customFormat="1" ht="21" customHeight="1">
      <c r="A26" s="76" t="s">
        <v>2</v>
      </c>
      <c r="B26" s="78">
        <v>10</v>
      </c>
      <c r="C26" s="27">
        <f t="shared" si="0"/>
        <v>14</v>
      </c>
      <c r="D26" s="28">
        <f t="shared" si="1"/>
        <v>-0.2857142857142857</v>
      </c>
      <c r="E26" s="63">
        <v>0</v>
      </c>
      <c r="F26" s="63">
        <v>0</v>
      </c>
      <c r="G26" s="29" t="e">
        <f t="shared" si="2"/>
        <v>#DIV/0!</v>
      </c>
      <c r="H26" s="26">
        <v>10</v>
      </c>
      <c r="I26" s="26">
        <v>14</v>
      </c>
      <c r="J26" s="32">
        <f t="shared" si="3"/>
        <v>-0.2857142857142857</v>
      </c>
      <c r="K26" s="43"/>
      <c r="L26" s="43"/>
      <c r="M26" s="44"/>
      <c r="N26" s="43"/>
      <c r="O26" s="43"/>
      <c r="P26" s="45"/>
      <c r="Q26" s="43"/>
      <c r="R26" s="43"/>
      <c r="S26" s="45"/>
      <c r="T26" s="43"/>
      <c r="U26" s="43"/>
      <c r="V26" s="44"/>
      <c r="W26" s="43"/>
      <c r="X26" s="43"/>
      <c r="Y26" s="44"/>
      <c r="Z26" s="25"/>
    </row>
    <row r="27" spans="1:26" s="24" customFormat="1" ht="21" customHeight="1">
      <c r="A27" s="76" t="s">
        <v>3</v>
      </c>
      <c r="B27" s="78">
        <v>12</v>
      </c>
      <c r="C27" s="27">
        <f t="shared" si="0"/>
        <v>3</v>
      </c>
      <c r="D27" s="28">
        <f t="shared" si="1"/>
        <v>3</v>
      </c>
      <c r="E27" s="63">
        <v>0</v>
      </c>
      <c r="F27" s="63">
        <v>0</v>
      </c>
      <c r="G27" s="29" t="e">
        <f t="shared" si="2"/>
        <v>#DIV/0!</v>
      </c>
      <c r="H27" s="26">
        <v>12</v>
      </c>
      <c r="I27" s="26">
        <v>3</v>
      </c>
      <c r="J27" s="32">
        <f t="shared" si="3"/>
        <v>3</v>
      </c>
      <c r="K27" s="43"/>
      <c r="L27" s="43"/>
      <c r="M27" s="44"/>
      <c r="N27" s="43"/>
      <c r="O27" s="43"/>
      <c r="P27" s="45"/>
      <c r="Q27" s="43"/>
      <c r="R27" s="43"/>
      <c r="S27" s="45"/>
      <c r="T27" s="43"/>
      <c r="U27" s="43"/>
      <c r="V27" s="44"/>
      <c r="W27" s="43"/>
      <c r="X27" s="43"/>
      <c r="Y27" s="44"/>
      <c r="Z27" s="25"/>
    </row>
    <row r="28" spans="1:26" s="24" customFormat="1" ht="21" customHeight="1">
      <c r="A28" s="76" t="s">
        <v>4</v>
      </c>
      <c r="B28" s="78">
        <v>7</v>
      </c>
      <c r="C28" s="27">
        <f t="shared" si="0"/>
        <v>7</v>
      </c>
      <c r="D28" s="28">
        <f t="shared" si="1"/>
        <v>0</v>
      </c>
      <c r="E28" s="63">
        <v>0</v>
      </c>
      <c r="F28" s="63">
        <v>0</v>
      </c>
      <c r="G28" s="29" t="e">
        <f t="shared" si="2"/>
        <v>#DIV/0!</v>
      </c>
      <c r="H28" s="26">
        <v>7</v>
      </c>
      <c r="I28" s="26">
        <v>7</v>
      </c>
      <c r="J28" s="32">
        <f t="shared" si="3"/>
        <v>0</v>
      </c>
      <c r="K28" s="43"/>
      <c r="L28" s="43"/>
      <c r="M28" s="44"/>
      <c r="N28" s="43"/>
      <c r="O28" s="43"/>
      <c r="P28" s="45"/>
      <c r="Q28" s="43"/>
      <c r="R28" s="43"/>
      <c r="S28" s="45"/>
      <c r="T28" s="43"/>
      <c r="U28" s="43"/>
      <c r="V28" s="44"/>
      <c r="W28" s="43"/>
      <c r="X28" s="43"/>
      <c r="Y28" s="44"/>
      <c r="Z28" s="25"/>
    </row>
    <row r="29" spans="1:26" s="24" customFormat="1" ht="21" customHeight="1">
      <c r="A29" s="76" t="s">
        <v>5</v>
      </c>
      <c r="B29" s="78">
        <v>46</v>
      </c>
      <c r="C29" s="27">
        <f t="shared" si="0"/>
        <v>9</v>
      </c>
      <c r="D29" s="28">
        <f t="shared" si="1"/>
        <v>4.111111111111111</v>
      </c>
      <c r="E29" s="63">
        <v>42</v>
      </c>
      <c r="F29" s="63">
        <v>0</v>
      </c>
      <c r="G29" s="29" t="e">
        <f t="shared" si="2"/>
        <v>#DIV/0!</v>
      </c>
      <c r="H29" s="26">
        <v>4</v>
      </c>
      <c r="I29" s="26">
        <v>9</v>
      </c>
      <c r="J29" s="32">
        <f t="shared" si="3"/>
        <v>-0.5555555555555556</v>
      </c>
      <c r="K29" s="43"/>
      <c r="L29" s="43"/>
      <c r="M29" s="44"/>
      <c r="N29" s="43"/>
      <c r="O29" s="43"/>
      <c r="P29" s="45"/>
      <c r="Q29" s="43"/>
      <c r="R29" s="43"/>
      <c r="S29" s="45"/>
      <c r="T29" s="43"/>
      <c r="U29" s="43"/>
      <c r="V29" s="44"/>
      <c r="W29" s="43"/>
      <c r="X29" s="43"/>
      <c r="Y29" s="44"/>
      <c r="Z29" s="25"/>
    </row>
    <row r="30" spans="1:26" s="24" customFormat="1" ht="21" customHeight="1">
      <c r="A30" s="76" t="s">
        <v>6</v>
      </c>
      <c r="B30" s="78">
        <v>9</v>
      </c>
      <c r="C30" s="27">
        <f t="shared" si="0"/>
        <v>71</v>
      </c>
      <c r="D30" s="28">
        <f t="shared" si="1"/>
        <v>-0.8732394366197183</v>
      </c>
      <c r="E30" s="63">
        <v>0</v>
      </c>
      <c r="F30" s="63">
        <v>65</v>
      </c>
      <c r="G30" s="29">
        <f t="shared" si="2"/>
        <v>-1</v>
      </c>
      <c r="H30" s="26">
        <v>9</v>
      </c>
      <c r="I30" s="26">
        <v>6</v>
      </c>
      <c r="J30" s="32">
        <f t="shared" si="3"/>
        <v>0.5</v>
      </c>
      <c r="K30" s="43"/>
      <c r="L30" s="43"/>
      <c r="M30" s="44"/>
      <c r="N30" s="43"/>
      <c r="O30" s="43"/>
      <c r="P30" s="45"/>
      <c r="Q30" s="43"/>
      <c r="R30" s="43"/>
      <c r="S30" s="45"/>
      <c r="T30" s="43"/>
      <c r="U30" s="43"/>
      <c r="V30" s="44"/>
      <c r="W30" s="43"/>
      <c r="X30" s="43"/>
      <c r="Y30" s="44"/>
      <c r="Z30" s="25"/>
    </row>
    <row r="31" spans="1:26" s="24" customFormat="1" ht="21" customHeight="1">
      <c r="A31" s="76" t="s">
        <v>7</v>
      </c>
      <c r="B31" s="78">
        <v>9</v>
      </c>
      <c r="C31" s="27">
        <f t="shared" si="0"/>
        <v>5</v>
      </c>
      <c r="D31" s="28">
        <f t="shared" si="1"/>
        <v>0.8</v>
      </c>
      <c r="E31" s="63">
        <v>0</v>
      </c>
      <c r="F31" s="63">
        <v>0</v>
      </c>
      <c r="G31" s="29" t="e">
        <f t="shared" si="2"/>
        <v>#DIV/0!</v>
      </c>
      <c r="H31" s="26">
        <v>9</v>
      </c>
      <c r="I31" s="26">
        <v>5</v>
      </c>
      <c r="J31" s="32">
        <f t="shared" si="3"/>
        <v>0.8</v>
      </c>
      <c r="K31" s="43"/>
      <c r="L31" s="43"/>
      <c r="M31" s="44"/>
      <c r="N31" s="43"/>
      <c r="O31" s="43"/>
      <c r="P31" s="45"/>
      <c r="Q31" s="43"/>
      <c r="R31" s="43"/>
      <c r="S31" s="45"/>
      <c r="T31" s="43"/>
      <c r="U31" s="43"/>
      <c r="V31" s="44"/>
      <c r="W31" s="43"/>
      <c r="X31" s="43"/>
      <c r="Y31" s="44"/>
      <c r="Z31" s="25"/>
    </row>
    <row r="32" spans="1:26" s="24" customFormat="1" ht="21" customHeight="1">
      <c r="A32" s="76" t="s">
        <v>8</v>
      </c>
      <c r="B32" s="78">
        <v>7</v>
      </c>
      <c r="C32" s="27">
        <f t="shared" si="0"/>
        <v>4</v>
      </c>
      <c r="D32" s="28">
        <f>+(B32-C32)/C32</f>
        <v>0.75</v>
      </c>
      <c r="E32" s="63">
        <v>0</v>
      </c>
      <c r="F32" s="63">
        <v>0</v>
      </c>
      <c r="G32" s="29" t="e">
        <f t="shared" si="2"/>
        <v>#DIV/0!</v>
      </c>
      <c r="H32" s="26">
        <v>7</v>
      </c>
      <c r="I32" s="26">
        <v>4</v>
      </c>
      <c r="J32" s="32">
        <f>+(H32-I32)/I32</f>
        <v>0.75</v>
      </c>
      <c r="K32" s="43"/>
      <c r="L32" s="43"/>
      <c r="M32" s="44"/>
      <c r="N32" s="43"/>
      <c r="O32" s="43"/>
      <c r="P32" s="45"/>
      <c r="Q32" s="43"/>
      <c r="R32" s="43"/>
      <c r="S32" s="45"/>
      <c r="T32" s="43"/>
      <c r="U32" s="43"/>
      <c r="V32" s="44"/>
      <c r="W32" s="43"/>
      <c r="X32" s="43"/>
      <c r="Y32" s="44"/>
      <c r="Z32" s="25"/>
    </row>
    <row r="33" spans="1:26" s="24" customFormat="1" ht="21" customHeight="1">
      <c r="A33" s="76" t="s">
        <v>9</v>
      </c>
      <c r="B33" s="78">
        <v>7</v>
      </c>
      <c r="C33" s="27">
        <f t="shared" si="0"/>
        <v>55</v>
      </c>
      <c r="D33" s="28">
        <f t="shared" si="1"/>
        <v>-0.8727272727272727</v>
      </c>
      <c r="E33" s="63">
        <v>0</v>
      </c>
      <c r="F33" s="63">
        <v>49</v>
      </c>
      <c r="G33" s="29">
        <f t="shared" si="2"/>
        <v>-1</v>
      </c>
      <c r="H33" s="26">
        <v>7</v>
      </c>
      <c r="I33" s="26">
        <v>6</v>
      </c>
      <c r="J33" s="32">
        <f t="shared" si="3"/>
        <v>0.16666666666666666</v>
      </c>
      <c r="K33" s="43"/>
      <c r="L33" s="43"/>
      <c r="M33" s="44"/>
      <c r="N33" s="43"/>
      <c r="O33" s="43"/>
      <c r="P33" s="45"/>
      <c r="Q33" s="43"/>
      <c r="R33" s="43"/>
      <c r="S33" s="45"/>
      <c r="T33" s="43"/>
      <c r="U33" s="43"/>
      <c r="V33" s="44"/>
      <c r="W33" s="43"/>
      <c r="X33" s="43"/>
      <c r="Y33" s="44"/>
      <c r="Z33" s="25"/>
    </row>
    <row r="34" spans="1:26" s="24" customFormat="1" ht="21" customHeight="1" thickBot="1">
      <c r="A34" s="77" t="s">
        <v>10</v>
      </c>
      <c r="B34" s="78">
        <v>14</v>
      </c>
      <c r="C34" s="27">
        <f t="shared" si="0"/>
        <v>39</v>
      </c>
      <c r="D34" s="33">
        <f t="shared" si="1"/>
        <v>-0.6410256410256411</v>
      </c>
      <c r="E34" s="64">
        <v>0</v>
      </c>
      <c r="F34" s="64">
        <v>38</v>
      </c>
      <c r="G34" s="34">
        <f t="shared" si="2"/>
        <v>-1</v>
      </c>
      <c r="H34" s="26">
        <v>14</v>
      </c>
      <c r="I34" s="26">
        <v>1</v>
      </c>
      <c r="J34" s="65">
        <f t="shared" si="3"/>
        <v>13</v>
      </c>
      <c r="K34" s="43"/>
      <c r="L34" s="43"/>
      <c r="M34" s="44"/>
      <c r="N34" s="43"/>
      <c r="O34" s="43"/>
      <c r="P34" s="45"/>
      <c r="Q34" s="43"/>
      <c r="R34" s="43"/>
      <c r="S34" s="45"/>
      <c r="T34" s="43"/>
      <c r="U34" s="43"/>
      <c r="V34" s="44"/>
      <c r="W34" s="43"/>
      <c r="X34" s="43"/>
      <c r="Y34" s="44"/>
      <c r="Z34" s="25"/>
    </row>
    <row r="35" spans="1:26" s="24" customFormat="1" ht="21" customHeight="1" thickBot="1" thickTop="1">
      <c r="A35" s="70" t="s">
        <v>14</v>
      </c>
      <c r="B35" s="66">
        <f>SUM(B23:B34)</f>
        <v>163</v>
      </c>
      <c r="C35" s="36">
        <f>SUM(C23:C34)</f>
        <v>233</v>
      </c>
      <c r="D35" s="58">
        <f t="shared" si="1"/>
        <v>-0.30042918454935624</v>
      </c>
      <c r="E35" s="66">
        <f>SUM(E23:E34)</f>
        <v>42</v>
      </c>
      <c r="F35" s="36">
        <f>SUM(F23:F34)</f>
        <v>152</v>
      </c>
      <c r="G35" s="38">
        <f t="shared" si="2"/>
        <v>-0.7236842105263158</v>
      </c>
      <c r="H35" s="35">
        <f>SUM(H23:H34)</f>
        <v>121</v>
      </c>
      <c r="I35" s="36">
        <f>SUM(I23:I34)</f>
        <v>81</v>
      </c>
      <c r="J35" s="37">
        <f t="shared" si="3"/>
        <v>0.49382716049382713</v>
      </c>
      <c r="K35" s="46"/>
      <c r="L35" s="46"/>
      <c r="M35" s="45"/>
      <c r="N35" s="46"/>
      <c r="O35" s="46"/>
      <c r="P35" s="45"/>
      <c r="Q35" s="46"/>
      <c r="R35" s="46"/>
      <c r="S35" s="45"/>
      <c r="T35" s="46"/>
      <c r="U35" s="46"/>
      <c r="V35" s="44"/>
      <c r="W35" s="46"/>
      <c r="X35" s="46"/>
      <c r="Y35" s="45"/>
      <c r="Z35" s="25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大下　直之</cp:lastModifiedBy>
  <cp:lastPrinted>2013-04-14T23:37:31Z</cp:lastPrinted>
  <dcterms:created xsi:type="dcterms:W3CDTF">2000-12-22T00:50:27Z</dcterms:created>
  <dcterms:modified xsi:type="dcterms:W3CDTF">2013-05-17T02:47:52Z</dcterms:modified>
  <cp:category/>
  <cp:version/>
  <cp:contentType/>
  <cp:contentStatus/>
</cp:coreProperties>
</file>