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83DEBBE-9914-4E98-A721-CD26648AFB5A}" xr6:coauthVersionLast="47" xr6:coauthVersionMax="47" xr10:uidLastSave="{00000000-0000-0000-0000-000000000000}"/>
  <bookViews>
    <workbookView xWindow="-28800" yWindow="315" windowWidth="28455" windowHeight="15270" tabRatio="985" activeTab="3" xr2:uid="{00000000-000D-0000-FFFF-FFFF00000000}"/>
  </bookViews>
  <sheets>
    <sheet name="様式1-別紙1-1(カ)" sheetId="1" r:id="rId1"/>
    <sheet name="様式1-別紙1-2 (キ)" sheetId="10" r:id="rId2"/>
    <sheet name="様式1-別紙1-1(カ) (2)(記載例)" sheetId="17" r:id="rId3"/>
    <sheet name="様式1-別紙1-2 (キ) (2)(記載例)" sheetId="16" r:id="rId4"/>
  </sheets>
  <definedNames>
    <definedName name="_xlnm.Print_Area" localSheetId="0">'様式1-別紙1-1(カ)'!$A$1:$Q$51</definedName>
    <definedName name="_xlnm.Print_Area" localSheetId="2">'様式1-別紙1-1(カ) (2)(記載例)'!$A$1:$Q$52</definedName>
    <definedName name="_xlnm.Print_Area" localSheetId="1">'様式1-別紙1-2 (キ)'!$A$1:$E$14</definedName>
    <definedName name="_xlnm.Print_Area" localSheetId="3">'様式1-別紙1-2 (キ) (2)(記載例)'!$A$1:$E$14</definedName>
    <definedName name="_xlnm.Print_Titles" localSheetId="0">'様式1-別紙1-1(カ)'!$2:$3</definedName>
    <definedName name="_xlnm.Print_Titles" localSheetId="2">'様式1-別紙1-1(カ) (2)(記載例)'!$2:$3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7" l="1"/>
  <c r="G34" i="17"/>
  <c r="G12" i="17"/>
  <c r="F25" i="17"/>
  <c r="F6" i="17"/>
  <c r="F8" i="17"/>
  <c r="F7" i="17"/>
  <c r="H23" i="17"/>
  <c r="F23" i="17"/>
  <c r="G43" i="17"/>
  <c r="F41" i="17"/>
  <c r="G40" i="17"/>
  <c r="F39" i="17"/>
  <c r="H39" i="17" s="1"/>
  <c r="F38" i="17"/>
  <c r="F40" i="17" s="1"/>
  <c r="G37" i="17"/>
  <c r="F36" i="17"/>
  <c r="H36" i="17" s="1"/>
  <c r="F35" i="17"/>
  <c r="H35" i="17" s="1"/>
  <c r="H37" i="17" s="1"/>
  <c r="I37" i="17" s="1"/>
  <c r="F33" i="17"/>
  <c r="F32" i="17"/>
  <c r="F34" i="17" s="1"/>
  <c r="G31" i="17"/>
  <c r="F29" i="17"/>
  <c r="F27" i="17"/>
  <c r="F26" i="17"/>
  <c r="G25" i="17"/>
  <c r="F24" i="17"/>
  <c r="H24" i="17" s="1"/>
  <c r="F22" i="17"/>
  <c r="H22" i="17" s="1"/>
  <c r="G21" i="17"/>
  <c r="F19" i="17"/>
  <c r="F21" i="17" s="1"/>
  <c r="G18" i="17"/>
  <c r="F17" i="17"/>
  <c r="H17" i="17" s="1"/>
  <c r="F16" i="17"/>
  <c r="F14" i="17"/>
  <c r="H14" i="17" s="1"/>
  <c r="F13" i="17"/>
  <c r="F15" i="17" s="1"/>
  <c r="F11" i="17"/>
  <c r="H11" i="17" s="1"/>
  <c r="F10" i="17"/>
  <c r="H10" i="17" s="1"/>
  <c r="H12" i="17" s="1"/>
  <c r="I12" i="17" s="1"/>
  <c r="G9" i="17"/>
  <c r="H8" i="17"/>
  <c r="G6" i="17"/>
  <c r="F4" i="17"/>
  <c r="G42" i="1"/>
  <c r="I27" i="1"/>
  <c r="I24" i="1"/>
  <c r="I21" i="1"/>
  <c r="I18" i="1"/>
  <c r="I15" i="1"/>
  <c r="I9" i="1"/>
  <c r="I12" i="1"/>
  <c r="I6" i="1"/>
  <c r="G39" i="1"/>
  <c r="G36" i="1"/>
  <c r="G33" i="1"/>
  <c r="G30" i="1"/>
  <c r="G27" i="1"/>
  <c r="G24" i="1"/>
  <c r="G21" i="1"/>
  <c r="G18" i="1"/>
  <c r="G15" i="1"/>
  <c r="G12" i="1"/>
  <c r="G9" i="1"/>
  <c r="G6" i="1"/>
  <c r="B6" i="16"/>
  <c r="D9" i="16"/>
  <c r="B13" i="16"/>
  <c r="G28" i="17" l="1"/>
  <c r="G44" i="17" s="1"/>
  <c r="H33" i="17"/>
  <c r="H25" i="17"/>
  <c r="H26" i="17"/>
  <c r="F18" i="17"/>
  <c r="F28" i="17"/>
  <c r="F31" i="17"/>
  <c r="F43" i="17"/>
  <c r="H32" i="17"/>
  <c r="F12" i="17"/>
  <c r="H29" i="17"/>
  <c r="H31" i="17" s="1"/>
  <c r="I31" i="17" s="1"/>
  <c r="H41" i="17"/>
  <c r="H43" i="17" s="1"/>
  <c r="I43" i="17" s="1"/>
  <c r="F37" i="17"/>
  <c r="H27" i="17"/>
  <c r="H28" i="17" s="1"/>
  <c r="I28" i="17" s="1"/>
  <c r="H38" i="17"/>
  <c r="H40" i="17" s="1"/>
  <c r="I40" i="17" s="1"/>
  <c r="H19" i="17"/>
  <c r="H21" i="17" s="1"/>
  <c r="I21" i="17" s="1"/>
  <c r="H16" i="17"/>
  <c r="H18" i="17" s="1"/>
  <c r="I18" i="17" s="1"/>
  <c r="H13" i="17"/>
  <c r="H15" i="17" s="1"/>
  <c r="I15" i="17" s="1"/>
  <c r="F9" i="17"/>
  <c r="H7" i="17"/>
  <c r="H9" i="17" s="1"/>
  <c r="I9" i="17" s="1"/>
  <c r="H4" i="17"/>
  <c r="H6" i="17" s="1"/>
  <c r="I6" i="17" s="1"/>
  <c r="G43" i="1"/>
  <c r="F41" i="1"/>
  <c r="F40" i="1"/>
  <c r="F42" i="1" s="1"/>
  <c r="F38" i="1"/>
  <c r="H38" i="1" s="1"/>
  <c r="F37" i="1"/>
  <c r="F35" i="1"/>
  <c r="H35" i="1" s="1"/>
  <c r="F34" i="1"/>
  <c r="F36" i="1" s="1"/>
  <c r="F32" i="1"/>
  <c r="H32" i="1" s="1"/>
  <c r="F31" i="1"/>
  <c r="F33" i="1" s="1"/>
  <c r="F29" i="1"/>
  <c r="F28" i="1"/>
  <c r="F26" i="1"/>
  <c r="H26" i="1" s="1"/>
  <c r="F25" i="1"/>
  <c r="F27" i="1" s="1"/>
  <c r="F23" i="1"/>
  <c r="H23" i="1" s="1"/>
  <c r="F22" i="1"/>
  <c r="F20" i="1"/>
  <c r="H20" i="1" s="1"/>
  <c r="F19" i="1"/>
  <c r="F21" i="1" s="1"/>
  <c r="F17" i="1"/>
  <c r="F16" i="1"/>
  <c r="F14" i="1"/>
  <c r="F13" i="1"/>
  <c r="F11" i="1"/>
  <c r="H11" i="1" s="1"/>
  <c r="F10" i="1"/>
  <c r="F8" i="1"/>
  <c r="H8" i="1" s="1"/>
  <c r="F7" i="1"/>
  <c r="F5" i="1"/>
  <c r="H5" i="1" s="1"/>
  <c r="F4" i="1"/>
  <c r="F44" i="17" l="1"/>
  <c r="H34" i="17"/>
  <c r="I34" i="17" s="1"/>
  <c r="I25" i="17"/>
  <c r="F12" i="1"/>
  <c r="H7" i="1"/>
  <c r="H9" i="1" s="1"/>
  <c r="F9" i="1"/>
  <c r="H28" i="1"/>
  <c r="H30" i="1" s="1"/>
  <c r="F30" i="1"/>
  <c r="H13" i="1"/>
  <c r="F15" i="1"/>
  <c r="H16" i="1"/>
  <c r="F18" i="1"/>
  <c r="H37" i="1"/>
  <c r="H39" i="1" s="1"/>
  <c r="I39" i="1" s="1"/>
  <c r="F39" i="1"/>
  <c r="H4" i="1"/>
  <c r="H6" i="1" s="1"/>
  <c r="F6" i="1"/>
  <c r="H22" i="1"/>
  <c r="H24" i="1" s="1"/>
  <c r="F24" i="1"/>
  <c r="H41" i="1"/>
  <c r="H40" i="1"/>
  <c r="H34" i="1"/>
  <c r="H36" i="1" s="1"/>
  <c r="I36" i="1" s="1"/>
  <c r="H31" i="1"/>
  <c r="H33" i="1" s="1"/>
  <c r="I33" i="1" s="1"/>
  <c r="H29" i="1"/>
  <c r="H25" i="1"/>
  <c r="H27" i="1" s="1"/>
  <c r="H17" i="1"/>
  <c r="H19" i="1"/>
  <c r="H21" i="1" s="1"/>
  <c r="H14" i="1"/>
  <c r="H10" i="1"/>
  <c r="H12" i="1" s="1"/>
  <c r="H44" i="17" l="1"/>
  <c r="H45" i="17" s="1"/>
  <c r="F43" i="1"/>
  <c r="I30" i="1"/>
  <c r="H18" i="1"/>
  <c r="H15" i="1"/>
  <c r="H42" i="1"/>
  <c r="I42" i="1" s="1"/>
  <c r="B13" i="10"/>
  <c r="H43" i="1" l="1"/>
  <c r="H44" i="1" s="1"/>
  <c r="H45" i="1" s="1"/>
</calcChain>
</file>

<file path=xl/sharedStrings.xml><?xml version="1.0" encoding="utf-8"?>
<sst xmlns="http://schemas.openxmlformats.org/spreadsheetml/2006/main" count="197" uniqueCount="109">
  <si>
    <t>項目</t>
    <rPh sb="0" eb="2">
      <t>コウモク</t>
    </rPh>
    <phoneticPr fontId="3"/>
  </si>
  <si>
    <t>数量</t>
    <rPh sb="0" eb="2">
      <t>スウリョウ</t>
    </rPh>
    <phoneticPr fontId="3"/>
  </si>
  <si>
    <t>旅費</t>
    <rPh sb="0" eb="2">
      <t>リョヒ</t>
    </rPh>
    <phoneticPr fontId="3"/>
  </si>
  <si>
    <t>会議費</t>
    <rPh sb="0" eb="3">
      <t>カイギヒ</t>
    </rPh>
    <phoneticPr fontId="3"/>
  </si>
  <si>
    <t>外注費</t>
    <rPh sb="0" eb="3">
      <t>ガイチュウヒ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</si>
  <si>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</si>
  <si>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原材料費</t>
    <rPh sb="0" eb="4">
      <t>ゲンザイリョウヒ</t>
    </rPh>
    <phoneticPr fontId="3"/>
  </si>
  <si>
    <t>消耗品費</t>
    <rPh sb="0" eb="3">
      <t>ショウモウヒン</t>
    </rPh>
    <rPh sb="3" eb="4">
      <t>ヒ</t>
    </rPh>
    <phoneticPr fontId="3"/>
  </si>
  <si>
    <t>特許等経費</t>
    <rPh sb="0" eb="2">
      <t>トッキョ</t>
    </rPh>
    <rPh sb="2" eb="3">
      <t>トウ</t>
    </rPh>
    <rPh sb="3" eb="5">
      <t>ケイヒ</t>
    </rPh>
    <phoneticPr fontId="3"/>
  </si>
  <si>
    <t>その他の経費</t>
    <rPh sb="2" eb="3">
      <t>タ</t>
    </rPh>
    <rPh sb="4" eb="6">
      <t>ケイヒ</t>
    </rPh>
    <phoneticPr fontId="3"/>
  </si>
  <si>
    <t>○○講師</t>
    <rPh sb="2" eb="4">
      <t>コウシ</t>
    </rPh>
    <phoneticPr fontId="3"/>
  </si>
  <si>
    <t>専門家経費</t>
    <rPh sb="0" eb="3">
      <t>センモンカ</t>
    </rPh>
    <rPh sb="3" eb="5">
      <t>ケイヒ</t>
    </rPh>
    <phoneticPr fontId="3"/>
  </si>
  <si>
    <t>人件費</t>
    <rPh sb="0" eb="3">
      <t>ジンケンヒ</t>
    </rPh>
    <phoneticPr fontId="3"/>
  </si>
  <si>
    <t>運搬費</t>
    <rPh sb="0" eb="2">
      <t>ウンパン</t>
    </rPh>
    <rPh sb="2" eb="3">
      <t>ヒ</t>
    </rPh>
    <phoneticPr fontId="3"/>
  </si>
  <si>
    <t>市場調査費</t>
    <rPh sb="0" eb="2">
      <t>シジョウ</t>
    </rPh>
    <rPh sb="2" eb="4">
      <t>チョウサ</t>
    </rPh>
    <rPh sb="4" eb="5">
      <t>ヒ</t>
    </rPh>
    <phoneticPr fontId="3"/>
  </si>
  <si>
    <t>小計</t>
    <rPh sb="0" eb="2">
      <t>ショウケイ</t>
    </rPh>
    <phoneticPr fontId="3"/>
  </si>
  <si>
    <t>経費区分</t>
    <rPh sb="0" eb="4">
      <t>ケイヒクブン</t>
    </rPh>
    <phoneticPr fontId="3"/>
  </si>
  <si>
    <t>自己資金</t>
  </si>
  <si>
    <t>借入金</t>
  </si>
  <si>
    <t>補助金</t>
  </si>
  <si>
    <t>その他</t>
  </si>
  <si>
    <t>区分</t>
    <rPh sb="0" eb="2">
      <t>クブン</t>
    </rPh>
    <phoneticPr fontId="3"/>
  </si>
  <si>
    <t>補助事業に
要する経費</t>
    <phoneticPr fontId="3"/>
  </si>
  <si>
    <t>（カ）経費内訳</t>
    <rPh sb="3" eb="5">
      <t>ケイヒ</t>
    </rPh>
    <rPh sb="5" eb="7">
      <t>ウチワケ</t>
    </rPh>
    <phoneticPr fontId="3"/>
  </si>
  <si>
    <t>（キ）資金調達の内訳</t>
    <rPh sb="3" eb="7">
      <t>シキンチョウタツ</t>
    </rPh>
    <rPh sb="8" eb="10">
      <t>ウチワケ</t>
    </rPh>
    <phoneticPr fontId="3"/>
  </si>
  <si>
    <t>研究開発等経費</t>
    <rPh sb="0" eb="2">
      <t>ケンキュウ</t>
    </rPh>
    <rPh sb="2" eb="4">
      <t>カイハツ</t>
    </rPh>
    <rPh sb="4" eb="5">
      <t>トウ</t>
    </rPh>
    <rPh sb="5" eb="7">
      <t>ケイヒ</t>
    </rPh>
    <phoneticPr fontId="3"/>
  </si>
  <si>
    <t>別紙1-1</t>
    <rPh sb="0" eb="2">
      <t>ベッシ</t>
    </rPh>
    <phoneticPr fontId="3"/>
  </si>
  <si>
    <t>別紙1-2</t>
    <rPh sb="0" eb="2">
      <t>ベッシ</t>
    </rPh>
    <phoneticPr fontId="3"/>
  </si>
  <si>
    <t>共同研究</t>
    <rPh sb="0" eb="4">
      <t>キョウドウケンキュウ</t>
    </rPh>
    <phoneticPr fontId="3"/>
  </si>
  <si>
    <t>（本補助金交付までの繋ぎ資金）</t>
    <rPh sb="1" eb="5">
      <t>ホンホジョキン</t>
    </rPh>
    <rPh sb="5" eb="7">
      <t>コウフ</t>
    </rPh>
    <rPh sb="10" eb="11">
      <t>ツナギ</t>
    </rPh>
    <rPh sb="12" eb="14">
      <t>シキン</t>
    </rPh>
    <phoneticPr fontId="3"/>
  </si>
  <si>
    <t>自己資金</t>
    <rPh sb="0" eb="4">
      <t>ジコシキン</t>
    </rPh>
    <phoneticPr fontId="3"/>
  </si>
  <si>
    <t>借入金</t>
    <rPh sb="0" eb="3">
      <t>シャクニュウキン</t>
    </rPh>
    <phoneticPr fontId="3"/>
  </si>
  <si>
    <t>その他</t>
    <rPh sb="2" eb="3">
      <t>タ</t>
    </rPh>
    <phoneticPr fontId="3"/>
  </si>
  <si>
    <t>（単位：円）</t>
    <phoneticPr fontId="3"/>
  </si>
  <si>
    <t>単位</t>
    <rPh sb="0" eb="1">
      <t>タン</t>
    </rPh>
    <rPh sb="1" eb="2">
      <t>イ</t>
    </rPh>
    <phoneticPr fontId="3"/>
  </si>
  <si>
    <t>○○アドバイザー</t>
  </si>
  <si>
    <t>レターパック</t>
  </si>
  <si>
    <t>商標登録費</t>
  </si>
  <si>
    <t>パンフレット印刷</t>
  </si>
  <si>
    <t>ユニフォーム</t>
  </si>
  <si>
    <t>件</t>
    <rPh sb="0" eb="1">
      <t>ケン</t>
    </rPh>
    <phoneticPr fontId="3"/>
  </si>
  <si>
    <t>人</t>
    <rPh sb="0" eb="1">
      <t>ヒト</t>
    </rPh>
    <phoneticPr fontId="3"/>
  </si>
  <si>
    <t>回</t>
    <rPh sb="0" eb="1">
      <t>カイ</t>
    </rPh>
    <phoneticPr fontId="3"/>
  </si>
  <si>
    <t>合計額</t>
    <rPh sb="2" eb="3">
      <t>ガク</t>
    </rPh>
    <phoneticPr fontId="3"/>
  </si>
  <si>
    <t>金額</t>
    <rPh sb="0" eb="2">
      <t>キンガク</t>
    </rPh>
    <phoneticPr fontId="3"/>
  </si>
  <si>
    <t>（単位：円）</t>
    <phoneticPr fontId="3"/>
  </si>
  <si>
    <t>資金調達（予定）先他</t>
    <rPh sb="5" eb="7">
      <t>ヨテイ</t>
    </rPh>
    <rPh sb="9" eb="10">
      <t>ホカ</t>
    </rPh>
    <phoneticPr fontId="3"/>
  </si>
  <si>
    <t>〇〇銀行</t>
    <rPh sb="2" eb="4">
      <t>ギンコウ</t>
    </rPh>
    <phoneticPr fontId="3"/>
  </si>
  <si>
    <t>△△信用金庫</t>
    <rPh sb="2" eb="6">
      <t>シンヨウキンコ</t>
    </rPh>
    <phoneticPr fontId="3"/>
  </si>
  <si>
    <t>内訳</t>
    <rPh sb="0" eb="2">
      <t>ウチワケ</t>
    </rPh>
    <phoneticPr fontId="3"/>
  </si>
  <si>
    <t>合計額</t>
    <phoneticPr fontId="3"/>
  </si>
  <si>
    <r>
      <t xml:space="preserve">補助対象経費の1/２以内
</t>
    </r>
    <r>
      <rPr>
        <sz val="9"/>
        <rFont val="游ゴシック"/>
        <family val="3"/>
        <charset val="128"/>
        <scheme val="minor"/>
      </rPr>
      <t>（千円未満切り捨て前）</t>
    </r>
    <rPh sb="0" eb="6">
      <t>ホジョタイショウケイヒ</t>
    </rPh>
    <rPh sb="10" eb="12">
      <t>イナイ</t>
    </rPh>
    <rPh sb="16" eb="18">
      <t>ミマン</t>
    </rPh>
    <phoneticPr fontId="3"/>
  </si>
  <si>
    <r>
      <t xml:space="preserve">補助対象経費の1/２以内
</t>
    </r>
    <r>
      <rPr>
        <sz val="9"/>
        <rFont val="游ゴシック"/>
        <family val="3"/>
        <charset val="128"/>
        <scheme val="minor"/>
      </rPr>
      <t>（千円未満切り捨て後）</t>
    </r>
    <rPh sb="0" eb="6">
      <t>ホジョタイショウケイヒ</t>
    </rPh>
    <rPh sb="10" eb="12">
      <t>イナイ</t>
    </rPh>
    <rPh sb="22" eb="23">
      <t>ゴ</t>
    </rPh>
    <phoneticPr fontId="3"/>
  </si>
  <si>
    <t>様式第1号（島根県ヘルステックビジネス事業化補助金交付申請書）　別紙1-2</t>
    <phoneticPr fontId="3"/>
  </si>
  <si>
    <t>単価
（税込）</t>
    <rPh sb="0" eb="2">
      <t>タンカ</t>
    </rPh>
    <rPh sb="4" eb="6">
      <t>ゼイコミ</t>
    </rPh>
    <phoneticPr fontId="3"/>
  </si>
  <si>
    <t>補助対象外経費
（消費税相当額等）
②</t>
    <rPh sb="0" eb="2">
      <t>ホジョ</t>
    </rPh>
    <rPh sb="2" eb="4">
      <t>タイショウ</t>
    </rPh>
    <rPh sb="4" eb="5">
      <t>ガイ</t>
    </rPh>
    <rPh sb="5" eb="7">
      <t>ケイヒ</t>
    </rPh>
    <rPh sb="9" eb="12">
      <t>ショウヒゼイ</t>
    </rPh>
    <rPh sb="12" eb="15">
      <t>ソウトウガク</t>
    </rPh>
    <rPh sb="15" eb="16">
      <t>トウ</t>
    </rPh>
    <phoneticPr fontId="3"/>
  </si>
  <si>
    <t>補助事業に
要する経費（税込）
①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ゼイコミ</t>
    </rPh>
    <phoneticPr fontId="3"/>
  </si>
  <si>
    <t>補助対象経費
①-②</t>
    <rPh sb="0" eb="6">
      <t>ホジョタイショウケイヒ</t>
    </rPh>
    <phoneticPr fontId="3"/>
  </si>
  <si>
    <t>補助申請額
(①-②)÷2</t>
    <rPh sb="0" eb="4">
      <t>ホジョシンセイ</t>
    </rPh>
    <rPh sb="4" eb="5">
      <t>ガク</t>
    </rPh>
    <phoneticPr fontId="3"/>
  </si>
  <si>
    <r>
      <t>※1 【補助対象経費の１／２以内（千円未満の切り捨て後）】の額は、</t>
    </r>
    <r>
      <rPr>
        <u/>
        <sz val="11"/>
        <rFont val="游ゴシック"/>
        <family val="3"/>
        <charset val="128"/>
        <scheme val="minor"/>
      </rPr>
      <t>補助上限額以内</t>
    </r>
    <r>
      <rPr>
        <sz val="11"/>
        <rFont val="游ゴシック"/>
        <family val="3"/>
        <charset val="128"/>
        <scheme val="minor"/>
      </rPr>
      <t>としてください。（補助上限：事業化支援枠＝5,000千円、可能性検証枠＝2,000千円）</t>
    </r>
    <rPh sb="4" eb="6">
      <t>ホジョ</t>
    </rPh>
    <rPh sb="6" eb="8">
      <t>タイショウ</t>
    </rPh>
    <rPh sb="8" eb="10">
      <t>ケイヒ</t>
    </rPh>
    <rPh sb="14" eb="16">
      <t>イナイ</t>
    </rPh>
    <rPh sb="17" eb="19">
      <t>センエン</t>
    </rPh>
    <rPh sb="19" eb="21">
      <t>ミマン</t>
    </rPh>
    <rPh sb="22" eb="23">
      <t>キ</t>
    </rPh>
    <rPh sb="24" eb="25">
      <t>ス</t>
    </rPh>
    <rPh sb="26" eb="27">
      <t>ゴ</t>
    </rPh>
    <rPh sb="30" eb="31">
      <t>ガク</t>
    </rPh>
    <rPh sb="33" eb="35">
      <t>ホジョ</t>
    </rPh>
    <rPh sb="35" eb="37">
      <t>ジョウゲン</t>
    </rPh>
    <rPh sb="37" eb="38">
      <t>ガク</t>
    </rPh>
    <rPh sb="38" eb="40">
      <t>イナイ</t>
    </rPh>
    <rPh sb="49" eb="53">
      <t>ホジョジョウゲン</t>
    </rPh>
    <rPh sb="66" eb="68">
      <t>センエン</t>
    </rPh>
    <rPh sb="81" eb="83">
      <t>センエン</t>
    </rPh>
    <phoneticPr fontId="3"/>
  </si>
  <si>
    <r>
      <t>※3 「人件費」は、</t>
    </r>
    <r>
      <rPr>
        <u/>
        <sz val="11"/>
        <rFont val="游ゴシック"/>
        <family val="3"/>
        <charset val="128"/>
        <scheme val="minor"/>
      </rPr>
      <t>原則補助対象事業費総額の５割未満</t>
    </r>
    <r>
      <rPr>
        <sz val="11"/>
        <rFont val="游ゴシック"/>
        <family val="3"/>
        <charset val="128"/>
        <scheme val="minor"/>
      </rPr>
      <t>としてください。</t>
    </r>
    <phoneticPr fontId="3"/>
  </si>
  <si>
    <r>
      <t>※2 「研究開発等経費」「外注費」「市場調査費（委託費）」の補助対象経費の合計額は、</t>
    </r>
    <r>
      <rPr>
        <u/>
        <sz val="11"/>
        <rFont val="游ゴシック"/>
        <family val="3"/>
        <charset val="128"/>
        <scheme val="minor"/>
      </rPr>
      <t>原則補助対象経費総額の５割未満</t>
    </r>
    <r>
      <rPr>
        <sz val="11"/>
        <rFont val="游ゴシック"/>
        <family val="3"/>
        <charset val="128"/>
        <scheme val="minor"/>
      </rPr>
      <t>としてください。</t>
    </r>
    <phoneticPr fontId="3"/>
  </si>
  <si>
    <t>※4　千円未満の端数は、経費毎ではなく、補助対象経費全体の合計で端数を切ってください。</t>
    <rPh sb="3" eb="5">
      <t>センエン</t>
    </rPh>
    <rPh sb="5" eb="7">
      <t>ミマン</t>
    </rPh>
    <rPh sb="8" eb="10">
      <t>ハスウ</t>
    </rPh>
    <rPh sb="12" eb="14">
      <t>ケイヒ</t>
    </rPh>
    <rPh sb="14" eb="15">
      <t>ゴト</t>
    </rPh>
    <rPh sb="20" eb="22">
      <t>ホジョ</t>
    </rPh>
    <rPh sb="22" eb="24">
      <t>タイショウ</t>
    </rPh>
    <rPh sb="24" eb="26">
      <t>ケイヒ</t>
    </rPh>
    <rPh sb="26" eb="28">
      <t>ゼンタイ</t>
    </rPh>
    <rPh sb="29" eb="31">
      <t>ゴウケイ</t>
    </rPh>
    <rPh sb="32" eb="34">
      <t>ハスウ</t>
    </rPh>
    <rPh sb="35" eb="36">
      <t>キ</t>
    </rPh>
    <phoneticPr fontId="3"/>
  </si>
  <si>
    <r>
      <t>具体的な内容
（用途、規格、</t>
    </r>
    <r>
      <rPr>
        <sz val="11"/>
        <rFont val="游ゴシック"/>
        <family val="3"/>
        <charset val="128"/>
        <scheme val="minor"/>
      </rPr>
      <t>数量</t>
    </r>
    <r>
      <rPr>
        <sz val="11"/>
        <color theme="1"/>
        <rFont val="游ゴシック"/>
        <family val="2"/>
        <charset val="128"/>
        <scheme val="minor"/>
      </rPr>
      <t>・回数、委託であるか否かなど）</t>
    </r>
    <rPh sb="0" eb="3">
      <t>グタイテキ</t>
    </rPh>
    <rPh sb="4" eb="6">
      <t>ナイヨウ</t>
    </rPh>
    <rPh sb="8" eb="10">
      <t>ヨウト</t>
    </rPh>
    <rPh sb="11" eb="13">
      <t>キカク</t>
    </rPh>
    <rPh sb="14" eb="16">
      <t>スウリョウ</t>
    </rPh>
    <rPh sb="17" eb="19">
      <t>カイスウ</t>
    </rPh>
    <rPh sb="20" eb="22">
      <t>イタク</t>
    </rPh>
    <rPh sb="26" eb="27">
      <t>イナ</t>
    </rPh>
    <phoneticPr fontId="3"/>
  </si>
  <si>
    <t>旅費・宿泊費</t>
    <rPh sb="0" eb="2">
      <t>リョヒ</t>
    </rPh>
    <rPh sb="3" eb="6">
      <t>シュクハクヒ</t>
    </rPh>
    <phoneticPr fontId="18"/>
  </si>
  <si>
    <t>回</t>
    <rPh sb="0" eb="1">
      <t>カイ</t>
    </rPh>
    <phoneticPr fontId="18"/>
  </si>
  <si>
    <t>従業員(Aさん)</t>
    <rPh sb="0" eb="3">
      <t>ジュウギョウイン</t>
    </rPh>
    <phoneticPr fontId="18"/>
  </si>
  <si>
    <t>時間</t>
    <rPh sb="0" eb="2">
      <t>ジカン</t>
    </rPh>
    <phoneticPr fontId="18"/>
  </si>
  <si>
    <t>パート員(Bさん）</t>
    <rPh sb="3" eb="4">
      <t>イン</t>
    </rPh>
    <phoneticPr fontId="18"/>
  </si>
  <si>
    <t>宅配料</t>
    <rPh sb="0" eb="3">
      <t>タクハイリョウ</t>
    </rPh>
    <phoneticPr fontId="18"/>
  </si>
  <si>
    <t>試薬購入費</t>
    <rPh sb="0" eb="2">
      <t>シヤク</t>
    </rPh>
    <rPh sb="2" eb="5">
      <t>コウニュウヒ</t>
    </rPh>
    <phoneticPr fontId="18"/>
  </si>
  <si>
    <t>件</t>
    <rPh sb="0" eb="1">
      <t>ケン</t>
    </rPh>
    <phoneticPr fontId="18"/>
  </si>
  <si>
    <t>ロゴ作成委託</t>
    <rPh sb="4" eb="6">
      <t>イタク</t>
    </rPh>
    <phoneticPr fontId="18"/>
  </si>
  <si>
    <t>動画作成委託</t>
    <rPh sb="4" eb="6">
      <t>イタク</t>
    </rPh>
    <phoneticPr fontId="18"/>
  </si>
  <si>
    <t>パンフレットデザイン委託</t>
    <rPh sb="10" eb="12">
      <t>イタク</t>
    </rPh>
    <phoneticPr fontId="18"/>
  </si>
  <si>
    <t>会場使用料</t>
    <rPh sb="0" eb="2">
      <t>カイジョウ</t>
    </rPh>
    <rPh sb="2" eb="5">
      <t>シヨウリョウ</t>
    </rPh>
    <phoneticPr fontId="18"/>
  </si>
  <si>
    <t>会場機材借料</t>
    <rPh sb="0" eb="2">
      <t>カイジョウ</t>
    </rPh>
    <rPh sb="2" eb="4">
      <t>キザイ</t>
    </rPh>
    <rPh sb="4" eb="6">
      <t>シャクリョウ</t>
    </rPh>
    <phoneticPr fontId="18"/>
  </si>
  <si>
    <t>展示会出展費用</t>
    <rPh sb="0" eb="3">
      <t>テンジカイ</t>
    </rPh>
    <rPh sb="3" eb="5">
      <t>シュッテン</t>
    </rPh>
    <rPh sb="5" eb="7">
      <t>ヒヨウ</t>
    </rPh>
    <phoneticPr fontId="18"/>
  </si>
  <si>
    <t>事務用品</t>
    <rPh sb="0" eb="2">
      <t>ジム</t>
    </rPh>
    <rPh sb="2" eb="4">
      <t>ヨウヒン</t>
    </rPh>
    <phoneticPr fontId="18"/>
  </si>
  <si>
    <t>個</t>
    <rPh sb="0" eb="1">
      <t>コ</t>
    </rPh>
    <phoneticPr fontId="18"/>
  </si>
  <si>
    <t>着</t>
    <rPh sb="0" eb="1">
      <t>チャク</t>
    </rPh>
    <phoneticPr fontId="18"/>
  </si>
  <si>
    <t>枚</t>
    <rPh sb="0" eb="1">
      <t>マイ</t>
    </rPh>
    <phoneticPr fontId="18"/>
  </si>
  <si>
    <t>ポスター印刷</t>
    <rPh sb="4" eb="6">
      <t>インサツ</t>
    </rPh>
    <phoneticPr fontId="18"/>
  </si>
  <si>
    <t>施設の借り上げ</t>
    <rPh sb="0" eb="2">
      <t>シセツ</t>
    </rPh>
    <rPh sb="3" eb="4">
      <t>カ</t>
    </rPh>
    <rPh sb="5" eb="6">
      <t>ア</t>
    </rPh>
    <phoneticPr fontId="18"/>
  </si>
  <si>
    <t>箇所</t>
    <rPh sb="0" eb="2">
      <t>カショ</t>
    </rPh>
    <phoneticPr fontId="18"/>
  </si>
  <si>
    <t>〇〇〇〇の賃借料</t>
    <rPh sb="5" eb="8">
      <t>チンシャクリョウ</t>
    </rPh>
    <phoneticPr fontId="18"/>
  </si>
  <si>
    <t>○○大学○○学部〇〇先生との共同研究</t>
    <rPh sb="2" eb="4">
      <t>ダイガク</t>
    </rPh>
    <rPh sb="6" eb="8">
      <t>ガクブ</t>
    </rPh>
    <rPh sb="10" eb="12">
      <t>センセイ</t>
    </rPh>
    <rPh sb="14" eb="18">
      <t>キョウドウケンキュウ</t>
    </rPh>
    <phoneticPr fontId="18"/>
  </si>
  <si>
    <t>○○について○○大学○○氏を招聘</t>
    <rPh sb="8" eb="10">
      <t>ダイガク</t>
    </rPh>
    <rPh sb="12" eb="13">
      <t>シ</t>
    </rPh>
    <rPh sb="14" eb="16">
      <t>ショウヘイ</t>
    </rPh>
    <phoneticPr fontId="18"/>
  </si>
  <si>
    <t>○○講習会への招聘</t>
    <rPh sb="2" eb="5">
      <t>コウシュウカイ</t>
    </rPh>
    <rPh sb="7" eb="9">
      <t>ショウヘイ</t>
    </rPh>
    <phoneticPr fontId="18"/>
  </si>
  <si>
    <t>〇〇にて事業視察と情報交換等(東京×5人回)</t>
    <rPh sb="9" eb="13">
      <t>ジョウホウコウカン</t>
    </rPh>
    <rPh sb="13" eb="14">
      <t>トウ</t>
    </rPh>
    <rPh sb="15" eb="17">
      <t>トウキョウ</t>
    </rPh>
    <rPh sb="19" eb="20">
      <t>ニン</t>
    </rPh>
    <rPh sb="20" eb="21">
      <t>カイ</t>
    </rPh>
    <phoneticPr fontId="18"/>
  </si>
  <si>
    <t>〇〇にて〇〇社と打ち合わせ(愛知×3人回)</t>
    <rPh sb="6" eb="7">
      <t>シャ</t>
    </rPh>
    <rPh sb="8" eb="9">
      <t>ウ</t>
    </rPh>
    <rPh sb="10" eb="11">
      <t>ア</t>
    </rPh>
    <rPh sb="14" eb="16">
      <t>アイチ</t>
    </rPh>
    <rPh sb="19" eb="20">
      <t>カイ</t>
    </rPh>
    <phoneticPr fontId="18"/>
  </si>
  <si>
    <t>資料送付　等(2回)</t>
    <rPh sb="0" eb="2">
      <t>シリョウ</t>
    </rPh>
    <rPh sb="2" eb="4">
      <t>ソウフ</t>
    </rPh>
    <rPh sb="5" eb="6">
      <t>トウ</t>
    </rPh>
    <rPh sb="8" eb="9">
      <t>カイ</t>
    </rPh>
    <phoneticPr fontId="18"/>
  </si>
  <si>
    <t>機材配送　等(1回)</t>
    <rPh sb="0" eb="2">
      <t>キザイ</t>
    </rPh>
    <rPh sb="2" eb="4">
      <t>ハイソウ</t>
    </rPh>
    <rPh sb="5" eb="6">
      <t>トウ</t>
    </rPh>
    <rPh sb="8" eb="9">
      <t>カイ</t>
    </rPh>
    <phoneticPr fontId="18"/>
  </si>
  <si>
    <t>試薬〇〇の購入費（6本）</t>
    <rPh sb="0" eb="2">
      <t>シヤク</t>
    </rPh>
    <rPh sb="5" eb="8">
      <t>コウニュウヒ</t>
    </rPh>
    <rPh sb="10" eb="11">
      <t>ホン</t>
    </rPh>
    <phoneticPr fontId="18"/>
  </si>
  <si>
    <t>パンフレットとホームページに使用</t>
    <rPh sb="14" eb="16">
      <t>シヨウ</t>
    </rPh>
    <phoneticPr fontId="18"/>
  </si>
  <si>
    <t>ホームページに使用</t>
    <rPh sb="7" eb="9">
      <t>シヨウ</t>
    </rPh>
    <phoneticPr fontId="18"/>
  </si>
  <si>
    <t>講習会及び店舗にて使用</t>
    <rPh sb="0" eb="3">
      <t>コウシュウカイ</t>
    </rPh>
    <rPh sb="3" eb="4">
      <t>オヨ</t>
    </rPh>
    <rPh sb="5" eb="7">
      <t>テンポ</t>
    </rPh>
    <rPh sb="9" eb="11">
      <t>シヨウ</t>
    </rPh>
    <phoneticPr fontId="18"/>
  </si>
  <si>
    <t>○○講習会の開催に使用</t>
    <rPh sb="6" eb="8">
      <t>カイサイ</t>
    </rPh>
    <rPh sb="9" eb="11">
      <t>シヨウ</t>
    </rPh>
    <phoneticPr fontId="18"/>
  </si>
  <si>
    <t>同上</t>
    <rPh sb="0" eb="2">
      <t>ドウジョウ</t>
    </rPh>
    <phoneticPr fontId="18"/>
  </si>
  <si>
    <t>〇〇の商標登録費</t>
    <rPh sb="3" eb="7">
      <t>ショウヒョウトウロク</t>
    </rPh>
    <rPh sb="7" eb="8">
      <t>ヒ</t>
    </rPh>
    <phoneticPr fontId="18"/>
  </si>
  <si>
    <t>○○展示会への出展</t>
    <rPh sb="2" eb="5">
      <t>テンジカイ</t>
    </rPh>
    <rPh sb="7" eb="9">
      <t>シュッテン</t>
    </rPh>
    <phoneticPr fontId="18"/>
  </si>
  <si>
    <t>○○部（講習会用○○部、店舗用○○部）</t>
    <rPh sb="2" eb="3">
      <t>ブ</t>
    </rPh>
    <rPh sb="4" eb="7">
      <t>コウシュウカイ</t>
    </rPh>
    <rPh sb="7" eb="8">
      <t>ヨウ</t>
    </rPh>
    <rPh sb="10" eb="11">
      <t>ブ</t>
    </rPh>
    <rPh sb="12" eb="14">
      <t>テンポ</t>
    </rPh>
    <rPh sb="14" eb="15">
      <t>ヨウ</t>
    </rPh>
    <rPh sb="17" eb="18">
      <t>ブ</t>
    </rPh>
    <phoneticPr fontId="18"/>
  </si>
  <si>
    <t>○○部（講習会周知用）</t>
    <rPh sb="2" eb="3">
      <t>ブ</t>
    </rPh>
    <rPh sb="4" eb="7">
      <t>コウシュウカイ</t>
    </rPh>
    <rPh sb="7" eb="9">
      <t>シュウチ</t>
    </rPh>
    <rPh sb="9" eb="10">
      <t>ヨウ</t>
    </rPh>
    <phoneticPr fontId="18"/>
  </si>
  <si>
    <t>〇〇講習会に使用</t>
    <rPh sb="6" eb="8">
      <t>シヨウ</t>
    </rPh>
    <phoneticPr fontId="18"/>
  </si>
  <si>
    <t>〇〇講習会にてAさんが使用</t>
    <rPh sb="2" eb="5">
      <t>コウシュウカイ</t>
    </rPh>
    <rPh sb="11" eb="13">
      <t>シヨウ</t>
    </rPh>
    <phoneticPr fontId="18"/>
  </si>
  <si>
    <t>市場調査委託</t>
    <rPh sb="0" eb="4">
      <t>シジョウチョウサ</t>
    </rPh>
    <rPh sb="4" eb="6">
      <t>イタク</t>
    </rPh>
    <phoneticPr fontId="3"/>
  </si>
  <si>
    <t>市場調査の委託</t>
    <rPh sb="0" eb="4">
      <t>シジョウチョウサ</t>
    </rPh>
    <rPh sb="5" eb="7">
      <t>イタク</t>
    </rPh>
    <phoneticPr fontId="3"/>
  </si>
  <si>
    <r>
      <t>○○業務（340時間</t>
    </r>
    <r>
      <rPr>
        <sz val="11"/>
        <color rgb="FFFF0000"/>
        <rFont val="Segoe UI Symbol"/>
        <family val="3"/>
      </rPr>
      <t>✕</t>
    </r>
    <r>
      <rPr>
        <sz val="11"/>
        <color rgb="FFFF0000"/>
        <rFont val="游ゴシック"/>
        <family val="3"/>
        <charset val="128"/>
        <scheme val="minor"/>
      </rPr>
      <t>労務単価1,342円）</t>
    </r>
    <rPh sb="2" eb="4">
      <t>ギョウム</t>
    </rPh>
    <rPh sb="8" eb="10">
      <t>ジカン</t>
    </rPh>
    <rPh sb="11" eb="15">
      <t>ロウムタンカ</t>
    </rPh>
    <rPh sb="20" eb="21">
      <t>エン</t>
    </rPh>
    <phoneticPr fontId="18"/>
  </si>
  <si>
    <r>
      <t>○○業務（115時間</t>
    </r>
    <r>
      <rPr>
        <sz val="11"/>
        <color rgb="FFFF0000"/>
        <rFont val="Segoe UI Symbol"/>
        <family val="2"/>
      </rPr>
      <t>✕</t>
    </r>
    <r>
      <rPr>
        <sz val="11"/>
        <color rgb="FFFF0000"/>
        <rFont val="游ゴシック"/>
        <family val="2"/>
        <charset val="128"/>
        <scheme val="minor"/>
      </rPr>
      <t>労務単価3,960円）</t>
    </r>
    <rPh sb="2" eb="4">
      <t>ギョウム</t>
    </rPh>
    <rPh sb="11" eb="15">
      <t>ロウムタンカ</t>
    </rPh>
    <rPh sb="20" eb="21">
      <t>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</si>
</sst>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\(#,##0\)"/>
    <numFmt numFmtId="177" formatCode="#,##0_ 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Segoe UI Symbol"/>
      <family val="2"/>
    </font>
    <font>
      <sz val="11"/>
      <color rgb="FFFF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38" fontId="11" fillId="2" borderId="29" xfId="1" applyFont="1" applyFill="1" applyBorder="1" applyAlignment="1" applyProtection="1">
      <alignment vertical="center" wrapText="1"/>
      <protection locked="0"/>
    </xf>
    <xf numFmtId="38" fontId="11" fillId="2" borderId="25" xfId="1" applyFont="1" applyFill="1" applyBorder="1" applyAlignment="1" applyProtection="1">
      <alignment vertical="center" wrapText="1"/>
      <protection locked="0"/>
    </xf>
    <xf numFmtId="38" fontId="11" fillId="2" borderId="17" xfId="1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shrinkToFit="1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38" fontId="5" fillId="2" borderId="31" xfId="1" applyFont="1" applyFill="1" applyBorder="1" applyAlignment="1" applyProtection="1">
      <alignment vertical="center" wrapText="1"/>
      <protection locked="0"/>
    </xf>
    <xf numFmtId="38" fontId="5" fillId="2" borderId="30" xfId="1" applyFont="1" applyFill="1" applyBorder="1" applyAlignment="1" applyProtection="1">
      <alignment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</xf>
    <xf numFmtId="6" fontId="16" fillId="3" borderId="33" xfId="2" applyFont="1" applyFill="1" applyBorder="1" applyAlignment="1" applyProtection="1">
      <alignment vertical="center" wrapText="1"/>
    </xf>
    <xf numFmtId="0" fontId="6" fillId="3" borderId="13" xfId="0" applyFont="1" applyFill="1" applyBorder="1" applyAlignment="1" applyProtection="1">
      <alignment vertical="center" shrinkToFit="1"/>
    </xf>
    <xf numFmtId="0" fontId="6" fillId="3" borderId="13" xfId="0" applyFont="1" applyFill="1" applyBorder="1" applyAlignment="1" applyProtection="1">
      <alignment vertical="center" wrapText="1"/>
    </xf>
    <xf numFmtId="38" fontId="8" fillId="3" borderId="14" xfId="0" applyNumberFormat="1" applyFont="1" applyFill="1" applyBorder="1" applyAlignment="1" applyProtection="1">
      <alignment vertical="center" wrapText="1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vertical="center" shrinkToFit="1"/>
    </xf>
    <xf numFmtId="0" fontId="0" fillId="2" borderId="0" xfId="0" applyFill="1" applyAlignment="1" applyProtection="1">
      <alignment vertical="top"/>
    </xf>
    <xf numFmtId="0" fontId="2" fillId="2" borderId="0" xfId="0" applyFont="1" applyFill="1" applyAlignment="1" applyProtection="1">
      <alignment horizontal="right" vertical="center" shrinkToFit="1"/>
    </xf>
    <xf numFmtId="0" fontId="4" fillId="2" borderId="0" xfId="0" applyFont="1" applyFill="1" applyAlignment="1" applyProtection="1">
      <alignment horizontal="center" vertical="center"/>
    </xf>
    <xf numFmtId="38" fontId="4" fillId="2" borderId="0" xfId="1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 shrinkToFit="1"/>
    </xf>
    <xf numFmtId="0" fontId="0" fillId="0" borderId="11" xfId="0" applyBorder="1" applyAlignment="1" applyProtection="1">
      <alignment horizontal="right" vertical="center" wrapText="1"/>
    </xf>
    <xf numFmtId="0" fontId="15" fillId="0" borderId="1" xfId="0" applyFont="1" applyBorder="1" applyAlignment="1" applyProtection="1">
      <alignment horizontal="right" vertical="center" wrapText="1"/>
    </xf>
    <xf numFmtId="0" fontId="6" fillId="3" borderId="16" xfId="0" applyFont="1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0" fontId="6" fillId="3" borderId="13" xfId="0" applyFont="1" applyFill="1" applyBorder="1" applyAlignment="1" applyProtection="1">
      <alignment horizontal="right" vertical="center" wrapText="1"/>
    </xf>
    <xf numFmtId="0" fontId="0" fillId="0" borderId="22" xfId="0" applyBorder="1" applyAlignment="1" applyProtection="1">
      <alignment horizontal="left" vertical="center" shrinkToFit="1"/>
    </xf>
    <xf numFmtId="0" fontId="14" fillId="0" borderId="25" xfId="0" applyFont="1" applyBorder="1" applyAlignment="1" applyProtection="1">
      <alignment horizontal="left" vertical="center" shrinkToFit="1"/>
    </xf>
    <xf numFmtId="0" fontId="6" fillId="3" borderId="16" xfId="0" applyFont="1" applyFill="1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 shrinkToFit="1"/>
    </xf>
    <xf numFmtId="0" fontId="6" fillId="3" borderId="13" xfId="0" applyFont="1" applyFill="1" applyBorder="1" applyAlignment="1" applyProtection="1">
      <alignment horizontal="left" vertical="center" shrinkToFit="1"/>
    </xf>
    <xf numFmtId="0" fontId="6" fillId="3" borderId="28" xfId="0" applyFont="1" applyFill="1" applyBorder="1" applyAlignment="1" applyProtection="1">
      <alignment horizontal="left" vertical="center" shrinkToFit="1"/>
    </xf>
    <xf numFmtId="0" fontId="0" fillId="2" borderId="0" xfId="0" applyFill="1" applyAlignment="1" applyProtection="1">
      <alignment vertical="center" wrapText="1"/>
    </xf>
    <xf numFmtId="38" fontId="0" fillId="0" borderId="11" xfId="1" applyFont="1" applyFill="1" applyBorder="1" applyAlignment="1" applyProtection="1">
      <alignment vertical="center" wrapText="1"/>
    </xf>
    <xf numFmtId="38" fontId="15" fillId="0" borderId="1" xfId="1" applyFont="1" applyFill="1" applyBorder="1" applyAlignment="1" applyProtection="1">
      <alignment vertical="center" wrapText="1"/>
    </xf>
    <xf numFmtId="38" fontId="0" fillId="0" borderId="2" xfId="1" applyFont="1" applyFill="1" applyBorder="1" applyAlignment="1" applyProtection="1">
      <alignment vertical="center" wrapText="1"/>
    </xf>
    <xf numFmtId="3" fontId="0" fillId="0" borderId="11" xfId="0" applyNumberFormat="1" applyFill="1" applyBorder="1" applyAlignment="1" applyProtection="1">
      <alignment horizontal="right" vertical="center" wrapText="1"/>
    </xf>
    <xf numFmtId="38" fontId="15" fillId="0" borderId="1" xfId="1" applyFont="1" applyFill="1" applyBorder="1" applyAlignment="1" applyProtection="1">
      <alignment horizontal="right" vertical="center" wrapText="1"/>
    </xf>
    <xf numFmtId="3" fontId="0" fillId="0" borderId="40" xfId="0" applyNumberFormat="1" applyFill="1" applyBorder="1" applyAlignment="1" applyProtection="1">
      <alignment horizontal="right" vertical="center" wrapText="1"/>
    </xf>
    <xf numFmtId="38" fontId="0" fillId="0" borderId="38" xfId="1" applyFont="1" applyFill="1" applyBorder="1" applyAlignment="1" applyProtection="1">
      <alignment horizontal="right" vertical="center" wrapText="1"/>
    </xf>
    <xf numFmtId="0" fontId="7" fillId="3" borderId="14" xfId="0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left" vertical="center"/>
    </xf>
    <xf numFmtId="38" fontId="8" fillId="3" borderId="39" xfId="0" applyNumberFormat="1" applyFont="1" applyFill="1" applyBorder="1">
      <alignment vertical="center"/>
    </xf>
    <xf numFmtId="38" fontId="8" fillId="3" borderId="42" xfId="0" applyNumberFormat="1" applyFont="1" applyFill="1" applyBorder="1">
      <alignment vertical="center"/>
    </xf>
    <xf numFmtId="38" fontId="5" fillId="2" borderId="1" xfId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right" vertical="center"/>
    </xf>
    <xf numFmtId="38" fontId="10" fillId="2" borderId="12" xfId="1" applyFont="1" applyFill="1" applyBorder="1" applyAlignment="1" applyProtection="1">
      <alignment horizontal="left" vertical="center" wrapText="1"/>
    </xf>
    <xf numFmtId="38" fontId="10" fillId="2" borderId="5" xfId="1" applyFont="1" applyFill="1" applyBorder="1" applyAlignment="1" applyProtection="1">
      <alignment horizontal="left" vertical="center" wrapText="1"/>
    </xf>
    <xf numFmtId="38" fontId="8" fillId="3" borderId="6" xfId="0" applyNumberFormat="1" applyFont="1" applyFill="1" applyBorder="1" applyAlignment="1" applyProtection="1">
      <alignment horizontal="left" vertical="center" wrapText="1"/>
    </xf>
    <xf numFmtId="38" fontId="0" fillId="2" borderId="3" xfId="1" applyFont="1" applyFill="1" applyBorder="1" applyAlignment="1" applyProtection="1">
      <alignment horizontal="left" vertical="center" wrapText="1"/>
    </xf>
    <xf numFmtId="38" fontId="0" fillId="2" borderId="5" xfId="1" applyFont="1" applyFill="1" applyBorder="1" applyAlignment="1" applyProtection="1">
      <alignment horizontal="left" vertical="center" wrapText="1"/>
    </xf>
    <xf numFmtId="38" fontId="8" fillId="3" borderId="15" xfId="0" applyNumberFormat="1" applyFont="1" applyFill="1" applyBorder="1" applyAlignment="1" applyProtection="1">
      <alignment horizontal="left" vertical="center" wrapText="1"/>
    </xf>
    <xf numFmtId="38" fontId="0" fillId="2" borderId="32" xfId="1" applyFont="1" applyFill="1" applyBorder="1" applyAlignment="1" applyProtection="1">
      <alignment horizontal="left" vertical="center" wrapText="1"/>
    </xf>
    <xf numFmtId="38" fontId="0" fillId="2" borderId="7" xfId="1" applyFont="1" applyFill="1" applyBorder="1" applyAlignment="1" applyProtection="1">
      <alignment horizontal="left" vertical="center" wrapText="1"/>
    </xf>
    <xf numFmtId="38" fontId="7" fillId="3" borderId="14" xfId="0" applyNumberFormat="1" applyFont="1" applyFill="1" applyBorder="1" applyAlignment="1" applyProtection="1">
      <alignment horizontal="right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38" fontId="5" fillId="2" borderId="32" xfId="1" applyFont="1" applyFill="1" applyBorder="1" applyAlignment="1" applyProtection="1">
      <alignment vertical="center" wrapText="1"/>
      <protection locked="0"/>
    </xf>
    <xf numFmtId="38" fontId="5" fillId="2" borderId="5" xfId="1" applyFont="1" applyFill="1" applyBorder="1" applyAlignment="1" applyProtection="1">
      <alignment vertical="center" wrapText="1"/>
      <protection locked="0"/>
    </xf>
    <xf numFmtId="38" fontId="5" fillId="2" borderId="5" xfId="1" applyFont="1" applyFill="1" applyBorder="1" applyAlignment="1" applyProtection="1">
      <alignment horizontal="center" vertical="center" wrapText="1"/>
      <protection locked="0"/>
    </xf>
    <xf numFmtId="38" fontId="5" fillId="2" borderId="6" xfId="1" applyFont="1" applyFill="1" applyBorder="1" applyAlignment="1" applyProtection="1">
      <alignment vertical="center" wrapText="1"/>
      <protection locked="0"/>
    </xf>
    <xf numFmtId="38" fontId="5" fillId="2" borderId="38" xfId="1" applyFont="1" applyFill="1" applyBorder="1" applyAlignment="1" applyProtection="1">
      <alignment horizontal="right" vertical="center" wrapText="1"/>
      <protection locked="0"/>
    </xf>
    <xf numFmtId="38" fontId="5" fillId="2" borderId="52" xfId="1" applyFont="1" applyFill="1" applyBorder="1" applyAlignment="1" applyProtection="1">
      <alignment vertical="center" wrapText="1"/>
      <protection locked="0"/>
    </xf>
    <xf numFmtId="38" fontId="13" fillId="3" borderId="54" xfId="1" applyFont="1" applyFill="1" applyBorder="1" applyAlignment="1" applyProtection="1">
      <alignment vertical="center" wrapText="1"/>
    </xf>
    <xf numFmtId="38" fontId="13" fillId="3" borderId="55" xfId="1" applyFont="1" applyFill="1" applyBorder="1" applyAlignment="1" applyProtection="1">
      <alignment vertical="center" wrapText="1"/>
    </xf>
    <xf numFmtId="38" fontId="13" fillId="3" borderId="53" xfId="1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/>
    </xf>
    <xf numFmtId="38" fontId="5" fillId="3" borderId="59" xfId="1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 shrinkToFit="1"/>
    </xf>
    <xf numFmtId="38" fontId="12" fillId="3" borderId="11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 shrinkToFit="1"/>
    </xf>
    <xf numFmtId="0" fontId="5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177" fontId="5" fillId="2" borderId="0" xfId="0" applyNumberFormat="1" applyFont="1" applyFill="1">
      <alignment vertical="center"/>
    </xf>
    <xf numFmtId="38" fontId="5" fillId="2" borderId="0" xfId="1" applyFont="1" applyFill="1" applyAlignment="1" applyProtection="1">
      <alignment horizontal="left" vertical="center"/>
    </xf>
    <xf numFmtId="38" fontId="9" fillId="3" borderId="61" xfId="1" applyFont="1" applyFill="1" applyBorder="1" applyAlignment="1" applyProtection="1">
      <alignment horizontal="center" vertical="center" wrapText="1"/>
    </xf>
    <xf numFmtId="38" fontId="9" fillId="3" borderId="60" xfId="1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right" vertical="center" wrapText="1"/>
    </xf>
    <xf numFmtId="3" fontId="4" fillId="0" borderId="11" xfId="0" applyNumberFormat="1" applyFont="1" applyFill="1" applyBorder="1" applyAlignment="1" applyProtection="1">
      <alignment horizontal="right" vertical="center" wrapText="1"/>
    </xf>
    <xf numFmtId="38" fontId="4" fillId="0" borderId="11" xfId="1" applyFont="1" applyFill="1" applyBorder="1" applyAlignment="1" applyProtection="1">
      <alignment vertical="center" wrapText="1"/>
    </xf>
    <xf numFmtId="38" fontId="4" fillId="2" borderId="12" xfId="1" applyFont="1" applyFill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right" vertical="center" wrapText="1"/>
    </xf>
    <xf numFmtId="3" fontId="4" fillId="0" borderId="40" xfId="0" applyNumberFormat="1" applyFont="1" applyFill="1" applyBorder="1" applyAlignment="1" applyProtection="1">
      <alignment horizontal="right" vertical="center" wrapText="1"/>
    </xf>
    <xf numFmtId="38" fontId="4" fillId="0" borderId="2" xfId="1" applyFont="1" applyFill="1" applyBorder="1" applyAlignment="1" applyProtection="1">
      <alignment vertical="center" wrapText="1"/>
    </xf>
    <xf numFmtId="38" fontId="4" fillId="2" borderId="3" xfId="1" applyFont="1" applyFill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right" vertical="center" wrapText="1"/>
    </xf>
    <xf numFmtId="38" fontId="4" fillId="0" borderId="38" xfId="1" applyFont="1" applyFill="1" applyBorder="1" applyAlignment="1" applyProtection="1">
      <alignment horizontal="right" vertical="center" wrapText="1"/>
    </xf>
    <xf numFmtId="38" fontId="4" fillId="0" borderId="1" xfId="1" applyFont="1" applyFill="1" applyBorder="1" applyAlignment="1" applyProtection="1">
      <alignment vertical="center" wrapText="1"/>
    </xf>
    <xf numFmtId="38" fontId="4" fillId="2" borderId="5" xfId="1" applyFont="1" applyFill="1" applyBorder="1" applyAlignment="1" applyProtection="1">
      <alignment horizontal="left" vertical="center" wrapText="1"/>
    </xf>
    <xf numFmtId="38" fontId="4" fillId="2" borderId="32" xfId="1" applyFont="1" applyFill="1" applyBorder="1" applyAlignment="1" applyProtection="1">
      <alignment horizontal="left" vertical="center" wrapText="1"/>
    </xf>
    <xf numFmtId="0" fontId="4" fillId="0" borderId="29" xfId="0" applyFont="1" applyBorder="1" applyAlignment="1" applyProtection="1">
      <alignment horizontal="left" vertical="center" shrinkToFit="1"/>
    </xf>
    <xf numFmtId="0" fontId="4" fillId="0" borderId="43" xfId="0" applyFont="1" applyBorder="1" applyAlignment="1" applyProtection="1">
      <alignment horizontal="right" vertical="center" wrapText="1"/>
    </xf>
    <xf numFmtId="3" fontId="4" fillId="0" borderId="41" xfId="0" applyNumberFormat="1" applyFont="1" applyFill="1" applyBorder="1" applyAlignment="1" applyProtection="1">
      <alignment horizontal="right" vertical="center" wrapText="1"/>
    </xf>
    <xf numFmtId="38" fontId="4" fillId="0" borderId="43" xfId="1" applyFont="1" applyFill="1" applyBorder="1" applyAlignment="1" applyProtection="1">
      <alignment vertical="center" wrapText="1"/>
    </xf>
    <xf numFmtId="38" fontId="18" fillId="2" borderId="29" xfId="1" applyFont="1" applyFill="1" applyBorder="1" applyAlignment="1" applyProtection="1">
      <alignment vertical="center" wrapText="1"/>
      <protection locked="0"/>
    </xf>
    <xf numFmtId="38" fontId="18" fillId="2" borderId="25" xfId="1" applyFont="1" applyFill="1" applyBorder="1" applyAlignment="1" applyProtection="1">
      <alignment vertical="center" wrapText="1"/>
      <protection locked="0"/>
    </xf>
    <xf numFmtId="38" fontId="18" fillId="2" borderId="17" xfId="1" applyFont="1" applyFill="1" applyBorder="1" applyAlignment="1" applyProtection="1">
      <alignment vertical="center" wrapText="1"/>
      <protection locked="0"/>
    </xf>
    <xf numFmtId="38" fontId="4" fillId="2" borderId="38" xfId="1" applyFont="1" applyFill="1" applyBorder="1" applyAlignment="1" applyProtection="1">
      <alignment horizontal="right" vertical="center" wrapText="1"/>
      <protection locked="0"/>
    </xf>
    <xf numFmtId="38" fontId="4" fillId="2" borderId="5" xfId="1" applyFont="1" applyFill="1" applyBorder="1" applyAlignment="1" applyProtection="1">
      <alignment horizontal="center" vertical="center" wrapText="1"/>
      <protection locked="0"/>
    </xf>
    <xf numFmtId="38" fontId="4" fillId="2" borderId="5" xfId="1" applyFont="1" applyFill="1" applyBorder="1" applyAlignment="1" applyProtection="1">
      <alignment horizontal="left" vertical="center" wrapText="1"/>
      <protection locked="0"/>
    </xf>
    <xf numFmtId="38" fontId="4" fillId="2" borderId="5" xfId="1" applyFont="1" applyFill="1" applyBorder="1" applyAlignment="1" applyProtection="1">
      <alignment vertical="center" wrapText="1"/>
      <protection locked="0"/>
    </xf>
    <xf numFmtId="0" fontId="0" fillId="3" borderId="66" xfId="0" applyFill="1" applyBorder="1" applyAlignment="1" applyProtection="1">
      <alignment horizontal="center" vertical="center" wrapText="1"/>
    </xf>
    <xf numFmtId="38" fontId="8" fillId="3" borderId="39" xfId="0" applyNumberFormat="1" applyFont="1" applyFill="1" applyBorder="1" applyAlignment="1" applyProtection="1">
      <alignment vertical="center" wrapText="1"/>
    </xf>
    <xf numFmtId="38" fontId="12" fillId="3" borderId="67" xfId="0" applyNumberFormat="1" applyFont="1" applyFill="1" applyBorder="1" applyAlignment="1" applyProtection="1">
      <alignment vertical="center" wrapText="1"/>
    </xf>
    <xf numFmtId="0" fontId="21" fillId="0" borderId="25" xfId="0" applyFont="1" applyBorder="1" applyAlignment="1" applyProtection="1">
      <alignment horizontal="left" vertical="center" shrinkToFit="1"/>
    </xf>
    <xf numFmtId="38" fontId="4" fillId="0" borderId="1" xfId="1" applyFont="1" applyFill="1" applyBorder="1" applyAlignment="1" applyProtection="1">
      <alignment horizontal="right" vertical="center" wrapText="1"/>
    </xf>
    <xf numFmtId="38" fontId="4" fillId="2" borderId="7" xfId="1" applyFont="1" applyFill="1" applyBorder="1" applyAlignment="1" applyProtection="1">
      <alignment horizontal="left" vertical="center" wrapText="1"/>
    </xf>
    <xf numFmtId="38" fontId="2" fillId="2" borderId="32" xfId="1" applyFont="1" applyFill="1" applyBorder="1" applyAlignment="1" applyProtection="1">
      <alignment horizontal="left" vertical="center" wrapText="1"/>
    </xf>
    <xf numFmtId="38" fontId="2" fillId="2" borderId="3" xfId="1" applyFont="1" applyFill="1" applyBorder="1" applyAlignment="1" applyProtection="1">
      <alignment horizontal="left" vertical="center" wrapText="1"/>
    </xf>
    <xf numFmtId="38" fontId="12" fillId="3" borderId="51" xfId="0" applyNumberFormat="1" applyFont="1" applyFill="1" applyBorder="1" applyAlignment="1" applyProtection="1">
      <alignment horizontal="right" vertical="center" wrapText="1"/>
    </xf>
    <xf numFmtId="38" fontId="12" fillId="3" borderId="44" xfId="0" applyNumberFormat="1" applyFont="1" applyFill="1" applyBorder="1" applyAlignment="1" applyProtection="1">
      <alignment horizontal="right" vertical="center" wrapText="1"/>
    </xf>
    <xf numFmtId="38" fontId="12" fillId="3" borderId="25" xfId="0" applyNumberFormat="1" applyFont="1" applyFill="1" applyBorder="1" applyAlignment="1" applyProtection="1">
      <alignment horizontal="right" vertical="center" wrapText="1"/>
    </xf>
    <xf numFmtId="38" fontId="12" fillId="3" borderId="49" xfId="0" applyNumberFormat="1" applyFont="1" applyFill="1" applyBorder="1" applyAlignment="1" applyProtection="1">
      <alignment horizontal="right" vertical="center" wrapText="1"/>
    </xf>
    <xf numFmtId="38" fontId="12" fillId="3" borderId="13" xfId="0" applyNumberFormat="1" applyFont="1" applyFill="1" applyBorder="1" applyAlignment="1" applyProtection="1">
      <alignment horizontal="right" vertical="center" wrapText="1"/>
    </xf>
    <xf numFmtId="38" fontId="12" fillId="3" borderId="50" xfId="0" applyNumberFormat="1" applyFont="1" applyFill="1" applyBorder="1" applyAlignment="1" applyProtection="1">
      <alignment horizontal="right" vertical="center" wrapText="1"/>
    </xf>
    <xf numFmtId="0" fontId="0" fillId="3" borderId="19" xfId="0" applyFill="1" applyBorder="1" applyAlignment="1" applyProtection="1">
      <alignment horizontal="center" vertical="center" shrinkToFit="1"/>
    </xf>
    <xf numFmtId="0" fontId="0" fillId="3" borderId="4" xfId="0" applyFill="1" applyBorder="1" applyAlignment="1" applyProtection="1">
      <alignment horizontal="center" vertical="center" shrinkToFit="1"/>
    </xf>
    <xf numFmtId="0" fontId="0" fillId="3" borderId="27" xfId="0" applyFill="1" applyBorder="1" applyAlignment="1" applyProtection="1">
      <alignment horizontal="center" vertical="center" shrinkToFit="1"/>
    </xf>
    <xf numFmtId="0" fontId="0" fillId="3" borderId="18" xfId="0" applyFill="1" applyBorder="1" applyAlignment="1" applyProtection="1">
      <alignment horizontal="center" vertical="center" shrinkToFit="1"/>
    </xf>
    <xf numFmtId="0" fontId="0" fillId="3" borderId="26" xfId="0" applyFill="1" applyBorder="1" applyAlignment="1" applyProtection="1">
      <alignment horizontal="center" vertical="center" shrinkToFit="1"/>
    </xf>
    <xf numFmtId="0" fontId="12" fillId="3" borderId="20" xfId="0" applyFont="1" applyFill="1" applyBorder="1" applyAlignment="1" applyProtection="1">
      <alignment horizontal="right" vertical="center" wrapText="1"/>
    </xf>
    <xf numFmtId="0" fontId="12" fillId="3" borderId="21" xfId="0" applyFont="1" applyFill="1" applyBorder="1" applyAlignment="1" applyProtection="1">
      <alignment horizontal="right" vertical="center" wrapText="1"/>
    </xf>
    <xf numFmtId="0" fontId="12" fillId="3" borderId="22" xfId="0" applyFont="1" applyFill="1" applyBorder="1" applyAlignment="1" applyProtection="1">
      <alignment horizontal="right" vertical="center" wrapText="1"/>
    </xf>
    <xf numFmtId="38" fontId="12" fillId="3" borderId="70" xfId="0" applyNumberFormat="1" applyFont="1" applyFill="1" applyBorder="1" applyAlignment="1" applyProtection="1">
      <alignment horizontal="center" vertical="center" wrapText="1"/>
    </xf>
    <xf numFmtId="38" fontId="12" fillId="3" borderId="71" xfId="0" applyNumberFormat="1" applyFont="1" applyFill="1" applyBorder="1" applyAlignment="1" applyProtection="1">
      <alignment horizontal="center" vertical="center" wrapText="1"/>
    </xf>
    <xf numFmtId="38" fontId="12" fillId="3" borderId="72" xfId="0" applyNumberFormat="1" applyFont="1" applyFill="1" applyBorder="1" applyAlignment="1" applyProtection="1">
      <alignment horizontal="center" vertical="center" wrapText="1"/>
    </xf>
    <xf numFmtId="176" fontId="20" fillId="3" borderId="38" xfId="1" applyNumberFormat="1" applyFont="1" applyFill="1" applyBorder="1" applyAlignment="1" applyProtection="1">
      <alignment horizontal="right" vertical="center" wrapText="1"/>
    </xf>
    <xf numFmtId="176" fontId="20" fillId="3" borderId="25" xfId="1" applyNumberFormat="1" applyFont="1" applyFill="1" applyBorder="1" applyAlignment="1" applyProtection="1">
      <alignment horizontal="right" vertical="center" wrapText="1"/>
    </xf>
    <xf numFmtId="38" fontId="20" fillId="3" borderId="28" xfId="0" applyNumberFormat="1" applyFont="1" applyFill="1" applyBorder="1" applyAlignment="1">
      <alignment horizontal="right" vertical="center"/>
    </xf>
    <xf numFmtId="38" fontId="20" fillId="3" borderId="50" xfId="0" applyNumberFormat="1" applyFont="1" applyFill="1" applyBorder="1" applyAlignment="1">
      <alignment horizontal="right" vertical="center"/>
    </xf>
    <xf numFmtId="38" fontId="0" fillId="0" borderId="68" xfId="1" applyFont="1" applyFill="1" applyBorder="1" applyAlignment="1" applyProtection="1">
      <alignment horizontal="center" vertical="center" wrapText="1"/>
    </xf>
    <xf numFmtId="38" fontId="0" fillId="0" borderId="31" xfId="1" applyFont="1" applyFill="1" applyBorder="1" applyAlignment="1" applyProtection="1">
      <alignment horizontal="center" vertical="center" wrapText="1"/>
    </xf>
    <xf numFmtId="38" fontId="0" fillId="0" borderId="69" xfId="1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3" borderId="46" xfId="0" applyFont="1" applyFill="1" applyBorder="1" applyAlignment="1" applyProtection="1">
      <alignment horizontal="center" vertical="center" wrapText="1"/>
    </xf>
    <xf numFmtId="38" fontId="11" fillId="2" borderId="47" xfId="1" applyFont="1" applyFill="1" applyBorder="1" applyAlignment="1" applyProtection="1">
      <alignment vertical="center" wrapText="1"/>
      <protection locked="0"/>
    </xf>
    <xf numFmtId="38" fontId="11" fillId="2" borderId="48" xfId="1" applyFont="1" applyFill="1" applyBorder="1" applyAlignment="1" applyProtection="1">
      <alignment vertical="center" wrapText="1"/>
      <protection locked="0"/>
    </xf>
    <xf numFmtId="38" fontId="5" fillId="2" borderId="38" xfId="1" applyFont="1" applyFill="1" applyBorder="1" applyAlignment="1" applyProtection="1">
      <alignment horizontal="center" vertical="center" wrapText="1"/>
      <protection locked="0"/>
    </xf>
    <xf numFmtId="38" fontId="5" fillId="2" borderId="44" xfId="1" applyFont="1" applyFill="1" applyBorder="1" applyAlignment="1" applyProtection="1">
      <alignment horizontal="center" vertical="center" wrapText="1"/>
      <protection locked="0"/>
    </xf>
    <xf numFmtId="38" fontId="5" fillId="2" borderId="45" xfId="1" applyFont="1" applyFill="1" applyBorder="1" applyAlignment="1" applyProtection="1">
      <alignment horizontal="center" vertical="center" wrapText="1"/>
      <protection locked="0"/>
    </xf>
    <xf numFmtId="38" fontId="9" fillId="3" borderId="57" xfId="1" applyFont="1" applyFill="1" applyBorder="1" applyAlignment="1" applyProtection="1">
      <alignment horizontal="center" vertical="center" wrapText="1"/>
    </xf>
    <xf numFmtId="38" fontId="9" fillId="3" borderId="63" xfId="1" applyFont="1" applyFill="1" applyBorder="1" applyAlignment="1" applyProtection="1">
      <alignment horizontal="center" vertical="center" wrapText="1"/>
    </xf>
    <xf numFmtId="38" fontId="9" fillId="3" borderId="62" xfId="1" applyFont="1" applyFill="1" applyBorder="1" applyAlignment="1" applyProtection="1">
      <alignment horizontal="center" vertical="center" wrapText="1"/>
    </xf>
    <xf numFmtId="0" fontId="9" fillId="3" borderId="64" xfId="0" applyFont="1" applyFill="1" applyBorder="1" applyAlignment="1" applyProtection="1">
      <alignment horizontal="center" vertical="center" wrapText="1"/>
    </xf>
    <xf numFmtId="0" fontId="9" fillId="3" borderId="65" xfId="0" applyFont="1" applyFill="1" applyBorder="1" applyAlignment="1" applyProtection="1">
      <alignment horizontal="center" vertical="center" wrapText="1"/>
    </xf>
    <xf numFmtId="0" fontId="9" fillId="3" borderId="56" xfId="0" applyFont="1" applyFill="1" applyBorder="1" applyAlignment="1" applyProtection="1">
      <alignment horizontal="center" vertical="center" shrinkToFit="1"/>
    </xf>
    <xf numFmtId="0" fontId="9" fillId="3" borderId="58" xfId="0" applyFont="1" applyFill="1" applyBorder="1" applyAlignment="1" applyProtection="1">
      <alignment horizontal="center" vertical="center" shrinkToFit="1"/>
    </xf>
    <xf numFmtId="38" fontId="4" fillId="0" borderId="68" xfId="1" applyFont="1" applyFill="1" applyBorder="1" applyAlignment="1" applyProtection="1">
      <alignment horizontal="center" vertical="center" wrapText="1"/>
    </xf>
    <xf numFmtId="38" fontId="4" fillId="0" borderId="31" xfId="1" applyFont="1" applyFill="1" applyBorder="1" applyAlignment="1" applyProtection="1">
      <alignment horizontal="center" vertical="center" wrapText="1"/>
    </xf>
    <xf numFmtId="38" fontId="4" fillId="0" borderId="69" xfId="1" applyFont="1" applyFill="1" applyBorder="1" applyAlignment="1" applyProtection="1">
      <alignment horizontal="center" vertical="center" wrapText="1"/>
    </xf>
    <xf numFmtId="38" fontId="0" fillId="0" borderId="73" xfId="1" applyFont="1" applyFill="1" applyBorder="1" applyAlignment="1" applyProtection="1">
      <alignment horizontal="center" vertical="center" wrapText="1"/>
    </xf>
    <xf numFmtId="38" fontId="18" fillId="2" borderId="47" xfId="1" applyFont="1" applyFill="1" applyBorder="1" applyAlignment="1" applyProtection="1">
      <alignment vertical="center" wrapText="1"/>
      <protection locked="0"/>
    </xf>
    <xf numFmtId="38" fontId="18" fillId="2" borderId="48" xfId="1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294528</xdr:colOff>
      <xdr:row>0</xdr:row>
      <xdr:rowOff>358588</xdr:rowOff>
    </xdr:from>
    <xdr:to>
      <xdr:col>5</xdr:col>
      <xdr:colOff>930089</xdr:colOff>
      <xdr:row>1</xdr:row>
      <xdr:rowOff>260911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633828-8B2D-4C10-9E9D-AAAFEEB2E5F4}"/>
            </a:ext>
          </a:extLst>
        </xdr:cNvPr>
        <xdr:cNvSpPr/>
      </xdr:nvSpPr>
      <xdr:spPr>
        <a:xfrm>
          <a:off x="1056528" y="358588"/>
          <a:ext cx="3481855" cy="339352"/>
        </a:xfrm>
        <a:prstGeom prst="roundRect">
          <a:avLst/>
        </a:prstGeom>
        <a:ln w="85725" cmpd="sng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/>
            <a:t>別シートにある記載例を参考にご記入ください。</a:t>
          </a:r>
        </a:p>
      </xdr:txBody>
    </xdr:sp>
    <xdr:clientData/>
  </xdr:twoCellAnchor>
  <xdr:twoCellAnchor>
    <xdr:from>
      <xdr:col>10</xdr:col>
      <xdr:colOff>190500</xdr:colOff>
      <xdr:row>11</xdr:row>
      <xdr:rowOff>188900</xdr:rowOff>
    </xdr:from>
    <xdr:to>
      <xdr:col>16</xdr:col>
      <xdr:colOff>190500</xdr:colOff>
      <xdr:row>14</xdr:row>
      <xdr:rowOff>99253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44E1D1C-E986-F5D5-1088-089B38BBD154}"/>
            </a:ext>
          </a:extLst>
        </xdr:cNvPr>
        <xdr:cNvSpPr/>
      </xdr:nvSpPr>
      <xdr:spPr>
        <a:xfrm>
          <a:off x="12382500" y="4298257"/>
          <a:ext cx="4082143" cy="808425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「人件費」は、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原則補助対象事業費総額の５割未満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</a:p>
      </xdr:txBody>
    </xdr:sp>
    <xdr:clientData/>
  </xdr:twoCellAnchor>
  <xdr:twoCellAnchor>
    <xdr:from>
      <xdr:col>10</xdr:col>
      <xdr:colOff>190500</xdr:colOff>
      <xdr:row>2</xdr:row>
      <xdr:rowOff>825232</xdr:rowOff>
    </xdr:from>
    <xdr:to>
      <xdr:col>16</xdr:col>
      <xdr:colOff>190500</xdr:colOff>
      <xdr:row>5</xdr:row>
      <xdr:rowOff>68836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FEC66306-A887-4692-AC29-89181F1F6420}"/>
            </a:ext>
          </a:extLst>
        </xdr:cNvPr>
        <xdr:cNvSpPr/>
      </xdr:nvSpPr>
      <xdr:spPr>
        <a:xfrm>
          <a:off x="12382500" y="1573625"/>
          <a:ext cx="4082143" cy="808425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「研究開発等経費」「外注費」「市場調査費（委託費）」の補助対象経費の合計額は、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原則補助対象経費総額の５割未満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</a:p>
      </xdr:txBody>
    </xdr:sp>
    <xdr:clientData/>
  </xdr:twoCellAnchor>
  <xdr:twoCellAnchor>
    <xdr:from>
      <xdr:col>10</xdr:col>
      <xdr:colOff>190500</xdr:colOff>
      <xdr:row>43</xdr:row>
      <xdr:rowOff>379401</xdr:rowOff>
    </xdr:from>
    <xdr:to>
      <xdr:col>16</xdr:col>
      <xdr:colOff>190500</xdr:colOff>
      <xdr:row>46</xdr:row>
      <xdr:rowOff>17612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3D1E8F3-50F6-24D9-0F30-C96D8AAC9EDE}"/>
            </a:ext>
          </a:extLst>
        </xdr:cNvPr>
        <xdr:cNvSpPr/>
      </xdr:nvSpPr>
      <xdr:spPr>
        <a:xfrm>
          <a:off x="12382500" y="14204258"/>
          <a:ext cx="4082143" cy="808425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補助対象経費の１／２以内（千円未満の切り捨て後）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補助上限額以内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（事業化支援枠＝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5,000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千円、可能性検証枠＝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2,000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千円）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313765</xdr:colOff>
      <xdr:row>1</xdr:row>
      <xdr:rowOff>246529</xdr:rowOff>
    </xdr:from>
    <xdr:to>
      <xdr:col>3</xdr:col>
      <xdr:colOff>1317439</xdr:colOff>
      <xdr:row>2</xdr:row>
      <xdr:rowOff>257736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CE7C960-E965-444D-8D4E-831C20E403BF}"/>
            </a:ext>
          </a:extLst>
        </xdr:cNvPr>
        <xdr:cNvSpPr/>
      </xdr:nvSpPr>
      <xdr:spPr>
        <a:xfrm>
          <a:off x="1490383" y="560294"/>
          <a:ext cx="3491380" cy="324971"/>
        </a:xfrm>
        <a:prstGeom prst="roundRect">
          <a:avLst/>
        </a:prstGeom>
        <a:ln w="85725" cmpd="sng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/>
            <a:t>別シートにある記載例を参考にご記入ください。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258535</xdr:colOff>
      <xdr:row>11</xdr:row>
      <xdr:rowOff>188900</xdr:rowOff>
    </xdr:from>
    <xdr:to>
      <xdr:col>16</xdr:col>
      <xdr:colOff>537882</xdr:colOff>
      <xdr:row>16</xdr:row>
      <xdr:rowOff>27215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844118B-7293-44DB-923C-A89878557766}"/>
            </a:ext>
          </a:extLst>
        </xdr:cNvPr>
        <xdr:cNvSpPr/>
      </xdr:nvSpPr>
      <xdr:spPr>
        <a:xfrm>
          <a:off x="12461741" y="4267841"/>
          <a:ext cx="4380700" cy="1261462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「人件費」は、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原則補助対象事業費総額の５割未満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記載例の場合</a:t>
          </a:r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人件費</a:t>
          </a:r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911,680</a:t>
          </a:r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÷3,993,373</a:t>
          </a:r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=0.23</a:t>
          </a:r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←</a:t>
          </a:r>
          <a:r>
            <a:rPr kumimoji="1" lang="en-US" altLang="ja-JP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200" b="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割未満</a:t>
          </a:r>
        </a:p>
      </xdr:txBody>
    </xdr:sp>
    <xdr:clientData/>
  </xdr:twoCellAnchor>
  <xdr:twoCellAnchor>
    <xdr:from>
      <xdr:col>10</xdr:col>
      <xdr:colOff>258535</xdr:colOff>
      <xdr:row>2</xdr:row>
      <xdr:rowOff>530678</xdr:rowOff>
    </xdr:from>
    <xdr:to>
      <xdr:col>16</xdr:col>
      <xdr:colOff>537882</xdr:colOff>
      <xdr:row>7</xdr:row>
      <xdr:rowOff>244929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0868623-2A10-4531-8D47-D096C5DD2606}"/>
            </a:ext>
          </a:extLst>
        </xdr:cNvPr>
        <xdr:cNvSpPr/>
      </xdr:nvSpPr>
      <xdr:spPr>
        <a:xfrm>
          <a:off x="12461741" y="1281472"/>
          <a:ext cx="4380700" cy="1809751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「研究開発等経費」「外注費」「市場調査費（委託費）」の補助対象経費の合計額は、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原則補助対象経費総額の５割未満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b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記載例の場合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b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合計額</a:t>
          </a:r>
          <a:endParaRPr kumimoji="1" lang="en-US" altLang="ja-JP" sz="1200" kern="1200">
            <a:solidFill>
              <a:srgbClr val="00B05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500,000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+700,000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+100,000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=1,300,000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b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endParaRPr kumimoji="1" lang="en-US" altLang="ja-JP" sz="1200" kern="1200">
            <a:solidFill>
              <a:srgbClr val="00B05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1,300,000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÷3,993,373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円＝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0.33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←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割未満</a:t>
          </a:r>
          <a:endParaRPr kumimoji="1" lang="en-US" altLang="ja-JP" sz="1100" kern="1200">
            <a:solidFill>
              <a:srgbClr val="00B05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258535</xdr:colOff>
      <xdr:row>43</xdr:row>
      <xdr:rowOff>326573</xdr:rowOff>
    </xdr:from>
    <xdr:to>
      <xdr:col>16</xdr:col>
      <xdr:colOff>326571</xdr:colOff>
      <xdr:row>47</xdr:row>
      <xdr:rowOff>17613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754DB84-4955-4769-9EF8-F9C1C976ABC8}"/>
            </a:ext>
          </a:extLst>
        </xdr:cNvPr>
        <xdr:cNvSpPr/>
      </xdr:nvSpPr>
      <xdr:spPr>
        <a:xfrm>
          <a:off x="12450535" y="13960930"/>
          <a:ext cx="4150179" cy="1405540"/>
        </a:xfrm>
        <a:prstGeom prst="roundRect">
          <a:avLst>
            <a:gd name="adj" fmla="val 643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補助対象経費の１／２以内（千円未満の切り捨て後）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の額は、</a:t>
          </a:r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補助上限額以内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としてください。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（事業化支援枠＝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5,000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千円、可能性検証枠＝</a:t>
          </a:r>
          <a:r>
            <a:rPr kumimoji="1" lang="en-US" altLang="ja-JP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2,000</a:t>
          </a:r>
          <a:r>
            <a:rPr kumimoji="1"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千円）</a:t>
          </a:r>
          <a:endParaRPr kumimoji="1" lang="en-US" altLang="ja-JP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 kern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記載例の場合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1,996,000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　←可能性検証枠の上限</a:t>
          </a:r>
          <a:r>
            <a:rPr kumimoji="1" lang="en-US" altLang="ja-JP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2,000</a:t>
          </a:r>
          <a:r>
            <a:rPr kumimoji="1" lang="ja-JP" altLang="en-US" sz="1200" kern="1200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千円以内</a:t>
          </a:r>
        </a:p>
      </xdr:txBody>
    </xdr:sp>
    <xdr:clientData/>
  </xdr:twoCellAnchor>
  <xdr:twoCellAnchor>
    <xdr:from>
      <xdr:col>6</xdr:col>
      <xdr:colOff>851648</xdr:colOff>
      <xdr:row>0</xdr:row>
      <xdr:rowOff>123265</xdr:rowOff>
    </xdr:from>
    <xdr:to>
      <xdr:col>9</xdr:col>
      <xdr:colOff>1714223</xdr:colOff>
      <xdr:row>1</xdr:row>
      <xdr:rowOff>205922</xdr:rowOff>
    </xdr:to>
    <xdr:sp macro="" textlink="">
      <xdr:nvSpPr>
        <xdr:cNvPr id="6" name="AutoShape 42">
          <a:extLst>
            <a:ext uri="{FF2B5EF4-FFF2-40B4-BE49-F238E27FC236}">
              <a16:creationId xmlns:a16="http://schemas.microsoft.com/office/drawing/2014/main" id="{DC7F3F85-3B74-435F-85C8-1E57E2DDF306}"/>
            </a:ext>
          </a:extLst>
        </xdr:cNvPr>
        <xdr:cNvSpPr>
          <a:spLocks noChangeArrowheads="1"/>
        </xdr:cNvSpPr>
      </xdr:nvSpPr>
      <xdr:spPr bwMode="auto">
        <a:xfrm>
          <a:off x="5759824" y="123265"/>
          <a:ext cx="4448458" cy="519686"/>
        </a:xfrm>
        <a:prstGeom prst="roundRect">
          <a:avLst>
            <a:gd name="adj" fmla="val 16667"/>
          </a:avLst>
        </a:prstGeom>
        <a:solidFill>
          <a:schemeClr val="bg1"/>
        </a:solidFill>
        <a:ln w="50800" cmpd="dbl" algn="ctr">
          <a:solidFill>
            <a:schemeClr val="accent4"/>
          </a:solidFill>
          <a:round/>
          <a:headEnd/>
          <a:tailEnd/>
        </a:ln>
        <a:effectLst/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n-US" altLang="ja-JP" sz="1000" kern="100">
              <a:effectLst/>
              <a:latin typeface="Century" panose="02040604050505020304" pitchFamily="18" charset="0"/>
              <a:ea typeface="HGPｺﾞｼｯｸE" panose="020B09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000" kern="100">
              <a:effectLst/>
              <a:latin typeface="Century" panose="02040604050505020304" pitchFamily="18" charset="0"/>
              <a:ea typeface="HGPｺﾞｼｯｸE" panose="020B0900000000000000" pitchFamily="50" charset="-128"/>
              <a:cs typeface="Times New Roman" panose="02020603050405020304" pitchFamily="18" charset="0"/>
            </a:rPr>
            <a:t>記載例</a:t>
          </a:r>
          <a:r>
            <a:rPr lang="en-US" altLang="ja-JP" sz="1000" kern="100">
              <a:effectLst/>
              <a:latin typeface="Century" panose="02040604050505020304" pitchFamily="18" charset="0"/>
              <a:ea typeface="HGPｺﾞｼｯｸE" panose="020B0900000000000000" pitchFamily="50" charset="-128"/>
              <a:cs typeface="Times New Roman" panose="02020603050405020304" pitchFamily="18" charset="0"/>
            </a:rPr>
            <a:t>】</a:t>
          </a:r>
        </a:p>
        <a:p>
          <a:pPr algn="l"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PｺﾞｼｯｸE" panose="020B0900000000000000" pitchFamily="50" charset="-128"/>
              <a:cs typeface="Times New Roman" panose="02020603050405020304" pitchFamily="18" charset="0"/>
            </a:rPr>
            <a:t>・項目ごとに記載すること</a:t>
          </a:r>
          <a:endParaRPr 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1344704</xdr:colOff>
      <xdr:row>0</xdr:row>
      <xdr:rowOff>242608</xdr:rowOff>
    </xdr:from>
    <xdr:to>
      <xdr:col>4</xdr:col>
      <xdr:colOff>930088</xdr:colOff>
      <xdr:row>1</xdr:row>
      <xdr:rowOff>280148</xdr:rowOff>
    </xdr:to>
    <xdr:sp macro="" textlink="">
      <xdr:nvSpPr>
        <xdr:cNvPr id="2" name="AutoShape 4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009028" y="242608"/>
          <a:ext cx="1187825" cy="620246"/>
        </a:xfrm>
        <a:prstGeom prst="roundRect">
          <a:avLst>
            <a:gd name="adj" fmla="val 16667"/>
          </a:avLst>
        </a:prstGeom>
        <a:solidFill>
          <a:schemeClr val="bg1"/>
        </a:solidFill>
        <a:ln w="50800" cmpd="dbl" algn="ctr">
          <a:solidFill>
            <a:schemeClr val="accent4"/>
          </a:solidFill>
          <a:round/>
          <a:headEnd/>
          <a:tailEnd/>
        </a:ln>
        <a:effectLst/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PｺﾞｼｯｸE" panose="020B0900000000000000" pitchFamily="50" charset="-128"/>
              <a:cs typeface="Times New Roman" panose="02020603050405020304" pitchFamily="18" charset="0"/>
            </a:rPr>
            <a:t>・区分ごと記載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44823</xdr:colOff>
      <xdr:row>0</xdr:row>
      <xdr:rowOff>44823</xdr:rowOff>
    </xdr:from>
    <xdr:to>
      <xdr:col>0</xdr:col>
      <xdr:colOff>1102098</xdr:colOff>
      <xdr:row>0</xdr:row>
      <xdr:rowOff>459441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4823" y="44823"/>
          <a:ext cx="1057275" cy="414618"/>
        </a:xfrm>
        <a:prstGeom prst="round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記載要領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J50"/>
  <sheetViews>
    <sheetView zoomScale="86" zoomScaleNormal="86" zoomScaleSheetLayoutView="70" workbookViewId="0">
      <selection sqref="A1:Q51"/>
    </sheetView>
  </sheetViews>
  <sheetFormatPr defaultRowHeight="18" x14ac:dyDescent="0.55000000000000004"/>
  <cols>
    <col min="1" max="1" width="10" customWidth="1"/>
    <col min="2" max="2" width="17.33203125" style="3" customWidth="1"/>
    <col min="3" max="3" width="5" style="3" customWidth="1"/>
    <col min="4" max="4" width="5" customWidth="1"/>
    <col min="5" max="5" width="10" customWidth="1"/>
    <col min="6" max="7" width="17" customWidth="1"/>
    <col min="8" max="8" width="15.5" customWidth="1"/>
    <col min="9" max="9" width="14.58203125" customWidth="1"/>
    <col min="10" max="10" width="48.58203125" customWidth="1"/>
  </cols>
  <sheetData>
    <row r="1" spans="1:10" ht="34.5" customHeight="1" x14ac:dyDescent="0.55000000000000004">
      <c r="A1" s="22" t="s">
        <v>26</v>
      </c>
      <c r="B1" s="23"/>
      <c r="C1" s="23"/>
      <c r="D1" s="22"/>
      <c r="E1" s="22"/>
      <c r="F1" s="22"/>
      <c r="G1" s="22"/>
      <c r="H1" s="22"/>
      <c r="I1" s="22"/>
      <c r="J1" s="22"/>
    </row>
    <row r="2" spans="1:10" ht="25" customHeight="1" thickBot="1" x14ac:dyDescent="0.6">
      <c r="A2" s="24" t="s">
        <v>23</v>
      </c>
      <c r="B2" s="23"/>
      <c r="C2" s="23"/>
      <c r="D2" s="22"/>
      <c r="E2" s="22"/>
      <c r="F2" s="22"/>
      <c r="G2" s="22"/>
      <c r="H2" s="22"/>
      <c r="I2" s="22"/>
      <c r="J2" s="58" t="s">
        <v>33</v>
      </c>
    </row>
    <row r="3" spans="1:10" ht="67.5" customHeight="1" thickBot="1" x14ac:dyDescent="0.6">
      <c r="A3" s="8" t="s">
        <v>16</v>
      </c>
      <c r="B3" s="9" t="s">
        <v>0</v>
      </c>
      <c r="C3" s="82" t="s">
        <v>34</v>
      </c>
      <c r="D3" s="10" t="s">
        <v>1</v>
      </c>
      <c r="E3" s="10" t="s">
        <v>54</v>
      </c>
      <c r="F3" s="10" t="s">
        <v>56</v>
      </c>
      <c r="G3" s="10" t="s">
        <v>55</v>
      </c>
      <c r="H3" s="10" t="s">
        <v>57</v>
      </c>
      <c r="I3" s="122" t="s">
        <v>58</v>
      </c>
      <c r="J3" s="11" t="s">
        <v>63</v>
      </c>
    </row>
    <row r="4" spans="1:10" ht="27.75" customHeight="1" thickTop="1" x14ac:dyDescent="0.55000000000000004">
      <c r="A4" s="139" t="s">
        <v>25</v>
      </c>
      <c r="B4" s="38"/>
      <c r="C4" s="38"/>
      <c r="D4" s="32"/>
      <c r="E4" s="49"/>
      <c r="F4" s="46">
        <f>D4*E4</f>
        <v>0</v>
      </c>
      <c r="G4" s="48"/>
      <c r="H4" s="46">
        <f>F4-G4</f>
        <v>0</v>
      </c>
      <c r="I4" s="151"/>
      <c r="J4" s="59"/>
    </row>
    <row r="5" spans="1:10" ht="27.75" customHeight="1" x14ac:dyDescent="0.55000000000000004">
      <c r="A5" s="137"/>
      <c r="B5" s="39"/>
      <c r="C5" s="39"/>
      <c r="D5" s="33"/>
      <c r="E5" s="50"/>
      <c r="F5" s="47">
        <f>D5*E5</f>
        <v>0</v>
      </c>
      <c r="G5" s="47"/>
      <c r="H5" s="47">
        <f>F5-G5</f>
        <v>0</v>
      </c>
      <c r="I5" s="152"/>
      <c r="J5" s="60"/>
    </row>
    <row r="6" spans="1:10" s="4" customFormat="1" ht="15" customHeight="1" thickBot="1" x14ac:dyDescent="0.6">
      <c r="A6" s="137"/>
      <c r="B6" s="40"/>
      <c r="C6" s="40"/>
      <c r="D6" s="34"/>
      <c r="E6" s="53" t="s">
        <v>15</v>
      </c>
      <c r="F6" s="55">
        <f t="shared" ref="F6:G6" si="0">SUM(F4:F5)</f>
        <v>0</v>
      </c>
      <c r="G6" s="55">
        <f t="shared" si="0"/>
        <v>0</v>
      </c>
      <c r="H6" s="55">
        <f>SUM(H4:H5)</f>
        <v>0</v>
      </c>
      <c r="I6" s="55">
        <f>ROUNDDOWN(H6/2,0)</f>
        <v>0</v>
      </c>
      <c r="J6" s="61"/>
    </row>
    <row r="7" spans="1:10" ht="27.75" customHeight="1" x14ac:dyDescent="0.55000000000000004">
      <c r="A7" s="136" t="s">
        <v>11</v>
      </c>
      <c r="B7" s="41"/>
      <c r="C7" s="41"/>
      <c r="D7" s="35"/>
      <c r="E7" s="51"/>
      <c r="F7" s="48">
        <f>D7*E7</f>
        <v>0</v>
      </c>
      <c r="G7" s="48"/>
      <c r="H7" s="48">
        <f>F7-G7</f>
        <v>0</v>
      </c>
      <c r="I7" s="153"/>
      <c r="J7" s="62"/>
    </row>
    <row r="8" spans="1:10" ht="27.75" customHeight="1" x14ac:dyDescent="0.55000000000000004">
      <c r="A8" s="137"/>
      <c r="B8" s="42"/>
      <c r="C8" s="42"/>
      <c r="D8" s="36"/>
      <c r="E8" s="52"/>
      <c r="F8" s="47">
        <f>D8*E8</f>
        <v>0</v>
      </c>
      <c r="G8" s="47"/>
      <c r="H8" s="47">
        <f>F8-G8</f>
        <v>0</v>
      </c>
      <c r="I8" s="152"/>
      <c r="J8" s="63"/>
    </row>
    <row r="9" spans="1:10" s="4" customFormat="1" ht="15" customHeight="1" thickBot="1" x14ac:dyDescent="0.6">
      <c r="A9" s="140"/>
      <c r="B9" s="43"/>
      <c r="C9" s="43"/>
      <c r="D9" s="37"/>
      <c r="E9" s="53" t="s">
        <v>15</v>
      </c>
      <c r="F9" s="56">
        <f t="shared" ref="F9:H9" si="1">SUM(F7:F8)</f>
        <v>0</v>
      </c>
      <c r="G9" s="67">
        <f t="shared" si="1"/>
        <v>0</v>
      </c>
      <c r="H9" s="55">
        <f t="shared" si="1"/>
        <v>0</v>
      </c>
      <c r="I9" s="55">
        <f>ROUNDDOWN(H9/2,0)</f>
        <v>0</v>
      </c>
      <c r="J9" s="64"/>
    </row>
    <row r="10" spans="1:10" ht="27.75" customHeight="1" x14ac:dyDescent="0.55000000000000004">
      <c r="A10" s="137" t="s">
        <v>2</v>
      </c>
      <c r="B10" s="41"/>
      <c r="C10" s="41"/>
      <c r="D10" s="35"/>
      <c r="E10" s="51"/>
      <c r="F10" s="48">
        <f>D10*E10</f>
        <v>0</v>
      </c>
      <c r="G10" s="48"/>
      <c r="H10" s="48">
        <f>F10-G10</f>
        <v>0</v>
      </c>
      <c r="I10" s="153"/>
      <c r="J10" s="65"/>
    </row>
    <row r="11" spans="1:10" ht="27.75" customHeight="1" x14ac:dyDescent="0.55000000000000004">
      <c r="A11" s="137"/>
      <c r="B11" s="42"/>
      <c r="C11" s="42"/>
      <c r="D11" s="36"/>
      <c r="E11" s="52"/>
      <c r="F11" s="47">
        <f>D11*E11</f>
        <v>0</v>
      </c>
      <c r="G11" s="47"/>
      <c r="H11" s="47">
        <f>F11-G11</f>
        <v>0</v>
      </c>
      <c r="I11" s="152"/>
      <c r="J11" s="63"/>
    </row>
    <row r="12" spans="1:10" s="4" customFormat="1" ht="15" customHeight="1" thickBot="1" x14ac:dyDescent="0.6">
      <c r="A12" s="140"/>
      <c r="B12" s="43"/>
      <c r="C12" s="43"/>
      <c r="D12" s="37"/>
      <c r="E12" s="53" t="s">
        <v>15</v>
      </c>
      <c r="F12" s="56">
        <f t="shared" ref="F12" si="2">SUM(F10:F11)</f>
        <v>0</v>
      </c>
      <c r="G12" s="67">
        <f t="shared" ref="G12" si="3">SUM(G10:G11)</f>
        <v>0</v>
      </c>
      <c r="H12" s="55">
        <f t="shared" ref="H12" si="4">SUM(H10:H11)</f>
        <v>0</v>
      </c>
      <c r="I12" s="55">
        <f>ROUNDDOWN(H12/2,0)</f>
        <v>0</v>
      </c>
      <c r="J12" s="64"/>
    </row>
    <row r="13" spans="1:10" ht="27.75" customHeight="1" x14ac:dyDescent="0.55000000000000004">
      <c r="A13" s="136" t="s">
        <v>12</v>
      </c>
      <c r="B13" s="41"/>
      <c r="C13" s="41"/>
      <c r="D13" s="35"/>
      <c r="E13" s="51"/>
      <c r="F13" s="48">
        <f>D13*E13</f>
        <v>0</v>
      </c>
      <c r="G13" s="48"/>
      <c r="H13" s="48">
        <f>F13-G13</f>
        <v>0</v>
      </c>
      <c r="I13" s="153"/>
      <c r="J13" s="62"/>
    </row>
    <row r="14" spans="1:10" ht="27.75" customHeight="1" x14ac:dyDescent="0.55000000000000004">
      <c r="A14" s="137"/>
      <c r="B14" s="42"/>
      <c r="C14" s="42"/>
      <c r="D14" s="36"/>
      <c r="E14" s="52"/>
      <c r="F14" s="47">
        <f>D14*E14</f>
        <v>0</v>
      </c>
      <c r="G14" s="47"/>
      <c r="H14" s="47">
        <f>F14-G14</f>
        <v>0</v>
      </c>
      <c r="I14" s="152"/>
      <c r="J14" s="63"/>
    </row>
    <row r="15" spans="1:10" s="4" customFormat="1" ht="15" customHeight="1" thickBot="1" x14ac:dyDescent="0.6">
      <c r="A15" s="140"/>
      <c r="B15" s="43"/>
      <c r="C15" s="43"/>
      <c r="D15" s="37"/>
      <c r="E15" s="53" t="s">
        <v>15</v>
      </c>
      <c r="F15" s="56">
        <f t="shared" ref="F15" si="5">SUM(F13:F14)</f>
        <v>0</v>
      </c>
      <c r="G15" s="67">
        <f t="shared" ref="G15" si="6">SUM(G13:G14)</f>
        <v>0</v>
      </c>
      <c r="H15" s="55">
        <f t="shared" ref="H15" si="7">SUM(H13:H14)</f>
        <v>0</v>
      </c>
      <c r="I15" s="55">
        <f>ROUNDDOWN(H15/2,0)</f>
        <v>0</v>
      </c>
      <c r="J15" s="64"/>
    </row>
    <row r="16" spans="1:10" ht="27.75" customHeight="1" x14ac:dyDescent="0.55000000000000004">
      <c r="A16" s="136" t="s">
        <v>13</v>
      </c>
      <c r="B16" s="41"/>
      <c r="C16" s="41"/>
      <c r="D16" s="35"/>
      <c r="E16" s="51"/>
      <c r="F16" s="48">
        <f>D16*E16</f>
        <v>0</v>
      </c>
      <c r="G16" s="48"/>
      <c r="H16" s="48">
        <f>F16-G16</f>
        <v>0</v>
      </c>
      <c r="I16" s="153"/>
      <c r="J16" s="62"/>
    </row>
    <row r="17" spans="1:10" ht="27.75" customHeight="1" x14ac:dyDescent="0.55000000000000004">
      <c r="A17" s="137"/>
      <c r="B17" s="42"/>
      <c r="C17" s="42"/>
      <c r="D17" s="36"/>
      <c r="E17" s="52"/>
      <c r="F17" s="47">
        <f>D17*E17</f>
        <v>0</v>
      </c>
      <c r="G17" s="47"/>
      <c r="H17" s="47">
        <f>F17-G17</f>
        <v>0</v>
      </c>
      <c r="I17" s="152"/>
      <c r="J17" s="63"/>
    </row>
    <row r="18" spans="1:10" s="4" customFormat="1" ht="15" customHeight="1" thickBot="1" x14ac:dyDescent="0.6">
      <c r="A18" s="140"/>
      <c r="B18" s="43"/>
      <c r="C18" s="43"/>
      <c r="D18" s="37"/>
      <c r="E18" s="53" t="s">
        <v>15</v>
      </c>
      <c r="F18" s="56">
        <f t="shared" ref="F18" si="8">SUM(F16:F17)</f>
        <v>0</v>
      </c>
      <c r="G18" s="67">
        <f t="shared" ref="G18" si="9">SUM(G16:G17)</f>
        <v>0</v>
      </c>
      <c r="H18" s="55">
        <f t="shared" ref="H18" si="10">SUM(H16:H17)</f>
        <v>0</v>
      </c>
      <c r="I18" s="55">
        <f>ROUNDDOWN(H18/2,0)</f>
        <v>0</v>
      </c>
      <c r="J18" s="64"/>
    </row>
    <row r="19" spans="1:10" ht="27.75" customHeight="1" x14ac:dyDescent="0.55000000000000004">
      <c r="A19" s="136" t="s">
        <v>6</v>
      </c>
      <c r="B19" s="41"/>
      <c r="C19" s="41"/>
      <c r="D19" s="35"/>
      <c r="E19" s="51"/>
      <c r="F19" s="48">
        <f>D19*E19</f>
        <v>0</v>
      </c>
      <c r="G19" s="48"/>
      <c r="H19" s="48">
        <f>F19-G19</f>
        <v>0</v>
      </c>
      <c r="I19" s="153"/>
      <c r="J19" s="62"/>
    </row>
    <row r="20" spans="1:10" ht="27.75" customHeight="1" x14ac:dyDescent="0.55000000000000004">
      <c r="A20" s="137"/>
      <c r="B20" s="42"/>
      <c r="C20" s="42"/>
      <c r="D20" s="36"/>
      <c r="E20" s="52"/>
      <c r="F20" s="47">
        <f>D20*E20</f>
        <v>0</v>
      </c>
      <c r="G20" s="47"/>
      <c r="H20" s="47">
        <f>F20-G20</f>
        <v>0</v>
      </c>
      <c r="I20" s="152"/>
      <c r="J20" s="63"/>
    </row>
    <row r="21" spans="1:10" s="4" customFormat="1" ht="15" customHeight="1" thickBot="1" x14ac:dyDescent="0.6">
      <c r="A21" s="140"/>
      <c r="B21" s="43"/>
      <c r="C21" s="43"/>
      <c r="D21" s="37"/>
      <c r="E21" s="53" t="s">
        <v>15</v>
      </c>
      <c r="F21" s="56">
        <f t="shared" ref="F21" si="11">SUM(F19:F20)</f>
        <v>0</v>
      </c>
      <c r="G21" s="67">
        <f t="shared" ref="G21" si="12">SUM(G19:G20)</f>
        <v>0</v>
      </c>
      <c r="H21" s="55">
        <f t="shared" ref="H21" si="13">SUM(H19:H20)</f>
        <v>0</v>
      </c>
      <c r="I21" s="55">
        <f>ROUNDDOWN(H21/2,0)</f>
        <v>0</v>
      </c>
      <c r="J21" s="64"/>
    </row>
    <row r="22" spans="1:10" ht="27.75" customHeight="1" x14ac:dyDescent="0.55000000000000004">
      <c r="A22" s="136" t="s">
        <v>4</v>
      </c>
      <c r="B22" s="41"/>
      <c r="C22" s="41"/>
      <c r="D22" s="35"/>
      <c r="E22" s="51"/>
      <c r="F22" s="48">
        <f>D22*E22</f>
        <v>0</v>
      </c>
      <c r="G22" s="48"/>
      <c r="H22" s="48">
        <f>F22-G22</f>
        <v>0</v>
      </c>
      <c r="I22" s="153"/>
      <c r="J22" s="62"/>
    </row>
    <row r="23" spans="1:10" ht="27.75" customHeight="1" x14ac:dyDescent="0.55000000000000004">
      <c r="A23" s="137"/>
      <c r="B23" s="42"/>
      <c r="C23" s="42"/>
      <c r="D23" s="36"/>
      <c r="E23" s="52"/>
      <c r="F23" s="47">
        <f>D23*E23</f>
        <v>0</v>
      </c>
      <c r="G23" s="47"/>
      <c r="H23" s="47">
        <f>F23-G23</f>
        <v>0</v>
      </c>
      <c r="I23" s="152"/>
      <c r="J23" s="63"/>
    </row>
    <row r="24" spans="1:10" s="4" customFormat="1" ht="15" customHeight="1" thickBot="1" x14ac:dyDescent="0.6">
      <c r="A24" s="140"/>
      <c r="B24" s="43"/>
      <c r="C24" s="43"/>
      <c r="D24" s="37"/>
      <c r="E24" s="53" t="s">
        <v>15</v>
      </c>
      <c r="F24" s="56">
        <f t="shared" ref="F24" si="14">SUM(F22:F23)</f>
        <v>0</v>
      </c>
      <c r="G24" s="67">
        <f t="shared" ref="G24" si="15">SUM(G22:G23)</f>
        <v>0</v>
      </c>
      <c r="H24" s="55">
        <f t="shared" ref="H24" si="16">SUM(H22:H23)</f>
        <v>0</v>
      </c>
      <c r="I24" s="55">
        <f>ROUNDDOWN(H24/2,0)</f>
        <v>0</v>
      </c>
      <c r="J24" s="64"/>
    </row>
    <row r="25" spans="1:10" ht="27.75" customHeight="1" x14ac:dyDescent="0.55000000000000004">
      <c r="A25" s="136" t="s">
        <v>3</v>
      </c>
      <c r="B25" s="41"/>
      <c r="C25" s="41"/>
      <c r="D25" s="35"/>
      <c r="E25" s="51"/>
      <c r="F25" s="48">
        <f>D25*E25</f>
        <v>0</v>
      </c>
      <c r="G25" s="48"/>
      <c r="H25" s="48">
        <f>F25-G25</f>
        <v>0</v>
      </c>
      <c r="I25" s="153"/>
      <c r="J25" s="62"/>
    </row>
    <row r="26" spans="1:10" ht="27.75" customHeight="1" x14ac:dyDescent="0.55000000000000004">
      <c r="A26" s="137"/>
      <c r="B26" s="42"/>
      <c r="C26" s="42"/>
      <c r="D26" s="36"/>
      <c r="E26" s="52"/>
      <c r="F26" s="47">
        <f>D26*E26</f>
        <v>0</v>
      </c>
      <c r="G26" s="47"/>
      <c r="H26" s="47">
        <f>F26-G26</f>
        <v>0</v>
      </c>
      <c r="I26" s="152"/>
      <c r="J26" s="63"/>
    </row>
    <row r="27" spans="1:10" s="4" customFormat="1" ht="15" customHeight="1" thickBot="1" x14ac:dyDescent="0.6">
      <c r="A27" s="140"/>
      <c r="B27" s="43"/>
      <c r="C27" s="43"/>
      <c r="D27" s="37"/>
      <c r="E27" s="53" t="s">
        <v>15</v>
      </c>
      <c r="F27" s="56">
        <f t="shared" ref="F27" si="17">SUM(F25:F26)</f>
        <v>0</v>
      </c>
      <c r="G27" s="67">
        <f t="shared" ref="G27" si="18">SUM(G25:G26)</f>
        <v>0</v>
      </c>
      <c r="H27" s="55">
        <f t="shared" ref="H27" si="19">SUM(H25:H26)</f>
        <v>0</v>
      </c>
      <c r="I27" s="55">
        <f>ROUNDDOWN(H27/2,0)</f>
        <v>0</v>
      </c>
      <c r="J27" s="64"/>
    </row>
    <row r="28" spans="1:10" ht="27.75" customHeight="1" x14ac:dyDescent="0.55000000000000004">
      <c r="A28" s="136" t="s">
        <v>8</v>
      </c>
      <c r="B28" s="41"/>
      <c r="C28" s="41"/>
      <c r="D28" s="35"/>
      <c r="E28" s="51"/>
      <c r="F28" s="48">
        <f>D28*E28</f>
        <v>0</v>
      </c>
      <c r="G28" s="48"/>
      <c r="H28" s="48">
        <f>F28-G28</f>
        <v>0</v>
      </c>
      <c r="I28" s="153"/>
      <c r="J28" s="62"/>
    </row>
    <row r="29" spans="1:10" ht="27.75" customHeight="1" x14ac:dyDescent="0.55000000000000004">
      <c r="A29" s="137"/>
      <c r="B29" s="42"/>
      <c r="C29" s="42"/>
      <c r="D29" s="36"/>
      <c r="E29" s="52"/>
      <c r="F29" s="47">
        <f>D29*E29</f>
        <v>0</v>
      </c>
      <c r="G29" s="47"/>
      <c r="H29" s="47">
        <f>F29-G29</f>
        <v>0</v>
      </c>
      <c r="I29" s="152"/>
      <c r="J29" s="66"/>
    </row>
    <row r="30" spans="1:10" s="4" customFormat="1" ht="15" customHeight="1" thickBot="1" x14ac:dyDescent="0.6">
      <c r="A30" s="140"/>
      <c r="B30" s="43"/>
      <c r="C30" s="43"/>
      <c r="D30" s="37"/>
      <c r="E30" s="53" t="s">
        <v>15</v>
      </c>
      <c r="F30" s="56">
        <f t="shared" ref="F30" si="20">SUM(F28:F29)</f>
        <v>0</v>
      </c>
      <c r="G30" s="67">
        <f t="shared" ref="G30" si="21">SUM(G28:G29)</f>
        <v>0</v>
      </c>
      <c r="H30" s="55">
        <f t="shared" ref="H30" si="22">SUM(H28:H29)</f>
        <v>0</v>
      </c>
      <c r="I30" s="55">
        <f>ROUNDDOWN(H30/2,0)</f>
        <v>0</v>
      </c>
      <c r="J30" s="64"/>
    </row>
    <row r="31" spans="1:10" ht="27.75" customHeight="1" x14ac:dyDescent="0.55000000000000004">
      <c r="A31" s="136" t="s">
        <v>14</v>
      </c>
      <c r="B31" s="41"/>
      <c r="C31" s="41"/>
      <c r="D31" s="35"/>
      <c r="E31" s="51"/>
      <c r="F31" s="48">
        <f>D31*E31</f>
        <v>0</v>
      </c>
      <c r="G31" s="48"/>
      <c r="H31" s="48">
        <f>F31-G31</f>
        <v>0</v>
      </c>
      <c r="I31" s="153"/>
      <c r="J31" s="62"/>
    </row>
    <row r="32" spans="1:10" ht="27.75" customHeight="1" x14ac:dyDescent="0.55000000000000004">
      <c r="A32" s="137"/>
      <c r="B32" s="42"/>
      <c r="C32" s="42"/>
      <c r="D32" s="36"/>
      <c r="E32" s="52"/>
      <c r="F32" s="47">
        <f>D32*E32</f>
        <v>0</v>
      </c>
      <c r="G32" s="47"/>
      <c r="H32" s="47">
        <f>F32-G32</f>
        <v>0</v>
      </c>
      <c r="I32" s="152"/>
      <c r="J32" s="66"/>
    </row>
    <row r="33" spans="1:10" s="4" customFormat="1" ht="15" customHeight="1" thickBot="1" x14ac:dyDescent="0.6">
      <c r="A33" s="140"/>
      <c r="B33" s="43"/>
      <c r="C33" s="43"/>
      <c r="D33" s="37"/>
      <c r="E33" s="53" t="s">
        <v>15</v>
      </c>
      <c r="F33" s="56">
        <f t="shared" ref="F33" si="23">SUM(F31:F32)</f>
        <v>0</v>
      </c>
      <c r="G33" s="67">
        <f t="shared" ref="G33" si="24">SUM(G31:G32)</f>
        <v>0</v>
      </c>
      <c r="H33" s="55">
        <f t="shared" ref="H33" si="25">SUM(H31:H32)</f>
        <v>0</v>
      </c>
      <c r="I33" s="55">
        <f>ROUNDDOWN(H33/2,0)</f>
        <v>0</v>
      </c>
      <c r="J33" s="64"/>
    </row>
    <row r="34" spans="1:10" ht="27.75" customHeight="1" x14ac:dyDescent="0.55000000000000004">
      <c r="A34" s="136" t="s">
        <v>5</v>
      </c>
      <c r="B34" s="41"/>
      <c r="C34" s="41"/>
      <c r="D34" s="35"/>
      <c r="E34" s="51"/>
      <c r="F34" s="48">
        <f>D34*E34</f>
        <v>0</v>
      </c>
      <c r="G34" s="48"/>
      <c r="H34" s="48">
        <f>F34-G34</f>
        <v>0</v>
      </c>
      <c r="I34" s="153"/>
      <c r="J34" s="62"/>
    </row>
    <row r="35" spans="1:10" ht="27.75" customHeight="1" x14ac:dyDescent="0.55000000000000004">
      <c r="A35" s="137"/>
      <c r="B35" s="42"/>
      <c r="C35" s="42"/>
      <c r="D35" s="36"/>
      <c r="E35" s="52"/>
      <c r="F35" s="47">
        <f>D35*E35</f>
        <v>0</v>
      </c>
      <c r="G35" s="47"/>
      <c r="H35" s="47">
        <f>F35-G35</f>
        <v>0</v>
      </c>
      <c r="I35" s="152"/>
      <c r="J35" s="63"/>
    </row>
    <row r="36" spans="1:10" s="4" customFormat="1" ht="15" customHeight="1" thickBot="1" x14ac:dyDescent="0.6">
      <c r="A36" s="140"/>
      <c r="B36" s="43"/>
      <c r="C36" s="43"/>
      <c r="D36" s="37"/>
      <c r="E36" s="53" t="s">
        <v>15</v>
      </c>
      <c r="F36" s="56">
        <f t="shared" ref="F36" si="26">SUM(F34:F35)</f>
        <v>0</v>
      </c>
      <c r="G36" s="67">
        <f t="shared" ref="G36" si="27">SUM(G34:G35)</f>
        <v>0</v>
      </c>
      <c r="H36" s="55">
        <f t="shared" ref="H36" si="28">SUM(H34:H35)</f>
        <v>0</v>
      </c>
      <c r="I36" s="55">
        <f>ROUNDDOWN(H36/2,0)</f>
        <v>0</v>
      </c>
      <c r="J36" s="64"/>
    </row>
    <row r="37" spans="1:10" ht="27.75" customHeight="1" x14ac:dyDescent="0.55000000000000004">
      <c r="A37" s="136" t="s">
        <v>7</v>
      </c>
      <c r="B37" s="41"/>
      <c r="C37" s="41"/>
      <c r="D37" s="35"/>
      <c r="E37" s="51"/>
      <c r="F37" s="48">
        <f>D37*E37</f>
        <v>0</v>
      </c>
      <c r="G37" s="48"/>
      <c r="H37" s="48">
        <f>F37-G37</f>
        <v>0</v>
      </c>
      <c r="I37" s="153"/>
      <c r="J37" s="62"/>
    </row>
    <row r="38" spans="1:10" ht="27.75" customHeight="1" x14ac:dyDescent="0.55000000000000004">
      <c r="A38" s="137"/>
      <c r="B38" s="42"/>
      <c r="C38" s="42"/>
      <c r="D38" s="36"/>
      <c r="E38" s="52"/>
      <c r="F38" s="47">
        <f>D38*E38</f>
        <v>0</v>
      </c>
      <c r="G38" s="47"/>
      <c r="H38" s="47">
        <f>F38-G38</f>
        <v>0</v>
      </c>
      <c r="I38" s="152"/>
      <c r="J38" s="63"/>
    </row>
    <row r="39" spans="1:10" s="4" customFormat="1" ht="15" customHeight="1" thickBot="1" x14ac:dyDescent="0.6">
      <c r="A39" s="140"/>
      <c r="B39" s="44"/>
      <c r="C39" s="43"/>
      <c r="D39" s="37"/>
      <c r="E39" s="53" t="s">
        <v>15</v>
      </c>
      <c r="F39" s="56">
        <f t="shared" ref="F39" si="29">SUM(F37:F38)</f>
        <v>0</v>
      </c>
      <c r="G39" s="67">
        <f t="shared" ref="G39" si="30">SUM(G37:G38)</f>
        <v>0</v>
      </c>
      <c r="H39" s="55">
        <f t="shared" ref="H39" si="31">SUM(H37:H38)</f>
        <v>0</v>
      </c>
      <c r="I39" s="55">
        <f>ROUNDDOWN(H39/2,0)</f>
        <v>0</v>
      </c>
      <c r="J39" s="64"/>
    </row>
    <row r="40" spans="1:10" ht="27.75" customHeight="1" x14ac:dyDescent="0.55000000000000004">
      <c r="A40" s="136" t="s">
        <v>9</v>
      </c>
      <c r="B40" s="41"/>
      <c r="C40" s="41"/>
      <c r="D40" s="35"/>
      <c r="E40" s="51"/>
      <c r="F40" s="48">
        <f>D40*E40</f>
        <v>0</v>
      </c>
      <c r="G40" s="48"/>
      <c r="H40" s="48">
        <f>F40-G40</f>
        <v>0</v>
      </c>
      <c r="I40" s="153"/>
      <c r="J40" s="62"/>
    </row>
    <row r="41" spans="1:10" ht="27.75" customHeight="1" x14ac:dyDescent="0.55000000000000004">
      <c r="A41" s="137"/>
      <c r="B41" s="42"/>
      <c r="C41" s="42"/>
      <c r="D41" s="36"/>
      <c r="E41" s="52"/>
      <c r="F41" s="47">
        <f>D41*E41</f>
        <v>0</v>
      </c>
      <c r="G41" s="47"/>
      <c r="H41" s="47">
        <f>F41-G41</f>
        <v>0</v>
      </c>
      <c r="I41" s="152"/>
      <c r="J41" s="63"/>
    </row>
    <row r="42" spans="1:10" s="4" customFormat="1" ht="15" customHeight="1" thickBot="1" x14ac:dyDescent="0.6">
      <c r="A42" s="138"/>
      <c r="B42" s="19"/>
      <c r="C42" s="19"/>
      <c r="D42" s="20"/>
      <c r="E42" s="53" t="s">
        <v>15</v>
      </c>
      <c r="F42" s="21">
        <f t="shared" ref="F42:H42" si="32">SUM(F40:F41)</f>
        <v>0</v>
      </c>
      <c r="G42" s="21">
        <f t="shared" si="32"/>
        <v>0</v>
      </c>
      <c r="H42" s="21">
        <f t="shared" si="32"/>
        <v>0</v>
      </c>
      <c r="I42" s="123">
        <f>ROUNDDOWN(H42/2,0)</f>
        <v>0</v>
      </c>
      <c r="J42" s="61"/>
    </row>
    <row r="43" spans="1:10" ht="42.75" customHeight="1" thickTop="1" x14ac:dyDescent="0.55000000000000004">
      <c r="A43" s="141" t="s">
        <v>50</v>
      </c>
      <c r="B43" s="142"/>
      <c r="C43" s="142"/>
      <c r="D43" s="142"/>
      <c r="E43" s="143"/>
      <c r="F43" s="83">
        <f>SUM(F6,F9,F12,F15,F18,F21,F24,F27,F30,F33,F36,F39,F42)</f>
        <v>0</v>
      </c>
      <c r="G43" s="83">
        <f>SUM(G6,G9,G12,G15,G18,G21,G24,G27,G30,G33,G36,G39,G42)</f>
        <v>0</v>
      </c>
      <c r="H43" s="83">
        <f>SUM(H6,H9,H12,H15,H18,H21,H24,H27,H30,H33,H36,H39,H42)</f>
        <v>0</v>
      </c>
      <c r="I43" s="124"/>
      <c r="J43" s="144"/>
    </row>
    <row r="44" spans="1:10" ht="42.75" customHeight="1" x14ac:dyDescent="0.55000000000000004">
      <c r="A44" s="130" t="s">
        <v>51</v>
      </c>
      <c r="B44" s="131"/>
      <c r="C44" s="131"/>
      <c r="D44" s="131"/>
      <c r="E44" s="131"/>
      <c r="F44" s="131"/>
      <c r="G44" s="132"/>
      <c r="H44" s="147">
        <f>ROUNDDOWN(H43/2,0)</f>
        <v>0</v>
      </c>
      <c r="I44" s="148"/>
      <c r="J44" s="145"/>
    </row>
    <row r="45" spans="1:10" ht="42.75" customHeight="1" thickBot="1" x14ac:dyDescent="0.6">
      <c r="A45" s="133" t="s">
        <v>52</v>
      </c>
      <c r="B45" s="134"/>
      <c r="C45" s="134"/>
      <c r="D45" s="134"/>
      <c r="E45" s="134"/>
      <c r="F45" s="134"/>
      <c r="G45" s="135"/>
      <c r="H45" s="149">
        <f>ROUNDDOWN(H44/1000,0)*1000</f>
        <v>0</v>
      </c>
      <c r="I45" s="150"/>
      <c r="J45" s="146"/>
    </row>
    <row r="46" spans="1:10" ht="6.75" customHeight="1" x14ac:dyDescent="0.55000000000000004">
      <c r="J46" s="27"/>
    </row>
    <row r="47" spans="1:10" ht="22.5" customHeight="1" x14ac:dyDescent="0.55000000000000004">
      <c r="A47" s="86" t="s">
        <v>59</v>
      </c>
      <c r="B47" s="87"/>
      <c r="C47" s="87"/>
      <c r="D47" s="88"/>
      <c r="E47" s="88"/>
      <c r="F47" s="89"/>
      <c r="G47" s="90"/>
      <c r="H47" s="91"/>
      <c r="I47" s="91"/>
      <c r="J47" s="29"/>
    </row>
    <row r="48" spans="1:10" ht="22.5" customHeight="1" x14ac:dyDescent="0.55000000000000004">
      <c r="A48" s="85" t="s">
        <v>61</v>
      </c>
      <c r="B48" s="84"/>
      <c r="C48" s="31"/>
      <c r="D48" s="29"/>
      <c r="E48" s="29"/>
      <c r="F48" s="29"/>
      <c r="G48" s="29"/>
      <c r="H48" s="29"/>
      <c r="I48" s="29"/>
      <c r="J48" s="27"/>
    </row>
    <row r="49" spans="1:10" ht="22.5" customHeight="1" x14ac:dyDescent="0.55000000000000004">
      <c r="A49" s="85" t="s">
        <v>60</v>
      </c>
      <c r="B49" s="84"/>
      <c r="C49" s="84"/>
      <c r="D49" s="85"/>
      <c r="E49" s="85"/>
      <c r="F49" s="85"/>
      <c r="G49" s="85"/>
      <c r="H49" s="85"/>
      <c r="I49" s="85"/>
      <c r="J49" s="29"/>
    </row>
    <row r="50" spans="1:10" ht="22.5" customHeight="1" x14ac:dyDescent="0.55000000000000004">
      <c r="A50" s="86" t="s">
        <v>62</v>
      </c>
      <c r="B50" s="87"/>
      <c r="C50" s="87"/>
      <c r="D50" s="88"/>
      <c r="E50" s="88"/>
      <c r="F50" s="89"/>
      <c r="G50" s="89"/>
      <c r="H50" s="91"/>
      <c r="I50" s="91"/>
      <c r="J50" s="29"/>
    </row>
  </sheetData>
  <sheetProtection selectLockedCells="1"/>
  <mergeCells count="32">
    <mergeCell ref="J43:J45"/>
    <mergeCell ref="H44:I44"/>
    <mergeCell ref="H45:I45"/>
    <mergeCell ref="I4:I5"/>
    <mergeCell ref="I7:I8"/>
    <mergeCell ref="I10:I11"/>
    <mergeCell ref="I13:I14"/>
    <mergeCell ref="I16:I17"/>
    <mergeCell ref="I19:I20"/>
    <mergeCell ref="I22:I23"/>
    <mergeCell ref="I25:I26"/>
    <mergeCell ref="I28:I29"/>
    <mergeCell ref="I31:I32"/>
    <mergeCell ref="I34:I35"/>
    <mergeCell ref="I37:I38"/>
    <mergeCell ref="I40:I41"/>
    <mergeCell ref="A44:G44"/>
    <mergeCell ref="A45:G45"/>
    <mergeCell ref="A40:A42"/>
    <mergeCell ref="A4:A6"/>
    <mergeCell ref="A37:A39"/>
    <mergeCell ref="A34:A36"/>
    <mergeCell ref="A31:A33"/>
    <mergeCell ref="A28:A30"/>
    <mergeCell ref="A25:A27"/>
    <mergeCell ref="A22:A24"/>
    <mergeCell ref="A19:A21"/>
    <mergeCell ref="A16:A18"/>
    <mergeCell ref="A10:A12"/>
    <mergeCell ref="A13:A15"/>
    <mergeCell ref="A7:A9"/>
    <mergeCell ref="A43:E43"/>
  </mergeCells>
  <phoneticPr fontId="3"/>
  <pageMargins left="0.62992125984251968" right="0.62992125984251968" top="0.74803149606299213" bottom="0.74803149606299213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F15"/>
  <sheetViews>
    <sheetView view="pageBreakPreview" zoomScale="85" zoomScaleNormal="100" zoomScaleSheetLayoutView="85" workbookViewId="0">
      <selection activeCell="J22" sqref="J22"/>
    </sheetView>
  </sheetViews>
  <sheetFormatPr defaultRowHeight="18" x14ac:dyDescent="0.55000000000000004"/>
  <cols>
    <col min="1" max="1" width="15.33203125" customWidth="1"/>
    <col min="2" max="2" width="21" style="3" customWidth="1"/>
    <col min="3" max="3" width="11.58203125" style="1" customWidth="1"/>
    <col min="4" max="4" width="21" style="1" customWidth="1"/>
    <col min="5" max="5" width="23.83203125" style="1" customWidth="1"/>
    <col min="6" max="6" width="1.5" customWidth="1"/>
  </cols>
  <sheetData>
    <row r="1" spans="1:6" ht="25" customHeight="1" x14ac:dyDescent="0.55000000000000004">
      <c r="A1" s="45" t="s">
        <v>27</v>
      </c>
      <c r="B1" s="45"/>
      <c r="F1" s="29"/>
    </row>
    <row r="2" spans="1:6" ht="25" customHeight="1" x14ac:dyDescent="0.55000000000000004">
      <c r="A2" s="54"/>
      <c r="B2" s="45"/>
      <c r="F2" s="29"/>
    </row>
    <row r="3" spans="1:6" ht="25" customHeight="1" thickBot="1" x14ac:dyDescent="0.6">
      <c r="A3" s="24" t="s">
        <v>24</v>
      </c>
      <c r="B3" s="23"/>
      <c r="E3" s="70" t="s">
        <v>45</v>
      </c>
      <c r="F3" s="30"/>
    </row>
    <row r="4" spans="1:6" ht="25.5" customHeight="1" x14ac:dyDescent="0.55000000000000004">
      <c r="A4" s="166" t="s">
        <v>21</v>
      </c>
      <c r="B4" s="164" t="s">
        <v>22</v>
      </c>
      <c r="C4" s="161" t="s">
        <v>49</v>
      </c>
      <c r="D4" s="162"/>
      <c r="E4" s="163"/>
      <c r="F4" s="29"/>
    </row>
    <row r="5" spans="1:6" ht="25.5" customHeight="1" thickBot="1" x14ac:dyDescent="0.6">
      <c r="A5" s="167"/>
      <c r="B5" s="165"/>
      <c r="C5" s="81"/>
      <c r="D5" s="92" t="s">
        <v>44</v>
      </c>
      <c r="E5" s="93" t="s">
        <v>46</v>
      </c>
      <c r="F5" s="29"/>
    </row>
    <row r="6" spans="1:6" ht="48.75" customHeight="1" thickTop="1" x14ac:dyDescent="0.55000000000000004">
      <c r="A6" s="14" t="s">
        <v>17</v>
      </c>
      <c r="B6" s="5">
        <v>0</v>
      </c>
      <c r="C6" s="12"/>
      <c r="D6" s="12"/>
      <c r="E6" s="71"/>
      <c r="F6" s="29"/>
    </row>
    <row r="7" spans="1:6" ht="48" customHeight="1" x14ac:dyDescent="0.55000000000000004">
      <c r="A7" s="15" t="s">
        <v>18</v>
      </c>
      <c r="B7" s="6">
        <v>0</v>
      </c>
      <c r="C7" s="13"/>
      <c r="D7" s="13"/>
      <c r="E7" s="72"/>
      <c r="F7" s="29"/>
    </row>
    <row r="8" spans="1:6" ht="23.15" customHeight="1" x14ac:dyDescent="0.55000000000000004">
      <c r="A8" s="154" t="s">
        <v>19</v>
      </c>
      <c r="B8" s="156">
        <v>0</v>
      </c>
      <c r="C8" s="158" t="s">
        <v>29</v>
      </c>
      <c r="D8" s="159"/>
      <c r="E8" s="160"/>
      <c r="F8" s="29"/>
    </row>
    <row r="9" spans="1:6" ht="23.15" customHeight="1" x14ac:dyDescent="0.55000000000000004">
      <c r="A9" s="155"/>
      <c r="B9" s="157"/>
      <c r="C9" s="57" t="s">
        <v>30</v>
      </c>
      <c r="D9" s="75">
        <v>0</v>
      </c>
      <c r="E9" s="73"/>
      <c r="F9" s="29"/>
    </row>
    <row r="10" spans="1:6" ht="23.15" customHeight="1" x14ac:dyDescent="0.55000000000000004">
      <c r="A10" s="155"/>
      <c r="B10" s="157"/>
      <c r="C10" s="57" t="s">
        <v>31</v>
      </c>
      <c r="D10" s="75">
        <v>0</v>
      </c>
      <c r="E10" s="73"/>
      <c r="F10" s="29"/>
    </row>
    <row r="11" spans="1:6" ht="23.15" customHeight="1" x14ac:dyDescent="0.55000000000000004">
      <c r="A11" s="155"/>
      <c r="B11" s="157"/>
      <c r="C11" s="57" t="s">
        <v>32</v>
      </c>
      <c r="D11" s="75">
        <v>0</v>
      </c>
      <c r="E11" s="73"/>
      <c r="F11" s="29"/>
    </row>
    <row r="12" spans="1:6" ht="48" customHeight="1" thickBot="1" x14ac:dyDescent="0.6">
      <c r="A12" s="16" t="s">
        <v>20</v>
      </c>
      <c r="B12" s="7">
        <v>0</v>
      </c>
      <c r="C12" s="76"/>
      <c r="D12" s="76"/>
      <c r="E12" s="74"/>
      <c r="F12" s="29"/>
    </row>
    <row r="13" spans="1:6" ht="48" customHeight="1" thickTop="1" thickBot="1" x14ac:dyDescent="0.6">
      <c r="A13" s="17" t="s">
        <v>43</v>
      </c>
      <c r="B13" s="18">
        <f>SUM(B6:B12)</f>
        <v>0</v>
      </c>
      <c r="C13" s="77"/>
      <c r="D13" s="78"/>
      <c r="E13" s="79"/>
      <c r="F13" s="29"/>
    </row>
    <row r="14" spans="1:6" ht="24" customHeight="1" x14ac:dyDescent="0.55000000000000004">
      <c r="A14" s="28"/>
      <c r="B14" s="25"/>
      <c r="C14" s="26"/>
      <c r="D14" s="26"/>
      <c r="E14" s="26"/>
      <c r="F14" s="29"/>
    </row>
    <row r="15" spans="1:6" ht="24.75" customHeight="1" x14ac:dyDescent="0.55000000000000004">
      <c r="A15" s="2"/>
    </row>
  </sheetData>
  <sheetProtection selectLockedCells="1"/>
  <mergeCells count="6">
    <mergeCell ref="A8:A11"/>
    <mergeCell ref="B8:B11"/>
    <mergeCell ref="C8:E8"/>
    <mergeCell ref="C4:E4"/>
    <mergeCell ref="B4:B5"/>
    <mergeCell ref="A4:A5"/>
  </mergeCells>
  <phoneticPr fontId="3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654A-49CD-4786-9080-76E2E6A3C38F}">
  <sheetPr>
    <tabColor theme="5" tint="-0.249977111117893"/>
    <pageSetUpPr fitToPage="1"/>
  </sheetPr>
  <dimension ref="A1:K51"/>
  <sheetViews>
    <sheetView zoomScale="86" zoomScaleNormal="86" zoomScaleSheetLayoutView="85" workbookViewId="0">
      <selection sqref="A1:Q52"/>
    </sheetView>
  </sheetViews>
  <sheetFormatPr defaultRowHeight="18" x14ac:dyDescent="0.55000000000000004"/>
  <cols>
    <col min="1" max="1" width="10" customWidth="1"/>
    <col min="2" max="2" width="17.33203125" style="3" customWidth="1"/>
    <col min="3" max="3" width="5" style="3" customWidth="1"/>
    <col min="4" max="4" width="5" customWidth="1"/>
    <col min="5" max="5" width="10" customWidth="1"/>
    <col min="6" max="7" width="17" customWidth="1"/>
    <col min="8" max="8" width="15.5" customWidth="1"/>
    <col min="9" max="9" width="14.58203125" customWidth="1"/>
    <col min="10" max="10" width="48.58203125" customWidth="1"/>
  </cols>
  <sheetData>
    <row r="1" spans="1:11" ht="34.5" customHeight="1" x14ac:dyDescent="0.55000000000000004">
      <c r="A1" s="22" t="s">
        <v>26</v>
      </c>
      <c r="B1" s="23"/>
      <c r="C1" s="23"/>
      <c r="D1" s="22"/>
      <c r="E1" s="22"/>
      <c r="F1" s="22"/>
      <c r="G1" s="22"/>
      <c r="H1" s="22"/>
      <c r="I1" s="22"/>
      <c r="J1" s="22"/>
    </row>
    <row r="2" spans="1:11" ht="25" customHeight="1" thickBot="1" x14ac:dyDescent="0.6">
      <c r="A2" s="24" t="s">
        <v>23</v>
      </c>
      <c r="B2" s="23"/>
      <c r="C2" s="23"/>
      <c r="D2" s="22"/>
      <c r="E2" s="22"/>
      <c r="F2" s="22"/>
      <c r="G2" s="22"/>
      <c r="H2" s="22"/>
      <c r="I2" s="22"/>
      <c r="J2" s="58" t="s">
        <v>33</v>
      </c>
    </row>
    <row r="3" spans="1:11" ht="67.5" customHeight="1" thickBot="1" x14ac:dyDescent="0.6">
      <c r="A3" s="8" t="s">
        <v>16</v>
      </c>
      <c r="B3" s="9" t="s">
        <v>0</v>
      </c>
      <c r="C3" s="82" t="s">
        <v>34</v>
      </c>
      <c r="D3" s="10" t="s">
        <v>1</v>
      </c>
      <c r="E3" s="10" t="s">
        <v>54</v>
      </c>
      <c r="F3" s="10" t="s">
        <v>56</v>
      </c>
      <c r="G3" s="10" t="s">
        <v>55</v>
      </c>
      <c r="H3" s="10" t="s">
        <v>57</v>
      </c>
      <c r="I3" s="122" t="s">
        <v>58</v>
      </c>
      <c r="J3" s="11" t="s">
        <v>63</v>
      </c>
    </row>
    <row r="4" spans="1:11" ht="27.75" customHeight="1" thickTop="1" x14ac:dyDescent="0.55000000000000004">
      <c r="A4" s="139" t="s">
        <v>25</v>
      </c>
      <c r="B4" s="94" t="s">
        <v>28</v>
      </c>
      <c r="C4" s="95" t="s">
        <v>40</v>
      </c>
      <c r="D4" s="96">
        <v>1</v>
      </c>
      <c r="E4" s="97">
        <v>550000</v>
      </c>
      <c r="F4" s="98">
        <f>D4*E4</f>
        <v>550000</v>
      </c>
      <c r="G4" s="103">
        <v>50000</v>
      </c>
      <c r="H4" s="98">
        <f>F4-G4</f>
        <v>500000</v>
      </c>
      <c r="I4" s="168"/>
      <c r="J4" s="99" t="s">
        <v>86</v>
      </c>
    </row>
    <row r="5" spans="1:11" ht="27.75" customHeight="1" x14ac:dyDescent="0.55000000000000004">
      <c r="A5" s="137"/>
      <c r="B5" s="125"/>
      <c r="C5" s="125"/>
      <c r="D5" s="106"/>
      <c r="E5" s="126"/>
      <c r="F5" s="108"/>
      <c r="G5" s="108"/>
      <c r="H5" s="108"/>
      <c r="I5" s="169"/>
      <c r="J5" s="109"/>
    </row>
    <row r="6" spans="1:11" s="4" customFormat="1" ht="15" customHeight="1" thickBot="1" x14ac:dyDescent="0.6">
      <c r="A6" s="137"/>
      <c r="B6" s="40"/>
      <c r="C6" s="40"/>
      <c r="D6" s="34"/>
      <c r="E6" s="53" t="s">
        <v>15</v>
      </c>
      <c r="F6" s="55">
        <f>SUM(F4:F5)</f>
        <v>550000</v>
      </c>
      <c r="G6" s="55">
        <f t="shared" ref="G6" si="0">SUM(G4:G5)</f>
        <v>50000</v>
      </c>
      <c r="H6" s="55">
        <f>SUM(H4:H5)</f>
        <v>500000</v>
      </c>
      <c r="I6" s="55">
        <f>ROUNDDOWN(H6/2,0)</f>
        <v>250000</v>
      </c>
      <c r="J6" s="61"/>
    </row>
    <row r="7" spans="1:11" ht="27.75" customHeight="1" x14ac:dyDescent="0.55000000000000004">
      <c r="A7" s="136" t="s">
        <v>11</v>
      </c>
      <c r="B7" s="100" t="s">
        <v>35</v>
      </c>
      <c r="C7" s="100" t="s">
        <v>41</v>
      </c>
      <c r="D7" s="101">
        <v>5</v>
      </c>
      <c r="E7" s="102">
        <v>55000</v>
      </c>
      <c r="F7" s="103">
        <f>D7*E7</f>
        <v>275000</v>
      </c>
      <c r="G7" s="103">
        <v>25000</v>
      </c>
      <c r="H7" s="103">
        <f>F7-G7</f>
        <v>250000</v>
      </c>
      <c r="I7" s="170"/>
      <c r="J7" s="104" t="s">
        <v>87</v>
      </c>
    </row>
    <row r="8" spans="1:11" ht="27.75" customHeight="1" x14ac:dyDescent="0.55000000000000004">
      <c r="A8" s="137"/>
      <c r="B8" s="105" t="s">
        <v>10</v>
      </c>
      <c r="C8" s="105" t="s">
        <v>41</v>
      </c>
      <c r="D8" s="106">
        <v>3</v>
      </c>
      <c r="E8" s="107">
        <v>33000</v>
      </c>
      <c r="F8" s="108">
        <f>D8*E8</f>
        <v>99000</v>
      </c>
      <c r="G8" s="108">
        <v>9000</v>
      </c>
      <c r="H8" s="108">
        <f>F8-G8</f>
        <v>90000</v>
      </c>
      <c r="I8" s="169"/>
      <c r="J8" s="109" t="s">
        <v>88</v>
      </c>
    </row>
    <row r="9" spans="1:11" s="4" customFormat="1" ht="15" customHeight="1" thickBot="1" x14ac:dyDescent="0.6">
      <c r="A9" s="140"/>
      <c r="B9" s="43"/>
      <c r="C9" s="43"/>
      <c r="D9" s="37"/>
      <c r="E9" s="53" t="s">
        <v>15</v>
      </c>
      <c r="F9" s="56">
        <f t="shared" ref="F9:H9" si="1">SUM(F7:F8)</f>
        <v>374000</v>
      </c>
      <c r="G9" s="67">
        <f t="shared" si="1"/>
        <v>34000</v>
      </c>
      <c r="H9" s="55">
        <f t="shared" si="1"/>
        <v>340000</v>
      </c>
      <c r="I9" s="55">
        <f>ROUNDDOWN(H9/2,0)</f>
        <v>170000</v>
      </c>
      <c r="J9" s="64"/>
      <c r="K9"/>
    </row>
    <row r="10" spans="1:11" ht="27.75" customHeight="1" x14ac:dyDescent="0.55000000000000004">
      <c r="A10" s="137" t="s">
        <v>2</v>
      </c>
      <c r="B10" s="100" t="s">
        <v>64</v>
      </c>
      <c r="C10" s="100" t="s">
        <v>65</v>
      </c>
      <c r="D10" s="101">
        <v>5</v>
      </c>
      <c r="E10" s="102">
        <v>105380</v>
      </c>
      <c r="F10" s="103">
        <f>D10*E10</f>
        <v>526900</v>
      </c>
      <c r="G10" s="103">
        <v>47900</v>
      </c>
      <c r="H10" s="103">
        <f>F10-G10</f>
        <v>479000</v>
      </c>
      <c r="I10" s="153"/>
      <c r="J10" s="128" t="s">
        <v>89</v>
      </c>
    </row>
    <row r="11" spans="1:11" ht="27.75" customHeight="1" x14ac:dyDescent="0.55000000000000004">
      <c r="A11" s="137"/>
      <c r="B11" s="105" t="s">
        <v>64</v>
      </c>
      <c r="C11" s="105" t="s">
        <v>65</v>
      </c>
      <c r="D11" s="106">
        <v>3</v>
      </c>
      <c r="E11" s="107">
        <v>97152.000000000015</v>
      </c>
      <c r="F11" s="108">
        <f>D11*E11</f>
        <v>291456.00000000006</v>
      </c>
      <c r="G11" s="108">
        <v>26496.000000000004</v>
      </c>
      <c r="H11" s="108">
        <f>F11-G11</f>
        <v>264960.00000000006</v>
      </c>
      <c r="I11" s="152"/>
      <c r="J11" s="109" t="s">
        <v>90</v>
      </c>
    </row>
    <row r="12" spans="1:11" s="4" customFormat="1" ht="15" customHeight="1" thickBot="1" x14ac:dyDescent="0.6">
      <c r="A12" s="140"/>
      <c r="B12" s="43"/>
      <c r="C12" s="43"/>
      <c r="D12" s="37"/>
      <c r="E12" s="53" t="s">
        <v>15</v>
      </c>
      <c r="F12" s="56">
        <f t="shared" ref="F12:H12" si="2">SUM(F10:F11)</f>
        <v>818356</v>
      </c>
      <c r="G12" s="67">
        <f>SUM(G10:G11)</f>
        <v>74396</v>
      </c>
      <c r="H12" s="55">
        <f t="shared" si="2"/>
        <v>743960</v>
      </c>
      <c r="I12" s="55">
        <f>ROUNDDOWN(H12/2,0)</f>
        <v>371980</v>
      </c>
      <c r="J12" s="64"/>
      <c r="K12"/>
    </row>
    <row r="13" spans="1:11" ht="27.75" customHeight="1" x14ac:dyDescent="0.55000000000000004">
      <c r="A13" s="136" t="s">
        <v>12</v>
      </c>
      <c r="B13" s="100" t="s">
        <v>66</v>
      </c>
      <c r="C13" s="100" t="s">
        <v>67</v>
      </c>
      <c r="D13" s="101">
        <v>115</v>
      </c>
      <c r="E13" s="102">
        <v>3960</v>
      </c>
      <c r="F13" s="103">
        <f>D13*E13</f>
        <v>455400</v>
      </c>
      <c r="G13" s="103">
        <v>0</v>
      </c>
      <c r="H13" s="103">
        <f>F13-G13</f>
        <v>455400</v>
      </c>
      <c r="I13" s="153"/>
      <c r="J13" s="129" t="s">
        <v>108</v>
      </c>
    </row>
    <row r="14" spans="1:11" ht="27.75" customHeight="1" x14ac:dyDescent="0.55000000000000004">
      <c r="A14" s="137"/>
      <c r="B14" s="105" t="s">
        <v>68</v>
      </c>
      <c r="C14" s="105" t="s">
        <v>67</v>
      </c>
      <c r="D14" s="106">
        <v>340</v>
      </c>
      <c r="E14" s="107">
        <v>1342</v>
      </c>
      <c r="F14" s="108">
        <f>D14*E14</f>
        <v>456280</v>
      </c>
      <c r="G14" s="108">
        <v>0</v>
      </c>
      <c r="H14" s="108">
        <f>F14-G14</f>
        <v>456280</v>
      </c>
      <c r="I14" s="152"/>
      <c r="J14" s="109" t="s">
        <v>107</v>
      </c>
    </row>
    <row r="15" spans="1:11" s="4" customFormat="1" ht="15" customHeight="1" thickBot="1" x14ac:dyDescent="0.6">
      <c r="A15" s="140"/>
      <c r="B15" s="43"/>
      <c r="C15" s="43"/>
      <c r="D15" s="37"/>
      <c r="E15" s="53" t="s">
        <v>15</v>
      </c>
      <c r="F15" s="56">
        <f t="shared" ref="F15:H15" si="3">SUM(F13:F14)</f>
        <v>911680</v>
      </c>
      <c r="G15" s="67">
        <v>0</v>
      </c>
      <c r="H15" s="55">
        <f t="shared" si="3"/>
        <v>911680</v>
      </c>
      <c r="I15" s="55">
        <f>ROUNDDOWN(H15/2,0)</f>
        <v>455840</v>
      </c>
      <c r="J15" s="64"/>
      <c r="K15"/>
    </row>
    <row r="16" spans="1:11" ht="27.75" customHeight="1" x14ac:dyDescent="0.55000000000000004">
      <c r="A16" s="136" t="s">
        <v>13</v>
      </c>
      <c r="B16" s="100" t="s">
        <v>36</v>
      </c>
      <c r="C16" s="100" t="s">
        <v>65</v>
      </c>
      <c r="D16" s="101">
        <v>2</v>
      </c>
      <c r="E16" s="102">
        <v>16500</v>
      </c>
      <c r="F16" s="103">
        <f>D16*E16</f>
        <v>33000</v>
      </c>
      <c r="G16" s="103">
        <v>3000</v>
      </c>
      <c r="H16" s="103">
        <f>F16-G16</f>
        <v>30000</v>
      </c>
      <c r="I16" s="153"/>
      <c r="J16" s="129" t="s">
        <v>91</v>
      </c>
    </row>
    <row r="17" spans="1:11" ht="27.75" customHeight="1" x14ac:dyDescent="0.55000000000000004">
      <c r="A17" s="137"/>
      <c r="B17" s="105" t="s">
        <v>69</v>
      </c>
      <c r="C17" s="105" t="s">
        <v>65</v>
      </c>
      <c r="D17" s="106">
        <v>1</v>
      </c>
      <c r="E17" s="107">
        <v>5500</v>
      </c>
      <c r="F17" s="108">
        <f>D17*E17</f>
        <v>5500</v>
      </c>
      <c r="G17" s="108">
        <v>500</v>
      </c>
      <c r="H17" s="108">
        <f>F17-G17</f>
        <v>5000</v>
      </c>
      <c r="I17" s="152"/>
      <c r="J17" s="109" t="s">
        <v>92</v>
      </c>
    </row>
    <row r="18" spans="1:11" s="4" customFormat="1" ht="15" customHeight="1" thickBot="1" x14ac:dyDescent="0.6">
      <c r="A18" s="140"/>
      <c r="B18" s="43"/>
      <c r="C18" s="43"/>
      <c r="D18" s="37"/>
      <c r="E18" s="53" t="s">
        <v>15</v>
      </c>
      <c r="F18" s="56">
        <f t="shared" ref="F18:H18" si="4">SUM(F16:F17)</f>
        <v>38500</v>
      </c>
      <c r="G18" s="67">
        <f t="shared" si="4"/>
        <v>3500</v>
      </c>
      <c r="H18" s="55">
        <f t="shared" si="4"/>
        <v>35000</v>
      </c>
      <c r="I18" s="55">
        <f>ROUNDDOWN(H18/2,0)</f>
        <v>17500</v>
      </c>
      <c r="J18" s="64"/>
      <c r="K18"/>
    </row>
    <row r="19" spans="1:11" ht="27.75" customHeight="1" x14ac:dyDescent="0.55000000000000004">
      <c r="A19" s="136" t="s">
        <v>6</v>
      </c>
      <c r="B19" s="100" t="s">
        <v>70</v>
      </c>
      <c r="C19" s="100" t="s">
        <v>71</v>
      </c>
      <c r="D19" s="101">
        <v>6</v>
      </c>
      <c r="E19" s="102">
        <v>1491</v>
      </c>
      <c r="F19" s="103">
        <f>D19*E19</f>
        <v>8946</v>
      </c>
      <c r="G19" s="103">
        <v>813</v>
      </c>
      <c r="H19" s="103">
        <f>F19-G19</f>
        <v>8133</v>
      </c>
      <c r="I19" s="153"/>
      <c r="J19" s="129" t="s">
        <v>93</v>
      </c>
    </row>
    <row r="20" spans="1:11" ht="27.75" customHeight="1" x14ac:dyDescent="0.55000000000000004">
      <c r="A20" s="137"/>
      <c r="B20" s="105"/>
      <c r="C20" s="105"/>
      <c r="D20" s="106"/>
      <c r="E20" s="107"/>
      <c r="F20" s="108"/>
      <c r="G20" s="108"/>
      <c r="H20" s="108"/>
      <c r="I20" s="152"/>
      <c r="J20" s="109"/>
    </row>
    <row r="21" spans="1:11" s="4" customFormat="1" ht="15" customHeight="1" thickBot="1" x14ac:dyDescent="0.6">
      <c r="A21" s="140"/>
      <c r="B21" s="43"/>
      <c r="C21" s="43"/>
      <c r="D21" s="37"/>
      <c r="E21" s="53" t="s">
        <v>15</v>
      </c>
      <c r="F21" s="56">
        <f>SUM(F19:F20)</f>
        <v>8946</v>
      </c>
      <c r="G21" s="67">
        <f>SUM(G19:G20)</f>
        <v>813</v>
      </c>
      <c r="H21" s="55">
        <f>SUM(H19:H20)</f>
        <v>8133</v>
      </c>
      <c r="I21" s="55">
        <f>ROUNDDOWN(H21/2,0)</f>
        <v>4066</v>
      </c>
      <c r="J21" s="64"/>
      <c r="K21"/>
    </row>
    <row r="22" spans="1:11" ht="27.75" customHeight="1" x14ac:dyDescent="0.55000000000000004">
      <c r="A22" s="136" t="s">
        <v>4</v>
      </c>
      <c r="B22" s="100" t="s">
        <v>72</v>
      </c>
      <c r="C22" s="100" t="s">
        <v>71</v>
      </c>
      <c r="D22" s="101">
        <v>1</v>
      </c>
      <c r="E22" s="102">
        <v>110000.00000000001</v>
      </c>
      <c r="F22" s="103">
        <f>D22*E22</f>
        <v>110000.00000000001</v>
      </c>
      <c r="G22" s="103">
        <v>10000.000000000002</v>
      </c>
      <c r="H22" s="103">
        <f>F22-G22</f>
        <v>100000.00000000001</v>
      </c>
      <c r="I22" s="153"/>
      <c r="J22" s="129" t="s">
        <v>94</v>
      </c>
    </row>
    <row r="23" spans="1:11" ht="27.75" customHeight="1" x14ac:dyDescent="0.55000000000000004">
      <c r="A23" s="137"/>
      <c r="B23" s="111" t="s">
        <v>73</v>
      </c>
      <c r="C23" s="111" t="s">
        <v>71</v>
      </c>
      <c r="D23" s="112">
        <v>1</v>
      </c>
      <c r="E23" s="113">
        <v>550000</v>
      </c>
      <c r="F23" s="114">
        <f>D23*E23</f>
        <v>550000</v>
      </c>
      <c r="G23" s="114">
        <v>50000</v>
      </c>
      <c r="H23" s="114">
        <f>F23-G23</f>
        <v>500000</v>
      </c>
      <c r="I23" s="171"/>
      <c r="J23" s="110" t="s">
        <v>95</v>
      </c>
    </row>
    <row r="24" spans="1:11" ht="27.75" customHeight="1" x14ac:dyDescent="0.55000000000000004">
      <c r="A24" s="137"/>
      <c r="B24" s="105" t="s">
        <v>74</v>
      </c>
      <c r="C24" s="105" t="s">
        <v>71</v>
      </c>
      <c r="D24" s="106">
        <v>1</v>
      </c>
      <c r="E24" s="107">
        <v>110000.00000000001</v>
      </c>
      <c r="F24" s="108">
        <f>D24*E24</f>
        <v>110000.00000000001</v>
      </c>
      <c r="G24" s="108">
        <v>10000.000000000002</v>
      </c>
      <c r="H24" s="108">
        <f>F24-G24</f>
        <v>100000.00000000001</v>
      </c>
      <c r="I24" s="152"/>
      <c r="J24" s="109" t="s">
        <v>96</v>
      </c>
    </row>
    <row r="25" spans="1:11" s="4" customFormat="1" ht="15" customHeight="1" thickBot="1" x14ac:dyDescent="0.6">
      <c r="A25" s="140"/>
      <c r="B25" s="43"/>
      <c r="C25" s="43"/>
      <c r="D25" s="37"/>
      <c r="E25" s="53" t="s">
        <v>15</v>
      </c>
      <c r="F25" s="56">
        <f>SUM(F22:F24)</f>
        <v>770000</v>
      </c>
      <c r="G25" s="67">
        <f t="shared" ref="G25:H25" si="5">SUM(G22:G24)</f>
        <v>70000</v>
      </c>
      <c r="H25" s="55">
        <f t="shared" si="5"/>
        <v>700000</v>
      </c>
      <c r="I25" s="55">
        <f>ROUNDDOWN(H25/2,0)</f>
        <v>350000</v>
      </c>
      <c r="J25" s="64"/>
      <c r="K25"/>
    </row>
    <row r="26" spans="1:11" ht="27.75" customHeight="1" x14ac:dyDescent="0.55000000000000004">
      <c r="A26" s="136" t="s">
        <v>3</v>
      </c>
      <c r="B26" s="100" t="s">
        <v>75</v>
      </c>
      <c r="C26" s="100" t="s">
        <v>71</v>
      </c>
      <c r="D26" s="101">
        <v>1</v>
      </c>
      <c r="E26" s="102">
        <v>11000</v>
      </c>
      <c r="F26" s="103">
        <f>D26*E26</f>
        <v>11000</v>
      </c>
      <c r="G26" s="103">
        <v>1000</v>
      </c>
      <c r="H26" s="103">
        <f>F26-G26</f>
        <v>10000</v>
      </c>
      <c r="I26" s="153"/>
      <c r="J26" s="129" t="s">
        <v>97</v>
      </c>
    </row>
    <row r="27" spans="1:11" ht="27.75" customHeight="1" x14ac:dyDescent="0.55000000000000004">
      <c r="A27" s="137"/>
      <c r="B27" s="105" t="s">
        <v>76</v>
      </c>
      <c r="C27" s="105" t="s">
        <v>71</v>
      </c>
      <c r="D27" s="106">
        <v>1</v>
      </c>
      <c r="E27" s="107">
        <v>4400</v>
      </c>
      <c r="F27" s="108">
        <f>D27*E27</f>
        <v>4400</v>
      </c>
      <c r="G27" s="108">
        <v>400</v>
      </c>
      <c r="H27" s="108">
        <f>F27-G27</f>
        <v>4000</v>
      </c>
      <c r="I27" s="152"/>
      <c r="J27" s="109" t="s">
        <v>98</v>
      </c>
    </row>
    <row r="28" spans="1:11" s="4" customFormat="1" ht="15" customHeight="1" thickBot="1" x14ac:dyDescent="0.6">
      <c r="A28" s="140"/>
      <c r="B28" s="43"/>
      <c r="C28" s="43"/>
      <c r="D28" s="37"/>
      <c r="E28" s="53" t="s">
        <v>15</v>
      </c>
      <c r="F28" s="56">
        <f t="shared" ref="F28:H28" si="6">SUM(F26:F27)</f>
        <v>15400</v>
      </c>
      <c r="G28" s="67">
        <f t="shared" si="6"/>
        <v>1400</v>
      </c>
      <c r="H28" s="55">
        <f t="shared" si="6"/>
        <v>14000</v>
      </c>
      <c r="I28" s="55">
        <f>ROUNDDOWN(H28/2,0)</f>
        <v>7000</v>
      </c>
      <c r="J28" s="64"/>
      <c r="K28"/>
    </row>
    <row r="29" spans="1:11" ht="27.75" customHeight="1" x14ac:dyDescent="0.55000000000000004">
      <c r="A29" s="136" t="s">
        <v>8</v>
      </c>
      <c r="B29" s="100" t="s">
        <v>37</v>
      </c>
      <c r="C29" s="100" t="s">
        <v>71</v>
      </c>
      <c r="D29" s="101">
        <v>1</v>
      </c>
      <c r="E29" s="102">
        <v>88660</v>
      </c>
      <c r="F29" s="103">
        <f>D29*E29</f>
        <v>88660</v>
      </c>
      <c r="G29" s="103">
        <v>8060</v>
      </c>
      <c r="H29" s="103">
        <f>F29-G29</f>
        <v>80600</v>
      </c>
      <c r="I29" s="153"/>
      <c r="J29" s="129" t="s">
        <v>99</v>
      </c>
    </row>
    <row r="30" spans="1:11" ht="27.75" customHeight="1" x14ac:dyDescent="0.55000000000000004">
      <c r="A30" s="137"/>
      <c r="B30" s="105"/>
      <c r="C30" s="105"/>
      <c r="D30" s="106"/>
      <c r="E30" s="107"/>
      <c r="F30" s="108"/>
      <c r="G30" s="108"/>
      <c r="H30" s="108"/>
      <c r="I30" s="152"/>
      <c r="J30" s="66"/>
    </row>
    <row r="31" spans="1:11" s="4" customFormat="1" ht="15" customHeight="1" thickBot="1" x14ac:dyDescent="0.6">
      <c r="A31" s="140"/>
      <c r="B31" s="43"/>
      <c r="C31" s="43"/>
      <c r="D31" s="37"/>
      <c r="E31" s="53" t="s">
        <v>15</v>
      </c>
      <c r="F31" s="56">
        <f t="shared" ref="F31:H31" si="7">SUM(F29:F30)</f>
        <v>88660</v>
      </c>
      <c r="G31" s="67">
        <f t="shared" si="7"/>
        <v>8060</v>
      </c>
      <c r="H31" s="55">
        <f t="shared" si="7"/>
        <v>80600</v>
      </c>
      <c r="I31" s="55">
        <f>ROUNDDOWN(H31/2,0)</f>
        <v>40300</v>
      </c>
      <c r="J31" s="64"/>
      <c r="K31"/>
    </row>
    <row r="32" spans="1:11" ht="27.75" customHeight="1" x14ac:dyDescent="0.55000000000000004">
      <c r="A32" s="136" t="s">
        <v>14</v>
      </c>
      <c r="B32" s="100" t="s">
        <v>77</v>
      </c>
      <c r="C32" s="100" t="s">
        <v>65</v>
      </c>
      <c r="D32" s="101">
        <v>1</v>
      </c>
      <c r="E32" s="102">
        <v>110000</v>
      </c>
      <c r="F32" s="103">
        <f>D32*E32</f>
        <v>110000</v>
      </c>
      <c r="G32" s="103">
        <v>10000</v>
      </c>
      <c r="H32" s="103">
        <f>F32-G32</f>
        <v>100000</v>
      </c>
      <c r="I32" s="170"/>
      <c r="J32" s="104" t="s">
        <v>100</v>
      </c>
    </row>
    <row r="33" spans="1:11" ht="27.75" customHeight="1" x14ac:dyDescent="0.55000000000000004">
      <c r="A33" s="137"/>
      <c r="B33" s="105" t="s">
        <v>105</v>
      </c>
      <c r="C33" s="105" t="s">
        <v>42</v>
      </c>
      <c r="D33" s="106">
        <v>1</v>
      </c>
      <c r="E33" s="107">
        <v>110000</v>
      </c>
      <c r="F33" s="108">
        <f>D33*E33</f>
        <v>110000</v>
      </c>
      <c r="G33" s="108">
        <v>10000</v>
      </c>
      <c r="H33" s="108">
        <f>F33-G33</f>
        <v>100000</v>
      </c>
      <c r="I33" s="169"/>
      <c r="J33" s="127" t="s">
        <v>106</v>
      </c>
    </row>
    <row r="34" spans="1:11" s="4" customFormat="1" ht="15" customHeight="1" thickBot="1" x14ac:dyDescent="0.6">
      <c r="A34" s="140"/>
      <c r="B34" s="43"/>
      <c r="C34" s="43"/>
      <c r="D34" s="37"/>
      <c r="E34" s="53" t="s">
        <v>15</v>
      </c>
      <c r="F34" s="56">
        <f t="shared" ref="F34:H34" si="8">SUM(F32:F33)</f>
        <v>220000</v>
      </c>
      <c r="G34" s="67">
        <f t="shared" si="8"/>
        <v>20000</v>
      </c>
      <c r="H34" s="55">
        <f t="shared" si="8"/>
        <v>200000</v>
      </c>
      <c r="I34" s="55">
        <f>ROUNDDOWN(H34/2,0)</f>
        <v>100000</v>
      </c>
      <c r="J34" s="64"/>
      <c r="K34"/>
    </row>
    <row r="35" spans="1:11" ht="27.75" customHeight="1" x14ac:dyDescent="0.55000000000000004">
      <c r="A35" s="136" t="s">
        <v>5</v>
      </c>
      <c r="B35" s="100" t="s">
        <v>38</v>
      </c>
      <c r="C35" s="100" t="s">
        <v>81</v>
      </c>
      <c r="D35" s="101">
        <v>1</v>
      </c>
      <c r="E35" s="102">
        <v>165000</v>
      </c>
      <c r="F35" s="103">
        <f>D35*E35</f>
        <v>165000</v>
      </c>
      <c r="G35" s="103">
        <v>15000</v>
      </c>
      <c r="H35" s="103">
        <f>F35-G35</f>
        <v>150000</v>
      </c>
      <c r="I35" s="170"/>
      <c r="J35" s="104" t="s">
        <v>101</v>
      </c>
    </row>
    <row r="36" spans="1:11" ht="27.75" customHeight="1" x14ac:dyDescent="0.55000000000000004">
      <c r="A36" s="137"/>
      <c r="B36" s="105" t="s">
        <v>82</v>
      </c>
      <c r="C36" s="105" t="s">
        <v>81</v>
      </c>
      <c r="D36" s="106">
        <v>1</v>
      </c>
      <c r="E36" s="107">
        <v>165000</v>
      </c>
      <c r="F36" s="108">
        <f>D36*E36</f>
        <v>165000</v>
      </c>
      <c r="G36" s="108">
        <v>15000</v>
      </c>
      <c r="H36" s="108">
        <f>F36-G36</f>
        <v>150000</v>
      </c>
      <c r="I36" s="169"/>
      <c r="J36" s="109" t="s">
        <v>102</v>
      </c>
    </row>
    <row r="37" spans="1:11" s="4" customFormat="1" ht="15" customHeight="1" thickBot="1" x14ac:dyDescent="0.6">
      <c r="A37" s="140"/>
      <c r="B37" s="43"/>
      <c r="C37" s="43"/>
      <c r="D37" s="37"/>
      <c r="E37" s="53" t="s">
        <v>15</v>
      </c>
      <c r="F37" s="56">
        <f t="shared" ref="F37:H37" si="9">SUM(F35:F36)</f>
        <v>330000</v>
      </c>
      <c r="G37" s="67">
        <f t="shared" si="9"/>
        <v>30000</v>
      </c>
      <c r="H37" s="55">
        <f t="shared" si="9"/>
        <v>300000</v>
      </c>
      <c r="I37" s="55">
        <f>ROUNDDOWN(H37/2,0)</f>
        <v>150000</v>
      </c>
      <c r="J37" s="64"/>
      <c r="K37"/>
    </row>
    <row r="38" spans="1:11" ht="27.75" customHeight="1" x14ac:dyDescent="0.55000000000000004">
      <c r="A38" s="136" t="s">
        <v>7</v>
      </c>
      <c r="B38" s="100" t="s">
        <v>78</v>
      </c>
      <c r="C38" s="100" t="s">
        <v>79</v>
      </c>
      <c r="D38" s="101">
        <v>1</v>
      </c>
      <c r="E38" s="102">
        <v>11000</v>
      </c>
      <c r="F38" s="103">
        <f>D38*E38</f>
        <v>11000</v>
      </c>
      <c r="G38" s="103">
        <v>1000</v>
      </c>
      <c r="H38" s="103">
        <f>F38-G38</f>
        <v>10000</v>
      </c>
      <c r="I38" s="170"/>
      <c r="J38" s="104" t="s">
        <v>103</v>
      </c>
    </row>
    <row r="39" spans="1:11" ht="27.75" customHeight="1" x14ac:dyDescent="0.55000000000000004">
      <c r="A39" s="137"/>
      <c r="B39" s="105" t="s">
        <v>39</v>
      </c>
      <c r="C39" s="105" t="s">
        <v>80</v>
      </c>
      <c r="D39" s="106">
        <v>1</v>
      </c>
      <c r="E39" s="107">
        <v>33000</v>
      </c>
      <c r="F39" s="108">
        <f>D39*E39</f>
        <v>33000</v>
      </c>
      <c r="G39" s="108">
        <v>3000</v>
      </c>
      <c r="H39" s="108">
        <f>F39-G39</f>
        <v>30000</v>
      </c>
      <c r="I39" s="169"/>
      <c r="J39" s="109" t="s">
        <v>104</v>
      </c>
    </row>
    <row r="40" spans="1:11" s="4" customFormat="1" ht="15" customHeight="1" thickBot="1" x14ac:dyDescent="0.6">
      <c r="A40" s="140"/>
      <c r="B40" s="44"/>
      <c r="C40" s="43"/>
      <c r="D40" s="37"/>
      <c r="E40" s="53" t="s">
        <v>15</v>
      </c>
      <c r="F40" s="56">
        <f t="shared" ref="F40:H40" si="10">SUM(F38:F39)</f>
        <v>44000</v>
      </c>
      <c r="G40" s="67">
        <f t="shared" si="10"/>
        <v>4000</v>
      </c>
      <c r="H40" s="55">
        <f t="shared" si="10"/>
        <v>40000</v>
      </c>
      <c r="I40" s="55">
        <f>ROUNDDOWN(H40/2,0)</f>
        <v>20000</v>
      </c>
      <c r="J40" s="64"/>
      <c r="K40"/>
    </row>
    <row r="41" spans="1:11" ht="27.75" customHeight="1" x14ac:dyDescent="0.55000000000000004">
      <c r="A41" s="136" t="s">
        <v>9</v>
      </c>
      <c r="B41" s="100" t="s">
        <v>83</v>
      </c>
      <c r="C41" s="100" t="s">
        <v>84</v>
      </c>
      <c r="D41" s="101">
        <v>2</v>
      </c>
      <c r="E41" s="102">
        <v>66000</v>
      </c>
      <c r="F41" s="103">
        <f>D41*E41</f>
        <v>132000</v>
      </c>
      <c r="G41" s="103">
        <v>12000</v>
      </c>
      <c r="H41" s="103">
        <f>F41-G41</f>
        <v>120000</v>
      </c>
      <c r="I41" s="170"/>
      <c r="J41" s="104" t="s">
        <v>85</v>
      </c>
    </row>
    <row r="42" spans="1:11" ht="27.75" customHeight="1" x14ac:dyDescent="0.55000000000000004">
      <c r="A42" s="137"/>
      <c r="B42" s="105"/>
      <c r="C42" s="105"/>
      <c r="D42" s="106"/>
      <c r="E42" s="107"/>
      <c r="F42" s="108"/>
      <c r="G42" s="108"/>
      <c r="H42" s="108"/>
      <c r="I42" s="169"/>
      <c r="J42" s="109"/>
    </row>
    <row r="43" spans="1:11" s="4" customFormat="1" ht="15" customHeight="1" thickBot="1" x14ac:dyDescent="0.6">
      <c r="A43" s="138"/>
      <c r="B43" s="19"/>
      <c r="C43" s="19"/>
      <c r="D43" s="20"/>
      <c r="E43" s="53" t="s">
        <v>15</v>
      </c>
      <c r="F43" s="21">
        <f t="shared" ref="F43:H43" si="11">SUM(F41:F42)</f>
        <v>132000</v>
      </c>
      <c r="G43" s="21">
        <f t="shared" si="11"/>
        <v>12000</v>
      </c>
      <c r="H43" s="21">
        <f t="shared" si="11"/>
        <v>120000</v>
      </c>
      <c r="I43" s="123">
        <f>ROUNDDOWN(H43/2,0)</f>
        <v>60000</v>
      </c>
      <c r="J43" s="61"/>
      <c r="K43"/>
    </row>
    <row r="44" spans="1:11" ht="42.75" customHeight="1" thickTop="1" x14ac:dyDescent="0.55000000000000004">
      <c r="A44" s="141" t="s">
        <v>50</v>
      </c>
      <c r="B44" s="142"/>
      <c r="C44" s="142"/>
      <c r="D44" s="142"/>
      <c r="E44" s="143"/>
      <c r="F44" s="83">
        <f>SUM(F6,F9,F12,F15,F18,F21,F25,F28,F31,F34,F37,F40,F43)</f>
        <v>4301542</v>
      </c>
      <c r="G44" s="83">
        <f>SUM(G6,G9,G12,G15,G18,G21,G25,G28,G31,G34,G37,G40,G43)</f>
        <v>308169</v>
      </c>
      <c r="H44" s="83">
        <f>SUM(H6,H9,H12,H15,H18,H21,H25,H28,H31,H34,H37,H40,H43)</f>
        <v>3993373</v>
      </c>
      <c r="I44" s="124"/>
      <c r="J44" s="144"/>
    </row>
    <row r="45" spans="1:11" ht="42.75" customHeight="1" x14ac:dyDescent="0.55000000000000004">
      <c r="A45" s="130" t="s">
        <v>51</v>
      </c>
      <c r="B45" s="131"/>
      <c r="C45" s="131"/>
      <c r="D45" s="131"/>
      <c r="E45" s="131"/>
      <c r="F45" s="131"/>
      <c r="G45" s="132"/>
      <c r="H45" s="147">
        <f>ROUNDDOWN(H44/2,0)</f>
        <v>1996686</v>
      </c>
      <c r="I45" s="148"/>
      <c r="J45" s="145"/>
    </row>
    <row r="46" spans="1:11" ht="42.75" customHeight="1" thickBot="1" x14ac:dyDescent="0.6">
      <c r="A46" s="133" t="s">
        <v>52</v>
      </c>
      <c r="B46" s="134"/>
      <c r="C46" s="134"/>
      <c r="D46" s="134"/>
      <c r="E46" s="134"/>
      <c r="F46" s="134"/>
      <c r="G46" s="135"/>
      <c r="H46" s="149">
        <f>ROUNDDOWN(H45/1000,0)*1000</f>
        <v>1996000</v>
      </c>
      <c r="I46" s="150"/>
      <c r="J46" s="146"/>
    </row>
    <row r="47" spans="1:11" ht="6.75" customHeight="1" x14ac:dyDescent="0.55000000000000004">
      <c r="J47" s="27"/>
    </row>
    <row r="48" spans="1:11" ht="22.5" customHeight="1" x14ac:dyDescent="0.55000000000000004">
      <c r="A48" s="86" t="s">
        <v>59</v>
      </c>
      <c r="B48" s="87"/>
      <c r="C48" s="87"/>
      <c r="D48" s="88"/>
      <c r="E48" s="88"/>
      <c r="F48" s="89"/>
      <c r="G48" s="90"/>
      <c r="H48" s="91"/>
      <c r="I48" s="91"/>
      <c r="J48" s="29"/>
    </row>
    <row r="49" spans="1:10" ht="22.5" customHeight="1" x14ac:dyDescent="0.55000000000000004">
      <c r="A49" s="85" t="s">
        <v>61</v>
      </c>
      <c r="B49" s="84"/>
      <c r="C49" s="31"/>
      <c r="D49" s="29"/>
      <c r="E49" s="29"/>
      <c r="F49" s="29"/>
      <c r="G49" s="29"/>
      <c r="H49" s="29"/>
      <c r="I49" s="29"/>
      <c r="J49" s="27"/>
    </row>
    <row r="50" spans="1:10" ht="22.5" customHeight="1" x14ac:dyDescent="0.55000000000000004">
      <c r="A50" s="85" t="s">
        <v>60</v>
      </c>
      <c r="B50" s="84"/>
      <c r="C50" s="84"/>
      <c r="D50" s="85"/>
      <c r="E50" s="85"/>
      <c r="F50" s="85"/>
      <c r="G50" s="85"/>
      <c r="H50" s="85"/>
      <c r="I50" s="85"/>
      <c r="J50" s="29"/>
    </row>
    <row r="51" spans="1:10" ht="22.5" customHeight="1" x14ac:dyDescent="0.55000000000000004">
      <c r="A51" s="86" t="s">
        <v>62</v>
      </c>
      <c r="B51" s="87"/>
      <c r="C51" s="87"/>
      <c r="D51" s="88"/>
      <c r="E51" s="88"/>
      <c r="F51" s="89"/>
      <c r="G51" s="89"/>
      <c r="H51" s="91"/>
      <c r="I51" s="91"/>
      <c r="J51" s="29"/>
    </row>
  </sheetData>
  <sheetProtection selectLockedCells="1"/>
  <mergeCells count="32">
    <mergeCell ref="A41:A43"/>
    <mergeCell ref="I41:I42"/>
    <mergeCell ref="A44:E44"/>
    <mergeCell ref="J44:J46"/>
    <mergeCell ref="A45:G45"/>
    <mergeCell ref="H45:I45"/>
    <mergeCell ref="A46:G46"/>
    <mergeCell ref="H46:I46"/>
    <mergeCell ref="A32:A34"/>
    <mergeCell ref="I32:I33"/>
    <mergeCell ref="A35:A37"/>
    <mergeCell ref="I35:I36"/>
    <mergeCell ref="A38:A40"/>
    <mergeCell ref="I38:I39"/>
    <mergeCell ref="A22:A25"/>
    <mergeCell ref="I22:I24"/>
    <mergeCell ref="A26:A28"/>
    <mergeCell ref="I26:I27"/>
    <mergeCell ref="A29:A31"/>
    <mergeCell ref="I29:I30"/>
    <mergeCell ref="A13:A15"/>
    <mergeCell ref="I13:I14"/>
    <mergeCell ref="A16:A18"/>
    <mergeCell ref="I16:I17"/>
    <mergeCell ref="A19:A21"/>
    <mergeCell ref="I19:I20"/>
    <mergeCell ref="A4:A6"/>
    <mergeCell ref="I4:I5"/>
    <mergeCell ref="A7:A9"/>
    <mergeCell ref="I7:I8"/>
    <mergeCell ref="A10:A12"/>
    <mergeCell ref="I10:I11"/>
  </mergeCells>
  <phoneticPr fontId="3"/>
  <pageMargins left="0.62992125984251968" right="0.62992125984251968" top="0.74803149606299213" bottom="0.74803149606299213" header="0.31496062992125984" footer="0.31496062992125984"/>
  <pageSetup paperSize="9"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  <pageSetUpPr fitToPage="1"/>
  </sheetPr>
  <dimension ref="A1:F15"/>
  <sheetViews>
    <sheetView tabSelected="1" view="pageBreakPreview" zoomScale="85" zoomScaleNormal="100" zoomScaleSheetLayoutView="85" workbookViewId="0">
      <selection activeCell="I12" sqref="I12"/>
    </sheetView>
  </sheetViews>
  <sheetFormatPr defaultRowHeight="18" x14ac:dyDescent="0.55000000000000004"/>
  <cols>
    <col min="1" max="1" width="15.33203125" customWidth="1"/>
    <col min="2" max="2" width="21" style="3" customWidth="1"/>
    <col min="3" max="3" width="11.58203125" style="1" customWidth="1"/>
    <col min="4" max="4" width="21" style="1" customWidth="1"/>
    <col min="5" max="5" width="23.83203125" style="1" customWidth="1"/>
    <col min="6" max="6" width="1.5" customWidth="1"/>
  </cols>
  <sheetData>
    <row r="1" spans="1:6" ht="45.75" customHeight="1" x14ac:dyDescent="0.55000000000000004">
      <c r="A1" s="80"/>
      <c r="B1" s="45"/>
      <c r="F1" s="29"/>
    </row>
    <row r="2" spans="1:6" ht="25" customHeight="1" x14ac:dyDescent="0.55000000000000004">
      <c r="A2" s="54" t="s">
        <v>53</v>
      </c>
      <c r="B2" s="45"/>
      <c r="F2" s="29"/>
    </row>
    <row r="3" spans="1:6" ht="25" customHeight="1" thickBot="1" x14ac:dyDescent="0.6">
      <c r="A3" s="24" t="s">
        <v>24</v>
      </c>
      <c r="B3" s="23"/>
      <c r="E3" s="70" t="s">
        <v>33</v>
      </c>
      <c r="F3" s="30"/>
    </row>
    <row r="4" spans="1:6" ht="25.5" customHeight="1" x14ac:dyDescent="0.55000000000000004">
      <c r="A4" s="166" t="s">
        <v>21</v>
      </c>
      <c r="B4" s="164" t="s">
        <v>22</v>
      </c>
      <c r="C4" s="161" t="s">
        <v>49</v>
      </c>
      <c r="D4" s="162"/>
      <c r="E4" s="163"/>
      <c r="F4" s="29"/>
    </row>
    <row r="5" spans="1:6" ht="25.5" customHeight="1" thickBot="1" x14ac:dyDescent="0.6">
      <c r="A5" s="167"/>
      <c r="B5" s="165"/>
      <c r="C5" s="81"/>
      <c r="D5" s="92" t="s">
        <v>44</v>
      </c>
      <c r="E5" s="93" t="s">
        <v>46</v>
      </c>
      <c r="F5" s="29"/>
    </row>
    <row r="6" spans="1:6" ht="48.75" customHeight="1" thickTop="1" x14ac:dyDescent="0.55000000000000004">
      <c r="A6" s="69" t="s">
        <v>17</v>
      </c>
      <c r="B6" s="115">
        <f>4189342-1000000-1945000</f>
        <v>1244342</v>
      </c>
      <c r="C6" s="12"/>
      <c r="D6" s="12"/>
      <c r="E6" s="71"/>
      <c r="F6" s="29"/>
    </row>
    <row r="7" spans="1:6" ht="48" customHeight="1" x14ac:dyDescent="0.55000000000000004">
      <c r="A7" s="15" t="s">
        <v>18</v>
      </c>
      <c r="B7" s="116">
        <v>1000000</v>
      </c>
      <c r="C7" s="13"/>
      <c r="D7" s="13"/>
      <c r="E7" s="121" t="s">
        <v>47</v>
      </c>
      <c r="F7" s="29"/>
    </row>
    <row r="8" spans="1:6" ht="23.15" customHeight="1" x14ac:dyDescent="0.55000000000000004">
      <c r="A8" s="154" t="s">
        <v>19</v>
      </c>
      <c r="B8" s="172">
        <v>1945000</v>
      </c>
      <c r="C8" s="158" t="s">
        <v>29</v>
      </c>
      <c r="D8" s="159"/>
      <c r="E8" s="160"/>
      <c r="F8" s="29"/>
    </row>
    <row r="9" spans="1:6" ht="23.15" customHeight="1" x14ac:dyDescent="0.55000000000000004">
      <c r="A9" s="155"/>
      <c r="B9" s="173"/>
      <c r="C9" s="57" t="s">
        <v>30</v>
      </c>
      <c r="D9" s="118">
        <f>B8-D10</f>
        <v>945000</v>
      </c>
      <c r="E9" s="119"/>
      <c r="F9" s="29"/>
    </row>
    <row r="10" spans="1:6" ht="23.15" customHeight="1" x14ac:dyDescent="0.55000000000000004">
      <c r="A10" s="155"/>
      <c r="B10" s="173"/>
      <c r="C10" s="57" t="s">
        <v>31</v>
      </c>
      <c r="D10" s="118">
        <v>1000000</v>
      </c>
      <c r="E10" s="120" t="s">
        <v>48</v>
      </c>
      <c r="F10" s="29"/>
    </row>
    <row r="11" spans="1:6" ht="23.15" customHeight="1" x14ac:dyDescent="0.55000000000000004">
      <c r="A11" s="155"/>
      <c r="B11" s="173"/>
      <c r="C11" s="57" t="s">
        <v>32</v>
      </c>
      <c r="D11" s="118">
        <v>0</v>
      </c>
      <c r="E11" s="119"/>
      <c r="F11" s="29"/>
    </row>
    <row r="12" spans="1:6" ht="48" customHeight="1" thickBot="1" x14ac:dyDescent="0.6">
      <c r="A12" s="68" t="s">
        <v>20</v>
      </c>
      <c r="B12" s="117">
        <v>0</v>
      </c>
      <c r="C12" s="76"/>
      <c r="D12" s="76"/>
      <c r="E12" s="74"/>
      <c r="F12" s="29"/>
    </row>
    <row r="13" spans="1:6" ht="48" customHeight="1" thickTop="1" thickBot="1" x14ac:dyDescent="0.6">
      <c r="A13" s="17" t="s">
        <v>43</v>
      </c>
      <c r="B13" s="18">
        <f>SUM(B6:B12)</f>
        <v>4189342</v>
      </c>
      <c r="C13" s="77"/>
      <c r="D13" s="78"/>
      <c r="E13" s="79"/>
      <c r="F13" s="29"/>
    </row>
    <row r="14" spans="1:6" ht="24" customHeight="1" x14ac:dyDescent="0.55000000000000004">
      <c r="A14" s="28"/>
      <c r="B14" s="25"/>
      <c r="C14" s="26"/>
      <c r="D14" s="26"/>
      <c r="E14" s="26"/>
      <c r="F14" s="29"/>
    </row>
    <row r="15" spans="1:6" ht="24.75" customHeight="1" x14ac:dyDescent="0.55000000000000004">
      <c r="A15" s="2"/>
    </row>
  </sheetData>
  <sheetProtection selectLockedCells="1"/>
  <mergeCells count="6">
    <mergeCell ref="A4:A5"/>
    <mergeCell ref="B4:B5"/>
    <mergeCell ref="C4:E4"/>
    <mergeCell ref="A8:A11"/>
    <mergeCell ref="B8:B11"/>
    <mergeCell ref="C8:E8"/>
  </mergeCells>
  <phoneticPr fontId="3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様式1-別紙1-1(カ)</vt:lpstr>
      <vt:lpstr>様式1-別紙1-2 (キ)</vt:lpstr>
      <vt:lpstr>様式1-別紙1-1(カ) (2)(記載例)</vt:lpstr>
      <vt:lpstr>様式1-別紙1-2 (キ) (2)(記載例)</vt:lpstr>
      <vt:lpstr>'様式1-別紙1-1(カ)'!Print_Area</vt:lpstr>
      <vt:lpstr>'様式1-別紙1-1(カ) (2)(記載例)'!Print_Area</vt:lpstr>
      <vt:lpstr>'様式1-別紙1-2 (キ)'!Print_Area</vt:lpstr>
      <vt:lpstr>'様式1-別紙1-2 (キ) (2)(記載例)'!Print_Area</vt:lpstr>
      <vt:lpstr>'様式1-別紙1-1(カ)'!Print_Titles</vt:lpstr>
      <vt:lpstr>'様式1-別紙1-1(カ) (2)(記載例)'!Print_Titles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2026-03-13T04:07:53Z</dcterms:created>
  <dcterms:modified xsi:type="dcterms:W3CDTF">2026-03-13T05:14:44Z</dcterms:modified>
</cp:coreProperties>
</file>