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510" tabRatio="938" activeTab="3"/>
  </bookViews>
  <sheets>
    <sheet name="【例】21号（報告書）" sheetId="1" r:id="rId1"/>
    <sheet name="【入力】21号（報告書）" sheetId="2" r:id="rId2"/>
    <sheet name="【例】21号別紙1(実施状況)" sheetId="3" r:id="rId3"/>
    <sheet name="【入力】21号別紙1(実施状況)" sheetId="4" r:id="rId4"/>
    <sheet name="【例】島森2号(集計表)" sheetId="5" r:id="rId5"/>
    <sheet name="【入力】島森2号(集計表)" sheetId="6" r:id="rId6"/>
    <sheet name="【例】19号（金銭出納）" sheetId="7" r:id="rId7"/>
    <sheet name="【入力】19号（金銭出納）" sheetId="8" r:id="rId8"/>
  </sheets>
  <definedNames>
    <definedName name="_xlfn.AGGREGATE" hidden="1">#NAME?</definedName>
    <definedName name="_xlnm.Print_Area" localSheetId="7">'【入力】19号（金銭出納）'!$A$1:$N$43</definedName>
    <definedName name="_xlnm.Print_Area" localSheetId="1">'【入力】21号（報告書）'!$A$2:$Y$36</definedName>
    <definedName name="_xlnm.Print_Area" localSheetId="3">'【入力】21号別紙1(実施状況)'!$A$1:$AF$13</definedName>
    <definedName name="_xlnm.Print_Area" localSheetId="5">'【入力】島森2号(集計表)'!$A$1:$L$16</definedName>
    <definedName name="_xlnm.Print_Area" localSheetId="6">'【例】19号（金銭出納）'!$A$1:$N$43</definedName>
    <definedName name="_xlnm.Print_Area" localSheetId="0">'【例】21号（報告書）'!$A$2:$Y$36</definedName>
    <definedName name="_xlnm.Print_Area" localSheetId="2">'【例】21号別紙1(実施状況)'!$A$1:$AF$13</definedName>
    <definedName name="_xlnm.Print_Area" localSheetId="4">'【例】島森2号(集計表)'!$A$1:$L$16</definedName>
    <definedName name="_xlnm.Print_Titles" localSheetId="7">'【入力】19号（金銭出納）'!$5:$6</definedName>
    <definedName name="_xlnm.Print_Titles" localSheetId="6">'【例】19号（金銭出納）'!$5:$6</definedName>
  </definedNames>
  <calcPr fullCalcOnLoad="1"/>
</workbook>
</file>

<file path=xl/sharedStrings.xml><?xml version="1.0" encoding="utf-8"?>
<sst xmlns="http://schemas.openxmlformats.org/spreadsheetml/2006/main" count="465" uniqueCount="209">
  <si>
    <t>タイプ</t>
  </si>
  <si>
    <t>②</t>
  </si>
  <si>
    <t>活動組織名</t>
  </si>
  <si>
    <t>日付</t>
  </si>
  <si>
    <t>タイプ</t>
  </si>
  <si>
    <t>内容</t>
  </si>
  <si>
    <t>収入
(円)</t>
  </si>
  <si>
    <t>立替
（円）</t>
  </si>
  <si>
    <t>支出(円)</t>
  </si>
  <si>
    <t>資機材購入
費のうち交
付金充当額</t>
  </si>
  <si>
    <t>人件費</t>
  </si>
  <si>
    <t>委託費</t>
  </si>
  <si>
    <t>その他</t>
  </si>
  <si>
    <t>資機材の
購入等</t>
  </si>
  <si>
    <t>小計</t>
  </si>
  <si>
    <t>累計</t>
  </si>
  <si>
    <t>活動組織名</t>
  </si>
  <si>
    <t>支出合計</t>
  </si>
  <si>
    <t>交付額</t>
  </si>
  <si>
    <t>差額</t>
  </si>
  <si>
    <t>①</t>
  </si>
  <si>
    <t>活動推進費</t>
  </si>
  <si>
    <t>③</t>
  </si>
  <si>
    <t>④</t>
  </si>
  <si>
    <t>森林資源利用タイプ</t>
  </si>
  <si>
    <t>⑤</t>
  </si>
  <si>
    <t>森林機能強化タイプ</t>
  </si>
  <si>
    <t>資機材・施設の整備</t>
  </si>
  <si>
    <t>振り分けられないもの</t>
  </si>
  <si>
    <t>各タイプの合計</t>
  </si>
  <si>
    <t>↑マイナスになった分が自己負担</t>
  </si>
  <si>
    <t>注）このシートには計算式が入っており、シートの保護を掛けています。入力できません。</t>
  </si>
  <si>
    <t>　プラスの場合は、その分は交付金がもらえません。</t>
  </si>
  <si>
    <t>交付金額</t>
  </si>
  <si>
    <t>構成比(%)</t>
  </si>
  <si>
    <t>按分した値
(人件費)</t>
  </si>
  <si>
    <t>按分した値
(その他)</t>
  </si>
  <si>
    <t>合計</t>
  </si>
  <si>
    <t>実施状況整理票</t>
  </si>
  <si>
    <t>都道府県名</t>
  </si>
  <si>
    <t>地域協議会名</t>
  </si>
  <si>
    <t>市町村名</t>
  </si>
  <si>
    <t>取組内容</t>
  </si>
  <si>
    <t>構成員（名）</t>
  </si>
  <si>
    <t>交付金の使途（円）</t>
  </si>
  <si>
    <t>備考</t>
  </si>
  <si>
    <t>地域環境保全タイプ</t>
  </si>
  <si>
    <t>森林機能強化タイプ（ｍ）</t>
  </si>
  <si>
    <t>収入</t>
  </si>
  <si>
    <t>支出</t>
  </si>
  <si>
    <t>自己負担額</t>
  </si>
  <si>
    <t>国庫分</t>
  </si>
  <si>
    <t>地方分</t>
  </si>
  <si>
    <t>取組に対する交付金</t>
  </si>
  <si>
    <t>都道府県の支援額</t>
  </si>
  <si>
    <t>市町村の支援額</t>
  </si>
  <si>
    <t>交付率
1/2
以内</t>
  </si>
  <si>
    <t>交付率
1/3
以内</t>
  </si>
  <si>
    <t>記</t>
  </si>
  <si>
    <t>（※精算払いがある場合は業務方法書の別記様式第1号も併せて添付すること。）</t>
  </si>
  <si>
    <t>年度　森林・山村多面的機能発揮対策交付金(金銭出納簿） 集計表</t>
  </si>
  <si>
    <t>年度　森林・山村多面的機能発揮対策交付金(金銭出納簿）</t>
  </si>
  <si>
    <t>号</t>
  </si>
  <si>
    <t>第</t>
  </si>
  <si>
    <t>日</t>
  </si>
  <si>
    <t>月</t>
  </si>
  <si>
    <t>年</t>
  </si>
  <si>
    <t>⑦</t>
  </si>
  <si>
    <t>⑤</t>
  </si>
  <si>
    <t>⑦の按分</t>
  </si>
  <si>
    <t>令和</t>
  </si>
  <si>
    <t>令和</t>
  </si>
  <si>
    <t>里山林保全（㏊）</t>
  </si>
  <si>
    <t>侵入竹除去・竹林整備（㏊)</t>
  </si>
  <si>
    <t>森林資源利用タイプ（㏊）</t>
  </si>
  <si>
    <t>委託料</t>
  </si>
  <si>
    <t>活動組織名</t>
  </si>
  <si>
    <t>代表者職名</t>
  </si>
  <si>
    <t>代表者氏名</t>
  </si>
  <si>
    <t>　</t>
  </si>
  <si>
    <t>年度の実施状況について、森林・山村多面的機能発揮対策実施要領（平成25年5月</t>
  </si>
  <si>
    <t>報告する。</t>
  </si>
  <si>
    <t>16日25林整森第74号林野庁長官通知）別紙３の第５の８に基づき、下記の関係書類を添えて</t>
  </si>
  <si>
    <t>令和</t>
  </si>
  <si>
    <t>年度　実施状況整理票（別紙1）</t>
  </si>
  <si>
    <t>年度　森林・山村多面的機能発揮に対する効果チェックシート（別紙2）</t>
  </si>
  <si>
    <t>1・</t>
  </si>
  <si>
    <t>2・</t>
  </si>
  <si>
    <t>3・</t>
  </si>
  <si>
    <t>4・</t>
  </si>
  <si>
    <t>5・</t>
  </si>
  <si>
    <t>6・</t>
  </si>
  <si>
    <t>地域環境保全タイプ          （里山林保全）</t>
  </si>
  <si>
    <t>地域環境保全タイプ           (侵入竹除去・竹林整備）</t>
  </si>
  <si>
    <t>県からの　　　　　助成</t>
  </si>
  <si>
    <t>市町村　　　　　からの助成</t>
  </si>
  <si>
    <t>合計</t>
  </si>
  <si>
    <t>国からの　　　交付金</t>
  </si>
  <si>
    <t>↓↓　採択決定金額(交付金額)を入力して下さい</t>
  </si>
  <si>
    <t>⑥</t>
  </si>
  <si>
    <t>⑧</t>
  </si>
  <si>
    <t>関係人口創出・維持タイプ</t>
  </si>
  <si>
    <t>対象森林所在市町村名</t>
  </si>
  <si>
    <t>間伐等（除伐・枝打ちを含む）の実施面積（㏊)</t>
  </si>
  <si>
    <t>当該年度長期にわたり手入れをされていなかったと考えられる里山林を整備した面積（㏊）</t>
  </si>
  <si>
    <t>資機材・施設の整備等（円）</t>
  </si>
  <si>
    <t>資機材・施設の整備等</t>
  </si>
  <si>
    <t>資機材・施設の整備等に対する交付金</t>
  </si>
  <si>
    <t>年度　森林・山村多面的機能発揮対策交付金に係る実施状況報告書</t>
  </si>
  <si>
    <t>領収書等番号</t>
  </si>
  <si>
    <t>備考(財産の　　保管場所）</t>
  </si>
  <si>
    <t>活動           実施日</t>
  </si>
  <si>
    <t>地域外関係者の参加者数（延べ人数）</t>
  </si>
  <si>
    <t>関係人口創出・維持タイプ（該当の有無）</t>
  </si>
  <si>
    <t>年度　森林・山村多面的機能発揮対策交付金（活動記録兼作業写真整理帳）</t>
  </si>
  <si>
    <t>7・</t>
  </si>
  <si>
    <t>年度　関係人口創出・維持タイプの参加者名簿</t>
  </si>
  <si>
    <t>1：支出については自己負担額を含めた額を記載すること。</t>
  </si>
  <si>
    <t>島根森林活用地域協議会</t>
  </si>
  <si>
    <t>会長　　伊藤　高明　様</t>
  </si>
  <si>
    <t>島根県</t>
  </si>
  <si>
    <t>島根森林活用地域協議会</t>
  </si>
  <si>
    <t>代表</t>
  </si>
  <si>
    <t>島根　太郎</t>
  </si>
  <si>
    <t>松江市</t>
  </si>
  <si>
    <t>〇〇の森を守る会</t>
  </si>
  <si>
    <t>ー</t>
  </si>
  <si>
    <t>①活動推進費</t>
  </si>
  <si>
    <t>タイプ分類</t>
  </si>
  <si>
    <t>②里山林保全</t>
  </si>
  <si>
    <t>③侵入竹除去・竹林整備</t>
  </si>
  <si>
    <t>④森林資源利用</t>
  </si>
  <si>
    <t>⑦資機材・施設整備</t>
  </si>
  <si>
    <t>⑦資機材・施設整備</t>
  </si>
  <si>
    <t>⑧振り分けられないもの</t>
  </si>
  <si>
    <t>会費収入</t>
  </si>
  <si>
    <t>刈払い機購入（5 万円/台×4台）20 万円</t>
  </si>
  <si>
    <t>燃油代20L×130 円/L</t>
  </si>
  <si>
    <t>交付金受け取り（概算払い）</t>
  </si>
  <si>
    <t>立替金の回収</t>
  </si>
  <si>
    <t>安全講習 講師謝金（10,000円×1 人）</t>
  </si>
  <si>
    <t>チェーンソー購入(7.5 万円/台×2台)15 万円</t>
  </si>
  <si>
    <t>５林班は小班５分班作業委託打ち合わせ 人件費(1,000円×2 人）</t>
  </si>
  <si>
    <t>作業委託経費（５林班は小班１分班間伐・集積0.5ha委託）</t>
  </si>
  <si>
    <t>交付金受け取り（精算払い）</t>
  </si>
  <si>
    <t>①活動推進費</t>
  </si>
  <si>
    <t>③侵入竹除去・竹林整備</t>
  </si>
  <si>
    <t>④森林資源利用</t>
  </si>
  <si>
    <t>⑥関係人口創出・維持</t>
  </si>
  <si>
    <t>⑤森林機能強化</t>
  </si>
  <si>
    <t>⑤森林機能強化</t>
  </si>
  <si>
    <t>⑥関係人口創出・維持</t>
  </si>
  <si>
    <t>⑦資機材・施設整備</t>
  </si>
  <si>
    <t>⑧振り分けられないもの</t>
  </si>
  <si>
    <t>傷害保険代（30人分×1,000 円）</t>
  </si>
  <si>
    <t>６林班ろ小班２，３分班作業道の開設 人件費（5,000円×10人）</t>
  </si>
  <si>
    <t>５林班は小班１、２分班の雑草木刈払い人件費(8,000 円×12 人)</t>
  </si>
  <si>
    <t>消耗品（竹挽き鋸1,600円×15)</t>
  </si>
  <si>
    <t>５林班は小班１、２、３分班の侵入竹除去人件費（6,000円×15 人）</t>
  </si>
  <si>
    <t>５林班は小班１、２、３分班の竹林整備人件費（6,000円×20人）</t>
  </si>
  <si>
    <t xml:space="preserve">林況調査,活動実施の話し合い
人件費(4,000 円×20 人) </t>
  </si>
  <si>
    <t>1～20</t>
  </si>
  <si>
    <t>21～40</t>
  </si>
  <si>
    <t>45～54</t>
  </si>
  <si>
    <t>55～64</t>
  </si>
  <si>
    <t>66～75</t>
  </si>
  <si>
    <t>76～77</t>
  </si>
  <si>
    <t>80～94</t>
  </si>
  <si>
    <t>95～114</t>
  </si>
  <si>
    <t>５林班は小班１、２分班の雑草木刈払い 人件費(4,000円×10 人)</t>
  </si>
  <si>
    <t>有</t>
  </si>
  <si>
    <t>安全装備購入（ヘルメット3000円
×10,長靴3,000円×10）</t>
  </si>
  <si>
    <t>自己負担額</t>
  </si>
  <si>
    <t>円</t>
  </si>
  <si>
    <t>（島森様式第2号）</t>
  </si>
  <si>
    <t>注）編集するためにシートの保護を解除したい場合のパスワード：5161</t>
  </si>
  <si>
    <t>7.は該当ない場合、削除すること。</t>
  </si>
  <si>
    <t>①活動推進費</t>
  </si>
  <si>
    <t>自己負担額</t>
  </si>
  <si>
    <t>②里山林保全</t>
  </si>
  <si>
    <t>円</t>
  </si>
  <si>
    <t>③侵入竹除去・竹林整備</t>
  </si>
  <si>
    <t>④森林資源利用</t>
  </si>
  <si>
    <t>⑤森林機能強化</t>
  </si>
  <si>
    <t>タイプ分類</t>
  </si>
  <si>
    <t>⑧振り分けられないもの</t>
  </si>
  <si>
    <t>①活動推進費</t>
  </si>
  <si>
    <t>③侵入竹除去・竹林整備</t>
  </si>
  <si>
    <t>④森林資源利用</t>
  </si>
  <si>
    <t>⑤森林機能強化</t>
  </si>
  <si>
    <t>⑥関係人口創出・維持</t>
  </si>
  <si>
    <t>⑦資機材・施設整備</t>
  </si>
  <si>
    <t>計</t>
  </si>
  <si>
    <t>計</t>
  </si>
  <si>
    <t>（別紙３　様式第21号）</t>
  </si>
  <si>
    <t>（別紙3　様式第18号）</t>
  </si>
  <si>
    <t>　作業写真整理帳（別紙3　様式第18号別添）</t>
  </si>
  <si>
    <t>年度　森林・山村多面的機能発揮対策交付金（金銭出納簿）（別紙3　様式第19号）</t>
  </si>
  <si>
    <t>年度　モニタリング結果報告書（別紙3　様式第20号）</t>
  </si>
  <si>
    <t>8・</t>
  </si>
  <si>
    <t xml:space="preserve"> 環境負荷低減のクロスコンプライアンスチェックシート（別紙３　様式第13号）</t>
  </si>
  <si>
    <t>（別紙3　様式第21号　別紙1）</t>
  </si>
  <si>
    <t>（別紙３　様式第19号）</t>
  </si>
  <si>
    <t>アドバイザー活用の有無</t>
  </si>
  <si>
    <t>無</t>
  </si>
  <si>
    <t>2：関係人工創出・維持タイプに該当する場合は「1」を記入すること。</t>
  </si>
  <si>
    <t>3：アドバイザーを活用した場合は、①～⑧の指導・助言の内容を記入すること。（複数回活用した場合は複数記載）</t>
  </si>
  <si>
    <t>　 ①森林施業、②侵入竹の伐採・除去・利活用、③森林資源の活用、④森林生態、植生、➄関係人口、⑥組織づくり、⑦安全管理、⑧その他</t>
  </si>
  <si>
    <t>（※精算払いがある場合は業務方法書の別記様式第1号も併せて添付すること。）</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</si>
</sst>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F400]h:mm:ss\ AM/PM"/>
    <numFmt numFmtId="178" formatCode="h:mm;@"/>
    <numFmt numFmtId="179" formatCode="h&quot;時間&quot;mm&quot;分&quot;;@"/>
    <numFmt numFmtId="180" formatCode="h&quot;:&quot;mm;@"/>
    <numFmt numFmtId="181" formatCode="[h]:mm"/>
    <numFmt numFmtId="182" formatCode="#,##0_ "/>
    <numFmt numFmtId="183" formatCode="0.0"/>
    <numFmt numFmtId="184" formatCode="&quot;第　&quot;0&quot;　号&quot;"/>
    <numFmt numFmtId="185" formatCode="&quot;平成&quot;yy&quot;年&quot;m&quot;月&quot;d&quot;日&quot;"/>
    <numFmt numFmtId="186" formatCode="#,##0&quot;円&quot;"/>
    <numFmt numFmtId="187" formatCode="#,##0&quot;円/ha&quot;"/>
    <numFmt numFmtId="188" formatCode="#,##0&quot;円/m&quot;"/>
    <numFmt numFmtId="189" formatCode="#,##0&quot;円/回&quot;"/>
    <numFmt numFmtId="190" formatCode="0.0%"/>
    <numFmt numFmtId="191" formatCode="&quot;Yes&quot;;&quot;Yes&quot;;&quot;No&quot;"/>
    <numFmt numFmtId="192" formatCode="&quot;True&quot;;&quot;True&quot;;&quot;False&quot;"/>
    <numFmt numFmtId="193" formatCode="&quot;On&quot;;&quot;On&quot;;&quot;Off&quot;"/>
    <numFmt numFmtId="194" formatCode="[$€-2]\ #,##0.00_);[Red]\([$€-2]\ #,##0.00\)"/>
    <numFmt numFmtId="195" formatCode="[$]ggge&quot;年&quot;m&quot;月&quot;d&quot;日&quot;;@"/>
    <numFmt numFmtId="196" formatCode="[$-411]gge&quot;年&quot;m&quot;月&quot;d&quot;日&quot;;@"/>
    <numFmt numFmtId="197" formatCode="[$]gge&quot;年&quot;m&quot;月&quot;d&quot;日&quot;;@"/>
    <numFmt numFmtId="198" formatCode="#,##0;[Red]#,##0"/>
    <numFmt numFmtId="199" formatCode="#"/>
    <numFmt numFmtId="200" formatCode="#,##0&quot;年&quot;"/>
    <numFmt numFmtId="201" formatCode="#,##0&quot;円/年&quot;"/>
    <numFmt numFmtId="202" formatCode="&quot;¥&quot;#,##0\-"/>
    <numFmt numFmtId="203" formatCode="[$-411]ge\.m\.d;@"/>
    <numFmt numFmtId="204" formatCode="###,###,###&quot;円&quot;"/>
    <numFmt numFmtId="205" formatCode="###,###,###&quot;円/ha&quot;"/>
    <numFmt numFmtId="206" formatCode="0.00&quot;ha&quot;"/>
    <numFmt numFmtId="207" formatCode="###,###,###&quot;円/ｍ&quot;"/>
    <numFmt numFmtId="208" formatCode="###,###&quot;m&quot;"/>
    <numFmt numFmtId="209" formatCode="###,###,###&quot;円/年&quot;"/>
    <numFmt numFmtId="210" formatCode="[$-411]e\.m\.d"/>
    <numFmt numFmtId="211" formatCode="yyyy&quot;年&quot;m&quot;月&quot;d&quot;日&quot;;@"/>
    <numFmt numFmtId="212" formatCode="[$-411]ggge&quot;年&quot;m&quot;月&quot;d&quot;日&quot;;@"/>
    <numFmt numFmtId="213" formatCode="#,##0.0;[Red]\-#,##0.0"/>
    <numFmt numFmtId="214" formatCode="mmm\-yyyy"/>
    <numFmt numFmtId="215" formatCode="\(0.00\)&quot;ha&quot;"/>
    <numFmt numFmtId="216" formatCode="\(#,##0\)&quot;円&quot;"/>
  </numFmts>
  <fonts count="82">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BIZ UD明朝 Medium"/>
      <family val="1"/>
    </font>
    <font>
      <sz val="11"/>
      <color indexed="8"/>
      <name val="ＭＳ ゴシック"/>
      <family val="3"/>
    </font>
    <font>
      <sz val="11"/>
      <color indexed="8"/>
      <name val="ＭＳ 明朝"/>
      <family val="1"/>
    </font>
    <font>
      <sz val="14"/>
      <color indexed="8"/>
      <name val="ＭＳ 明朝"/>
      <family val="1"/>
    </font>
    <font>
      <sz val="11"/>
      <color indexed="8"/>
      <name val="ＭＳ Ｐ明朝"/>
      <family val="1"/>
    </font>
    <font>
      <sz val="12"/>
      <color indexed="8"/>
      <name val="ＭＳ 明朝"/>
      <family val="1"/>
    </font>
    <font>
      <sz val="11"/>
      <color indexed="13"/>
      <name val="HGPｺﾞｼｯｸM"/>
      <family val="3"/>
    </font>
    <font>
      <b/>
      <sz val="14"/>
      <color indexed="13"/>
      <name val="HGPｺﾞｼｯｸM"/>
      <family val="3"/>
    </font>
    <font>
      <sz val="11"/>
      <color indexed="8"/>
      <name val="BIZ UD明朝 Medium"/>
      <family val="1"/>
    </font>
    <font>
      <b/>
      <sz val="14"/>
      <color indexed="8"/>
      <name val="BIZ UD明朝 Medium"/>
      <family val="1"/>
    </font>
    <font>
      <sz val="12"/>
      <color indexed="8"/>
      <name val="HGPｺﾞｼｯｸM"/>
      <family val="3"/>
    </font>
    <font>
      <sz val="12"/>
      <color indexed="8"/>
      <name val="BIZ UD明朝 Medium"/>
      <family val="1"/>
    </font>
    <font>
      <sz val="10"/>
      <color indexed="8"/>
      <name val="BIZ UD明朝 Medium"/>
      <family val="1"/>
    </font>
    <font>
      <b/>
      <sz val="12"/>
      <color indexed="8"/>
      <name val="HGPｺﾞｼｯｸM"/>
      <family val="3"/>
    </font>
    <font>
      <sz val="8"/>
      <color indexed="8"/>
      <name val="BIZ UD明朝 Medium"/>
      <family val="1"/>
    </font>
    <font>
      <sz val="9"/>
      <color indexed="8"/>
      <name val="BIZ UD明朝 Medium"/>
      <family val="1"/>
    </font>
    <font>
      <b/>
      <sz val="16"/>
      <color indexed="8"/>
      <name val="BIZ UD明朝 Medium"/>
      <family val="1"/>
    </font>
    <font>
      <sz val="10"/>
      <color indexed="8"/>
      <name val="HGPｺﾞｼｯｸM"/>
      <family val="3"/>
    </font>
    <font>
      <b/>
      <sz val="14"/>
      <color indexed="13"/>
      <name val="ＭＳ Ｐゴシック"/>
      <family val="3"/>
    </font>
    <font>
      <sz val="11"/>
      <name val="BIZ UDPゴシック"/>
      <family val="3"/>
    </font>
    <font>
      <sz val="16"/>
      <color indexed="10"/>
      <name val="ＭＳ 明朝"/>
      <family val="1"/>
    </font>
    <font>
      <sz val="16"/>
      <color indexed="8"/>
      <name val="BIZ UD明朝 Medium"/>
      <family val="1"/>
    </font>
    <font>
      <sz val="16"/>
      <color indexed="10"/>
      <name val="BIZ UD明朝 Medium"/>
      <family val="1"/>
    </font>
    <font>
      <sz val="16"/>
      <color indexed="8"/>
      <name val="HGPｺﾞｼｯｸM"/>
      <family val="3"/>
    </font>
    <font>
      <b/>
      <sz val="14"/>
      <color indexed="8"/>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BIZ UD明朝 Medium"/>
      <family val="1"/>
    </font>
    <font>
      <sz val="11"/>
      <color indexed="10"/>
      <name val="BIZ UD明朝 Medium"/>
      <family val="1"/>
    </font>
    <font>
      <sz val="16"/>
      <color indexed="13"/>
      <name val="ＭＳ Ｐゴシック"/>
      <family val="3"/>
    </font>
    <font>
      <sz val="16"/>
      <color indexed="13"/>
      <name val="HGPｺﾞｼｯｸM"/>
      <family val="3"/>
    </font>
    <font>
      <sz val="10"/>
      <color indexed="10"/>
      <name val="BIZ UD明朝 Medium"/>
      <family val="1"/>
    </font>
    <font>
      <sz val="8"/>
      <color indexed="10"/>
      <name val="BIZ UD明朝 Medium"/>
      <family val="1"/>
    </font>
    <font>
      <sz val="11"/>
      <color indexed="60"/>
      <name val="BIZ UDPゴシック"/>
      <family val="3"/>
    </font>
    <font>
      <sz val="11"/>
      <color indexed="10"/>
      <name val="BIZ UDP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rgb="FFFF0000"/>
      <name val="BIZ UD明朝 Medium"/>
      <family val="1"/>
    </font>
    <font>
      <sz val="11"/>
      <color rgb="FFFF0000"/>
      <name val="BIZ UD明朝 Medium"/>
      <family val="1"/>
    </font>
    <font>
      <sz val="11"/>
      <name val="Calibri"/>
      <family val="3"/>
    </font>
    <font>
      <sz val="16"/>
      <color rgb="FFFFFF00"/>
      <name val="Calibri"/>
      <family val="3"/>
    </font>
    <font>
      <sz val="16"/>
      <color rgb="FFFFFF00"/>
      <name val="HGPｺﾞｼｯｸM"/>
      <family val="3"/>
    </font>
    <font>
      <sz val="10"/>
      <color rgb="FFFF0000"/>
      <name val="BIZ UD明朝 Medium"/>
      <family val="1"/>
    </font>
    <font>
      <sz val="8"/>
      <color rgb="FFFF0000"/>
      <name val="BIZ UD明朝 Medium"/>
      <family val="1"/>
    </font>
    <font>
      <sz val="11"/>
      <color rgb="FFC00000"/>
      <name val="BIZ UDPゴシック"/>
      <family val="3"/>
    </font>
    <font>
      <sz val="11"/>
      <color rgb="FFFF0000"/>
      <name val="BIZ UDP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6" tint="0.5999900102615356"/>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style="thin"/>
      <right style="thin"/>
      <top style="double"/>
      <bottom style="double"/>
    </border>
    <border>
      <left style="thin"/>
      <right style="thin"/>
      <top style="thin"/>
      <bottom style="double"/>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thin"/>
      <bottom style="medium"/>
    </border>
    <border>
      <left style="thin"/>
      <right style="medium"/>
      <top style="thin"/>
      <bottom>
        <color indexed="63"/>
      </bottom>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medium"/>
      <bottom style="thin"/>
    </border>
    <border>
      <left style="medium"/>
      <right style="medium"/>
      <top>
        <color indexed="63"/>
      </top>
      <bottom style="thin"/>
    </border>
    <border>
      <left style="medium"/>
      <right style="medium"/>
      <top>
        <color indexed="63"/>
      </top>
      <bottom style="medium"/>
    </border>
    <border>
      <left style="medium"/>
      <right style="thin"/>
      <top style="thin"/>
      <bottom>
        <color indexed="63"/>
      </bottom>
    </border>
    <border>
      <left style="thin"/>
      <right style="thin"/>
      <top style="medium"/>
      <bottom style="medium"/>
    </border>
    <border>
      <left style="medium"/>
      <right style="medium"/>
      <top style="medium"/>
      <bottom style="medium"/>
    </border>
    <border>
      <left style="medium"/>
      <right style="thin"/>
      <top style="thin"/>
      <bottom style="double"/>
    </border>
    <border>
      <left style="thin"/>
      <right style="thin"/>
      <top>
        <color indexed="63"/>
      </top>
      <bottom style="medium"/>
    </border>
    <border>
      <left style="thin"/>
      <right>
        <color indexed="63"/>
      </right>
      <top>
        <color indexed="63"/>
      </top>
      <bottom style="medium"/>
    </border>
    <border>
      <left style="medium"/>
      <right style="medium"/>
      <top style="medium"/>
      <bottom style="thin"/>
    </border>
    <border>
      <left style="medium"/>
      <right style="medium"/>
      <top style="thin"/>
      <bottom style="double"/>
    </border>
    <border>
      <left style="medium"/>
      <right style="thin"/>
      <top>
        <color indexed="63"/>
      </top>
      <bottom style="thin"/>
    </border>
    <border>
      <left style="thin"/>
      <right style="thin"/>
      <top>
        <color indexed="63"/>
      </top>
      <bottom>
        <color indexed="63"/>
      </bottom>
    </border>
    <border>
      <left style="thin"/>
      <right style="thin"/>
      <top style="hair"/>
      <bottom style="hair"/>
    </border>
    <border>
      <left style="thin"/>
      <right style="thin"/>
      <top style="hair"/>
      <bottom style="double"/>
    </border>
    <border>
      <left style="thin"/>
      <right>
        <color indexed="63"/>
      </right>
      <top style="thin"/>
      <bottom style="thin"/>
    </border>
    <border>
      <left style="thin"/>
      <right>
        <color indexed="63"/>
      </right>
      <top style="medium"/>
      <bottom style="thin"/>
    </border>
    <border>
      <left style="thin"/>
      <right>
        <color indexed="63"/>
      </right>
      <top style="thin"/>
      <bottom>
        <color indexed="63"/>
      </bottom>
    </border>
    <border>
      <left style="thin"/>
      <right>
        <color indexed="63"/>
      </right>
      <top style="thin"/>
      <bottom style="medium"/>
    </border>
    <border>
      <left style="thin"/>
      <right>
        <color indexed="63"/>
      </right>
      <top style="thin"/>
      <bottom style="double"/>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color indexed="63"/>
      </left>
      <right style="thin"/>
      <top style="medium"/>
      <bottom style="thin"/>
    </border>
    <border>
      <left style="medium"/>
      <right style="thin"/>
      <top>
        <color indexed="63"/>
      </top>
      <bottom style="medium"/>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style="thin"/>
      <top style="thin"/>
      <bottom style="medium"/>
    </border>
    <border>
      <left style="thin"/>
      <right>
        <color indexed="63"/>
      </right>
      <top style="double"/>
      <bottom style="double"/>
    </border>
    <border>
      <left>
        <color indexed="63"/>
      </left>
      <right style="thin"/>
      <top style="double"/>
      <bottom style="double"/>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ill="0" applyBorder="0" applyAlignment="0" applyProtection="0"/>
    <xf numFmtId="0" fontId="59" fillId="0" borderId="0" applyNumberFormat="0" applyFill="0" applyBorder="0" applyAlignment="0" applyProtection="0"/>
    <xf numFmtId="0" fontId="0" fillId="28" borderId="2" applyNumberForma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0" fillId="31" borderId="4" applyNumberFormat="0" applyAlignment="0" applyProtection="0"/>
    <xf numFmtId="0" fontId="3" fillId="0" borderId="0">
      <alignment vertical="center"/>
      <protection/>
    </xf>
    <xf numFmtId="0" fontId="0" fillId="0" borderId="0">
      <alignment/>
      <protection/>
    </xf>
    <xf numFmtId="0" fontId="3" fillId="0" borderId="0">
      <alignment vertical="center"/>
      <protection/>
    </xf>
    <xf numFmtId="0" fontId="0" fillId="0" borderId="0">
      <alignment vertical="center"/>
      <protection/>
    </xf>
    <xf numFmtId="0" fontId="3" fillId="0" borderId="0">
      <alignment/>
      <protection/>
    </xf>
    <xf numFmtId="0" fontId="5"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68">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9" fillId="0" borderId="0" xfId="0" applyFont="1" applyAlignment="1">
      <alignment horizontal="left" vertical="center" wrapText="1"/>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3" fillId="0" borderId="0" xfId="0" applyFont="1" applyAlignment="1">
      <alignment horizontal="center" vertical="center"/>
    </xf>
    <xf numFmtId="0" fontId="12"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5" fillId="0" borderId="0" xfId="0" applyFont="1" applyAlignment="1">
      <alignment vertical="center"/>
    </xf>
    <xf numFmtId="0" fontId="13" fillId="0" borderId="0" xfId="0" applyFont="1" applyAlignment="1">
      <alignment vertical="center"/>
    </xf>
    <xf numFmtId="182" fontId="1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shrinkToFit="1"/>
    </xf>
    <xf numFmtId="0" fontId="12" fillId="0" borderId="10" xfId="0" applyFont="1" applyFill="1" applyBorder="1" applyAlignment="1">
      <alignment vertical="center" shrinkToFi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12" xfId="0" applyFont="1" applyBorder="1" applyAlignment="1">
      <alignment vertical="center" shrinkToFit="1"/>
    </xf>
    <xf numFmtId="0" fontId="12" fillId="0" borderId="13" xfId="0" applyFont="1" applyFill="1" applyBorder="1" applyAlignment="1">
      <alignment vertical="center" shrinkToFit="1"/>
    </xf>
    <xf numFmtId="0" fontId="12" fillId="0" borderId="14" xfId="0" applyFont="1" applyBorder="1" applyAlignment="1">
      <alignment horizontal="center" vertical="center" shrinkToFit="1"/>
    </xf>
    <xf numFmtId="0" fontId="12" fillId="0" borderId="14" xfId="0" applyFont="1" applyBorder="1" applyAlignment="1">
      <alignment vertical="center" shrinkToFit="1"/>
    </xf>
    <xf numFmtId="38" fontId="12" fillId="0" borderId="10" xfId="0" applyNumberFormat="1" applyFont="1" applyFill="1" applyBorder="1" applyAlignment="1">
      <alignment horizontal="right" vertical="center" shrinkToFit="1"/>
    </xf>
    <xf numFmtId="38" fontId="12" fillId="0" borderId="15" xfId="0" applyNumberFormat="1" applyFont="1" applyFill="1" applyBorder="1" applyAlignment="1">
      <alignment horizontal="right" vertical="center" shrinkToFit="1"/>
    </xf>
    <xf numFmtId="38" fontId="12" fillId="0" borderId="11" xfId="0" applyNumberFormat="1" applyFont="1" applyBorder="1" applyAlignment="1">
      <alignment horizontal="right" vertical="center" shrinkToFit="1"/>
    </xf>
    <xf numFmtId="38" fontId="12" fillId="0" borderId="12" xfId="0" applyNumberFormat="1" applyFont="1" applyBorder="1" applyAlignment="1">
      <alignment horizontal="right" vertical="center" shrinkToFit="1"/>
    </xf>
    <xf numFmtId="38" fontId="12" fillId="0" borderId="13" xfId="0" applyNumberFormat="1" applyFont="1" applyFill="1" applyBorder="1" applyAlignment="1">
      <alignment horizontal="right" vertical="center" shrinkToFit="1"/>
    </xf>
    <xf numFmtId="38" fontId="12" fillId="0" borderId="14" xfId="0" applyNumberFormat="1" applyFont="1" applyBorder="1" applyAlignment="1">
      <alignment horizontal="right" vertical="center" shrinkToFit="1"/>
    </xf>
    <xf numFmtId="0" fontId="16" fillId="0" borderId="10"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right" vertical="center"/>
    </xf>
    <xf numFmtId="176" fontId="12" fillId="0" borderId="12" xfId="0" applyNumberFormat="1" applyFont="1" applyBorder="1" applyAlignment="1">
      <alignment horizontal="right" vertical="center" shrinkToFit="1"/>
    </xf>
    <xf numFmtId="176" fontId="12" fillId="0" borderId="14" xfId="0" applyNumberFormat="1" applyFont="1" applyBorder="1" applyAlignment="1">
      <alignment horizontal="right" vertical="center" shrinkToFit="1"/>
    </xf>
    <xf numFmtId="0" fontId="17" fillId="0" borderId="0" xfId="0" applyFont="1" applyAlignment="1">
      <alignment vertical="center"/>
    </xf>
    <xf numFmtId="0" fontId="14" fillId="0" borderId="0" xfId="0" applyFont="1" applyBorder="1" applyAlignment="1">
      <alignment horizontal="center" vertical="center"/>
    </xf>
    <xf numFmtId="182" fontId="14" fillId="0" borderId="10" xfId="0" applyNumberFormat="1" applyFont="1" applyBorder="1" applyAlignment="1">
      <alignment horizontal="center" vertical="center"/>
    </xf>
    <xf numFmtId="38" fontId="14" fillId="0" borderId="10" xfId="49" applyNumberFormat="1" applyFont="1" applyBorder="1" applyAlignment="1">
      <alignment vertical="center"/>
    </xf>
    <xf numFmtId="38" fontId="14" fillId="0" borderId="10" xfId="49" applyNumberFormat="1" applyFont="1" applyFill="1" applyBorder="1" applyAlignment="1" applyProtection="1">
      <alignment vertical="center"/>
      <protection locked="0"/>
    </xf>
    <xf numFmtId="38" fontId="14" fillId="0" borderId="14" xfId="49" applyNumberFormat="1" applyFont="1" applyBorder="1" applyAlignment="1">
      <alignment vertical="center"/>
    </xf>
    <xf numFmtId="38" fontId="14" fillId="0" borderId="16" xfId="49" applyNumberFormat="1" applyFont="1" applyBorder="1" applyAlignment="1">
      <alignment vertical="center"/>
    </xf>
    <xf numFmtId="38" fontId="14" fillId="0" borderId="16" xfId="49" applyNumberFormat="1" applyFont="1" applyFill="1" applyBorder="1" applyAlignment="1" applyProtection="1">
      <alignment vertical="center"/>
      <protection locked="0"/>
    </xf>
    <xf numFmtId="0" fontId="14" fillId="0" borderId="0" xfId="0" applyFont="1" applyFill="1" applyBorder="1" applyAlignment="1">
      <alignment horizontal="left" vertical="center"/>
    </xf>
    <xf numFmtId="0" fontId="14" fillId="0" borderId="10" xfId="0" applyFont="1" applyBorder="1" applyAlignment="1">
      <alignment vertical="center"/>
    </xf>
    <xf numFmtId="0" fontId="14" fillId="0" borderId="10" xfId="0" applyFont="1" applyBorder="1" applyAlignment="1">
      <alignment vertical="center" wrapText="1"/>
    </xf>
    <xf numFmtId="5" fontId="14" fillId="0" borderId="10" xfId="0" applyNumberFormat="1" applyFont="1" applyBorder="1" applyAlignment="1">
      <alignment horizontal="center" vertical="center"/>
    </xf>
    <xf numFmtId="190" fontId="14" fillId="0" borderId="10" xfId="0" applyNumberFormat="1" applyFont="1" applyBorder="1" applyAlignment="1">
      <alignment vertical="center"/>
    </xf>
    <xf numFmtId="6" fontId="14" fillId="0" borderId="10" xfId="60" applyFont="1" applyBorder="1" applyAlignment="1">
      <alignment vertical="center"/>
    </xf>
    <xf numFmtId="6" fontId="14" fillId="0" borderId="10" xfId="0" applyNumberFormat="1" applyFont="1" applyBorder="1" applyAlignment="1">
      <alignment vertical="center"/>
    </xf>
    <xf numFmtId="0" fontId="15"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199" fontId="15" fillId="0" borderId="0" xfId="0" applyNumberFormat="1" applyFont="1" applyAlignment="1">
      <alignment vertical="center"/>
    </xf>
    <xf numFmtId="199" fontId="15" fillId="0" borderId="0" xfId="0" applyNumberFormat="1" applyFont="1" applyAlignment="1">
      <alignment horizontal="center" vertical="center"/>
    </xf>
    <xf numFmtId="0" fontId="12" fillId="0" borderId="0"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63" fillId="0" borderId="19" xfId="0" applyFont="1" applyBorder="1" applyAlignment="1">
      <alignment vertical="center"/>
    </xf>
    <xf numFmtId="0" fontId="63"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63" fillId="0" borderId="25" xfId="0" applyFont="1" applyBorder="1" applyAlignment="1">
      <alignment vertical="center"/>
    </xf>
    <xf numFmtId="0" fontId="0" fillId="0" borderId="26" xfId="0" applyFont="1" applyBorder="1" applyAlignment="1">
      <alignment vertical="center"/>
    </xf>
    <xf numFmtId="176" fontId="12" fillId="0" borderId="10" xfId="0" applyNumberFormat="1" applyFont="1" applyFill="1" applyBorder="1" applyAlignment="1">
      <alignment horizontal="center" vertical="center" shrinkToFit="1"/>
    </xf>
    <xf numFmtId="176" fontId="12" fillId="0" borderId="11"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76" fontId="12" fillId="0" borderId="12" xfId="0" applyNumberFormat="1" applyFont="1" applyBorder="1" applyAlignment="1">
      <alignment horizontal="center" vertical="center" shrinkToFit="1"/>
    </xf>
    <xf numFmtId="0" fontId="12" fillId="0" borderId="13" xfId="0" applyFont="1" applyFill="1" applyBorder="1" applyAlignment="1">
      <alignment horizontal="center" vertical="center" shrinkToFit="1"/>
    </xf>
    <xf numFmtId="176" fontId="12" fillId="0" borderId="13" xfId="0" applyNumberFormat="1" applyFont="1" applyFill="1" applyBorder="1" applyAlignment="1">
      <alignment horizontal="center" vertical="center" shrinkToFit="1"/>
    </xf>
    <xf numFmtId="176" fontId="12" fillId="0" borderId="14" xfId="0" applyNumberFormat="1" applyFont="1" applyBorder="1" applyAlignment="1">
      <alignment horizontal="center" vertical="center" shrinkToFit="1"/>
    </xf>
    <xf numFmtId="0" fontId="12" fillId="0" borderId="10" xfId="0" applyFont="1" applyBorder="1" applyAlignment="1">
      <alignment vertical="center" textRotation="255" shrinkToFit="1"/>
    </xf>
    <xf numFmtId="0" fontId="12" fillId="0" borderId="10" xfId="0" applyFont="1" applyFill="1" applyBorder="1" applyAlignment="1">
      <alignment vertical="center" textRotation="255" shrinkToFit="1"/>
    </xf>
    <xf numFmtId="38" fontId="12" fillId="0" borderId="10" xfId="49" applyNumberFormat="1" applyFont="1" applyFill="1" applyBorder="1" applyAlignment="1">
      <alignment vertical="center" shrinkToFit="1"/>
    </xf>
    <xf numFmtId="38" fontId="12" fillId="0" borderId="10" xfId="49" applyNumberFormat="1" applyFont="1" applyBorder="1" applyAlignment="1">
      <alignment vertical="center" shrinkToFit="1"/>
    </xf>
    <xf numFmtId="38" fontId="12" fillId="0" borderId="10" xfId="49" applyFont="1" applyBorder="1" applyAlignment="1">
      <alignment vertical="center" shrinkToFit="1"/>
    </xf>
    <xf numFmtId="0" fontId="14" fillId="0" borderId="10" xfId="0" applyFont="1" applyBorder="1" applyAlignment="1">
      <alignment horizontal="center" vertical="center" wrapText="1"/>
    </xf>
    <xf numFmtId="38" fontId="14" fillId="0" borderId="10" xfId="0" applyNumberFormat="1" applyFont="1" applyBorder="1" applyAlignment="1">
      <alignment vertical="center"/>
    </xf>
    <xf numFmtId="38" fontId="14" fillId="0" borderId="27" xfId="49" applyNumberFormat="1" applyFont="1" applyBorder="1" applyAlignment="1">
      <alignment vertical="center"/>
    </xf>
    <xf numFmtId="0" fontId="12" fillId="0" borderId="10" xfId="0" applyFont="1" applyBorder="1" applyAlignment="1">
      <alignment horizontal="center" vertical="center" wrapText="1"/>
    </xf>
    <xf numFmtId="0" fontId="12" fillId="0" borderId="11" xfId="0" applyFont="1" applyFill="1" applyBorder="1" applyAlignment="1">
      <alignment horizontal="center" vertical="center" shrinkToFit="1"/>
    </xf>
    <xf numFmtId="176" fontId="12" fillId="0" borderId="11" xfId="0" applyNumberFormat="1" applyFont="1" applyFill="1" applyBorder="1" applyAlignment="1">
      <alignment horizontal="center" vertical="center" shrinkToFit="1"/>
    </xf>
    <xf numFmtId="38" fontId="0" fillId="0" borderId="0" xfId="0" applyNumberFormat="1" applyFont="1" applyAlignment="1">
      <alignment vertical="center"/>
    </xf>
    <xf numFmtId="199" fontId="15" fillId="0" borderId="0" xfId="0" applyNumberFormat="1" applyFont="1" applyFill="1" applyAlignment="1">
      <alignment vertical="center"/>
    </xf>
    <xf numFmtId="38" fontId="12" fillId="0" borderId="11" xfId="0" applyNumberFormat="1" applyFont="1" applyFill="1" applyBorder="1" applyAlignment="1">
      <alignment horizontal="right" vertical="center" shrinkToFit="1"/>
    </xf>
    <xf numFmtId="0" fontId="73" fillId="0" borderId="0" xfId="0" applyFont="1" applyFill="1" applyAlignment="1">
      <alignment horizontal="center" vertical="center" shrinkToFit="1"/>
    </xf>
    <xf numFmtId="0" fontId="73" fillId="0" borderId="0" xfId="0" applyFont="1" applyFill="1" applyAlignment="1">
      <alignment horizontal="left" vertical="center"/>
    </xf>
    <xf numFmtId="199" fontId="73" fillId="0" borderId="0" xfId="0" applyNumberFormat="1" applyFont="1" applyAlignment="1">
      <alignment horizontal="center" vertical="center"/>
    </xf>
    <xf numFmtId="0" fontId="74" fillId="0" borderId="10" xfId="0" applyFont="1" applyFill="1" applyBorder="1" applyAlignment="1">
      <alignment vertical="center" textRotation="255" shrinkToFit="1"/>
    </xf>
    <xf numFmtId="0" fontId="74" fillId="0" borderId="10" xfId="0" applyFont="1" applyFill="1" applyBorder="1" applyAlignment="1">
      <alignment vertical="center" shrinkToFit="1"/>
    </xf>
    <xf numFmtId="183" fontId="74" fillId="0" borderId="10" xfId="0" applyNumberFormat="1" applyFont="1" applyFill="1" applyBorder="1" applyAlignment="1">
      <alignment vertical="center" shrinkToFit="1"/>
    </xf>
    <xf numFmtId="38" fontId="74" fillId="0" borderId="10" xfId="49" applyFont="1" applyFill="1" applyBorder="1" applyAlignment="1">
      <alignment vertical="center" shrinkToFit="1"/>
    </xf>
    <xf numFmtId="38" fontId="23" fillId="0" borderId="28" xfId="0" applyNumberFormat="1" applyFont="1" applyBorder="1" applyAlignment="1">
      <alignment vertical="center"/>
    </xf>
    <xf numFmtId="38" fontId="23" fillId="0" borderId="29" xfId="0" applyNumberFormat="1" applyFont="1" applyBorder="1" applyAlignment="1">
      <alignment vertical="center"/>
    </xf>
    <xf numFmtId="0" fontId="75" fillId="0" borderId="19" xfId="0" applyFont="1" applyBorder="1" applyAlignment="1">
      <alignment vertical="center"/>
    </xf>
    <xf numFmtId="0" fontId="75" fillId="0" borderId="30" xfId="0" applyFont="1" applyBorder="1" applyAlignment="1">
      <alignment horizontal="right" vertical="center"/>
    </xf>
    <xf numFmtId="0" fontId="23" fillId="0" borderId="27" xfId="0" applyFont="1" applyBorder="1" applyAlignment="1">
      <alignment horizontal="center" vertical="center"/>
    </xf>
    <xf numFmtId="0" fontId="23" fillId="0" borderId="13" xfId="0" applyFont="1" applyBorder="1" applyAlignment="1">
      <alignment horizontal="center" vertical="center"/>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10" xfId="0" applyFont="1" applyBorder="1" applyAlignment="1">
      <alignment horizontal="center" vertical="center" wrapText="1"/>
    </xf>
    <xf numFmtId="0" fontId="23" fillId="0" borderId="10" xfId="0" applyFont="1" applyBorder="1" applyAlignment="1">
      <alignment horizontal="center" vertical="center"/>
    </xf>
    <xf numFmtId="0" fontId="23" fillId="0" borderId="30" xfId="0" applyFont="1" applyBorder="1" applyAlignment="1">
      <alignment horizontal="center" vertical="center"/>
    </xf>
    <xf numFmtId="0" fontId="23" fillId="0" borderId="22" xfId="0" applyFont="1" applyBorder="1" applyAlignment="1">
      <alignment horizontal="center" vertical="center" shrinkToFit="1"/>
    </xf>
    <xf numFmtId="0" fontId="23" fillId="0" borderId="16" xfId="0" applyFont="1" applyBorder="1" applyAlignment="1">
      <alignment horizontal="center" vertical="center" shrinkToFit="1"/>
    </xf>
    <xf numFmtId="38" fontId="23" fillId="0" borderId="31" xfId="0" applyNumberFormat="1" applyFont="1" applyBorder="1" applyAlignment="1">
      <alignment vertical="center"/>
    </xf>
    <xf numFmtId="38" fontId="23" fillId="0" borderId="32" xfId="0" applyNumberFormat="1" applyFont="1" applyBorder="1" applyAlignment="1">
      <alignment vertical="center"/>
    </xf>
    <xf numFmtId="0" fontId="23" fillId="0" borderId="33" xfId="0" applyFont="1" applyBorder="1" applyAlignment="1">
      <alignment horizontal="center" vertical="center"/>
    </xf>
    <xf numFmtId="0" fontId="23" fillId="0" borderId="15" xfId="0" applyFont="1" applyBorder="1" applyAlignment="1">
      <alignment horizontal="center" vertical="center"/>
    </xf>
    <xf numFmtId="38" fontId="23" fillId="0" borderId="34" xfId="0" applyNumberFormat="1" applyFont="1" applyBorder="1" applyAlignment="1">
      <alignment vertical="center"/>
    </xf>
    <xf numFmtId="38" fontId="23" fillId="0" borderId="35" xfId="0" applyNumberFormat="1" applyFont="1" applyBorder="1" applyAlignment="1">
      <alignment vertical="center"/>
    </xf>
    <xf numFmtId="38" fontId="23" fillId="0" borderId="36" xfId="0" applyNumberFormat="1" applyFont="1" applyBorder="1" applyAlignment="1">
      <alignment vertical="center"/>
    </xf>
    <xf numFmtId="38" fontId="23" fillId="0" borderId="37" xfId="0" applyNumberFormat="1" applyFont="1" applyBorder="1" applyAlignment="1">
      <alignment vertical="center"/>
    </xf>
    <xf numFmtId="38" fontId="75" fillId="0" borderId="38" xfId="0" applyNumberFormat="1" applyFont="1" applyBorder="1" applyAlignment="1">
      <alignment vertical="center"/>
    </xf>
    <xf numFmtId="0" fontId="76" fillId="0" borderId="0" xfId="0" applyFont="1" applyFill="1" applyAlignment="1">
      <alignment vertical="center"/>
    </xf>
    <xf numFmtId="0" fontId="77" fillId="0" borderId="0" xfId="0" applyFont="1" applyFill="1" applyAlignment="1">
      <alignment vertical="center"/>
    </xf>
    <xf numFmtId="38" fontId="77" fillId="0" borderId="0" xfId="0" applyNumberFormat="1" applyFont="1" applyFill="1" applyAlignment="1">
      <alignment vertical="center"/>
    </xf>
    <xf numFmtId="57" fontId="24" fillId="0" borderId="10" xfId="0" applyNumberFormat="1" applyFont="1" applyBorder="1" applyAlignment="1">
      <alignment horizontal="left" vertical="center" wrapText="1"/>
    </xf>
    <xf numFmtId="0" fontId="4" fillId="0" borderId="39" xfId="63" applyFont="1" applyBorder="1" applyAlignment="1">
      <alignment horizontal="left" vertical="center" shrinkToFit="1"/>
      <protection/>
    </xf>
    <xf numFmtId="38" fontId="74" fillId="0" borderId="10" xfId="49" applyFont="1" applyFill="1" applyBorder="1" applyAlignment="1">
      <alignment horizontal="center" vertical="center" shrinkToFit="1"/>
    </xf>
    <xf numFmtId="176" fontId="25" fillId="0" borderId="40" xfId="0" applyNumberFormat="1" applyFont="1" applyFill="1" applyBorder="1" applyAlignment="1">
      <alignment horizontal="right" vertical="center" shrinkToFit="1"/>
    </xf>
    <xf numFmtId="176" fontId="25" fillId="0" borderId="41" xfId="0" applyNumberFormat="1" applyFont="1" applyFill="1" applyBorder="1" applyAlignment="1">
      <alignment horizontal="right" vertical="center" shrinkToFit="1"/>
    </xf>
    <xf numFmtId="176" fontId="25" fillId="0" borderId="10" xfId="0" applyNumberFormat="1" applyFont="1" applyFill="1" applyBorder="1" applyAlignment="1">
      <alignment horizontal="right" vertical="center" shrinkToFit="1"/>
    </xf>
    <xf numFmtId="176" fontId="25" fillId="0" borderId="15" xfId="0" applyNumberFormat="1" applyFont="1" applyFill="1" applyBorder="1" applyAlignment="1">
      <alignment horizontal="right" vertical="center" shrinkToFit="1"/>
    </xf>
    <xf numFmtId="0" fontId="4" fillId="0" borderId="10" xfId="63" applyFont="1" applyBorder="1" applyAlignment="1">
      <alignment horizontal="left" vertical="center" shrinkToFit="1"/>
      <protection/>
    </xf>
    <xf numFmtId="0" fontId="12" fillId="0" borderId="11" xfId="0" applyFont="1" applyFill="1" applyBorder="1" applyAlignment="1">
      <alignment vertical="center" shrinkToFit="1"/>
    </xf>
    <xf numFmtId="176" fontId="15" fillId="0" borderId="10" xfId="0" applyNumberFormat="1" applyFont="1" applyFill="1" applyBorder="1" applyAlignment="1">
      <alignment horizontal="center" vertical="center" shrinkToFit="1"/>
    </xf>
    <xf numFmtId="0" fontId="74" fillId="0" borderId="10" xfId="63" applyFont="1" applyBorder="1" applyAlignment="1">
      <alignment horizontal="left" vertical="center" shrinkToFit="1"/>
      <protection/>
    </xf>
    <xf numFmtId="38" fontId="74" fillId="0" borderId="10" xfId="0" applyNumberFormat="1" applyFont="1" applyFill="1" applyBorder="1" applyAlignment="1">
      <alignment horizontal="right" vertical="center" shrinkToFit="1"/>
    </xf>
    <xf numFmtId="0" fontId="74" fillId="0" borderId="10" xfId="0" applyFont="1" applyFill="1" applyBorder="1" applyAlignment="1">
      <alignment horizontal="center" vertical="center" shrinkToFit="1"/>
    </xf>
    <xf numFmtId="0" fontId="74" fillId="0" borderId="10" xfId="63" applyFont="1" applyBorder="1" applyAlignment="1">
      <alignment horizontal="left" vertical="center" wrapText="1" shrinkToFit="1"/>
      <protection/>
    </xf>
    <xf numFmtId="38" fontId="74" fillId="0" borderId="10" xfId="52" applyFont="1" applyBorder="1" applyAlignment="1">
      <alignment horizontal="right" vertical="center" shrinkToFit="1"/>
    </xf>
    <xf numFmtId="0" fontId="74" fillId="0" borderId="10" xfId="63" applyFont="1" applyBorder="1" applyAlignment="1">
      <alignment horizontal="left" vertical="center" wrapText="1"/>
      <protection/>
    </xf>
    <xf numFmtId="38" fontId="74" fillId="0" borderId="10" xfId="52" applyFont="1" applyBorder="1" applyAlignment="1">
      <alignment horizontal="right" vertical="center"/>
    </xf>
    <xf numFmtId="0" fontId="74" fillId="0" borderId="39" xfId="63" applyFont="1" applyBorder="1" applyAlignment="1">
      <alignment horizontal="left" vertical="center" shrinkToFit="1"/>
      <protection/>
    </xf>
    <xf numFmtId="0" fontId="74" fillId="0" borderId="39" xfId="63" applyFont="1" applyBorder="1" applyAlignment="1">
      <alignment horizontal="left" vertical="center"/>
      <protection/>
    </xf>
    <xf numFmtId="38" fontId="74" fillId="0" borderId="39" xfId="52" applyFont="1" applyBorder="1" applyAlignment="1">
      <alignment horizontal="right" vertical="center"/>
    </xf>
    <xf numFmtId="38" fontId="74" fillId="0" borderId="11" xfId="0" applyNumberFormat="1" applyFont="1" applyFill="1" applyBorder="1" applyAlignment="1">
      <alignment horizontal="right"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38" fontId="74" fillId="0" borderId="10" xfId="52" applyFont="1" applyFill="1" applyBorder="1" applyAlignment="1">
      <alignment horizontal="right" vertical="center"/>
    </xf>
    <xf numFmtId="0" fontId="78" fillId="0" borderId="10" xfId="0" applyFont="1" applyFill="1" applyBorder="1" applyAlignment="1">
      <alignment horizontal="center" vertical="center" shrinkToFit="1"/>
    </xf>
    <xf numFmtId="57" fontId="26" fillId="0" borderId="42" xfId="0" applyNumberFormat="1" applyFont="1" applyFill="1" applyBorder="1" applyAlignment="1">
      <alignment horizontal="left" vertical="center" wrapText="1"/>
    </xf>
    <xf numFmtId="57" fontId="26" fillId="0" borderId="42" xfId="0" applyNumberFormat="1" applyFont="1" applyBorder="1" applyAlignment="1">
      <alignment horizontal="left" vertical="center" wrapText="1"/>
    </xf>
    <xf numFmtId="0" fontId="79" fillId="0" borderId="10" xfId="0" applyFont="1" applyBorder="1" applyAlignment="1">
      <alignment vertical="center" wrapText="1"/>
    </xf>
    <xf numFmtId="0" fontId="78" fillId="0" borderId="10" xfId="0" applyFont="1" applyBorder="1" applyAlignment="1">
      <alignment horizontal="center" vertical="center" wrapText="1"/>
    </xf>
    <xf numFmtId="0" fontId="79" fillId="0" borderId="10" xfId="0" applyFont="1" applyFill="1" applyBorder="1" applyAlignment="1">
      <alignment horizontal="left" vertical="center" wrapText="1"/>
    </xf>
    <xf numFmtId="0" fontId="79" fillId="0" borderId="10" xfId="0" applyFont="1" applyBorder="1" applyAlignment="1">
      <alignment horizontal="left" vertical="center" wrapText="1"/>
    </xf>
    <xf numFmtId="0" fontId="79" fillId="0" borderId="10" xfId="0" applyFont="1" applyFill="1" applyBorder="1" applyAlignment="1">
      <alignment vertical="center" wrapText="1"/>
    </xf>
    <xf numFmtId="0" fontId="78" fillId="0" borderId="10" xfId="0" applyFont="1" applyFill="1" applyBorder="1" applyAlignment="1">
      <alignment horizontal="center" vertical="center" wrapText="1"/>
    </xf>
    <xf numFmtId="57" fontId="26" fillId="0" borderId="10" xfId="0" applyNumberFormat="1" applyFont="1" applyBorder="1" applyAlignment="1">
      <alignment horizontal="left" vertical="center" wrapText="1"/>
    </xf>
    <xf numFmtId="0" fontId="78" fillId="0" borderId="11" xfId="0" applyFont="1" applyFill="1" applyBorder="1" applyAlignment="1">
      <alignment horizontal="center" vertical="center" shrinkToFit="1"/>
    </xf>
    <xf numFmtId="38" fontId="0" fillId="0" borderId="0" xfId="49" applyAlignment="1">
      <alignment vertical="center"/>
    </xf>
    <xf numFmtId="0" fontId="28" fillId="0" borderId="0" xfId="0" applyFont="1" applyAlignment="1">
      <alignment vertical="center"/>
    </xf>
    <xf numFmtId="0" fontId="28" fillId="0" borderId="0" xfId="0" applyFont="1" applyAlignment="1">
      <alignment horizontal="right" vertical="center"/>
    </xf>
    <xf numFmtId="0" fontId="28" fillId="0" borderId="0" xfId="0" applyFont="1" applyAlignment="1">
      <alignment horizontal="center" vertical="center" shrinkToFit="1"/>
    </xf>
    <xf numFmtId="38" fontId="80" fillId="0" borderId="27" xfId="0" applyNumberFormat="1" applyFont="1" applyBorder="1" applyAlignment="1" applyProtection="1">
      <alignment vertical="center"/>
      <protection locked="0"/>
    </xf>
    <xf numFmtId="38" fontId="80" fillId="0" borderId="43" xfId="0" applyNumberFormat="1" applyFont="1" applyBorder="1" applyAlignment="1" applyProtection="1">
      <alignment vertical="center"/>
      <protection locked="0"/>
    </xf>
    <xf numFmtId="38" fontId="80" fillId="0" borderId="10" xfId="0" applyNumberFormat="1" applyFont="1" applyBorder="1" applyAlignment="1" applyProtection="1">
      <alignment vertical="center"/>
      <protection locked="0"/>
    </xf>
    <xf numFmtId="38" fontId="80" fillId="0" borderId="42" xfId="0" applyNumberFormat="1" applyFont="1" applyBorder="1" applyAlignment="1" applyProtection="1">
      <alignment vertical="center"/>
      <protection locked="0"/>
    </xf>
    <xf numFmtId="38" fontId="80" fillId="0" borderId="13" xfId="0" applyNumberFormat="1" applyFont="1" applyBorder="1" applyAlignment="1" applyProtection="1">
      <alignment vertical="center"/>
      <protection locked="0"/>
    </xf>
    <xf numFmtId="38" fontId="80" fillId="0" borderId="44" xfId="0" applyNumberFormat="1" applyFont="1" applyBorder="1" applyAlignment="1" applyProtection="1">
      <alignment vertical="center"/>
      <protection locked="0"/>
    </xf>
    <xf numFmtId="38" fontId="80" fillId="0" borderId="16" xfId="0" applyNumberFormat="1" applyFont="1" applyBorder="1" applyAlignment="1" applyProtection="1">
      <alignment vertical="center"/>
      <protection locked="0"/>
    </xf>
    <xf numFmtId="38" fontId="80" fillId="0" borderId="45" xfId="0" applyNumberFormat="1" applyFont="1" applyBorder="1" applyAlignment="1" applyProtection="1">
      <alignment vertical="center"/>
      <protection locked="0"/>
    </xf>
    <xf numFmtId="38" fontId="81" fillId="0" borderId="27" xfId="0" applyNumberFormat="1" applyFont="1" applyBorder="1" applyAlignment="1" applyProtection="1">
      <alignment vertical="center"/>
      <protection locked="0"/>
    </xf>
    <xf numFmtId="38" fontId="81" fillId="0" borderId="27" xfId="0" applyNumberFormat="1" applyFont="1" applyBorder="1" applyAlignment="1" applyProtection="1">
      <alignment horizontal="center" vertical="center"/>
      <protection locked="0"/>
    </xf>
    <xf numFmtId="38" fontId="81" fillId="0" borderId="43" xfId="0" applyNumberFormat="1" applyFont="1" applyBorder="1" applyAlignment="1" applyProtection="1">
      <alignment horizontal="center" vertical="center"/>
      <protection locked="0"/>
    </xf>
    <xf numFmtId="38" fontId="81" fillId="0" borderId="15" xfId="0" applyNumberFormat="1" applyFont="1" applyBorder="1" applyAlignment="1" applyProtection="1">
      <alignment vertical="center"/>
      <protection locked="0"/>
    </xf>
    <xf numFmtId="38" fontId="81" fillId="0" borderId="46" xfId="0" applyNumberFormat="1" applyFont="1" applyBorder="1" applyAlignment="1" applyProtection="1">
      <alignment vertical="center"/>
      <protection locked="0"/>
    </xf>
    <xf numFmtId="57" fontId="73" fillId="0" borderId="10" xfId="0" applyNumberFormat="1" applyFont="1" applyFill="1" applyBorder="1" applyAlignment="1">
      <alignment horizontal="center" vertical="center" shrinkToFit="1"/>
    </xf>
    <xf numFmtId="57" fontId="74" fillId="0" borderId="11" xfId="0" applyNumberFormat="1" applyFont="1" applyFill="1" applyBorder="1" applyAlignment="1">
      <alignment horizontal="center" vertical="center" shrinkToFit="1"/>
    </xf>
    <xf numFmtId="57" fontId="74" fillId="0" borderId="10" xfId="0" applyNumberFormat="1" applyFont="1" applyFill="1" applyBorder="1" applyAlignment="1">
      <alignment horizontal="center" vertical="center" shrinkToFit="1"/>
    </xf>
    <xf numFmtId="0" fontId="73" fillId="0" borderId="0" xfId="0" applyFont="1" applyFill="1" applyAlignment="1">
      <alignment horizontal="left" vertical="center"/>
    </xf>
    <xf numFmtId="0" fontId="12" fillId="0" borderId="12" xfId="0" applyFont="1" applyBorder="1" applyAlignment="1">
      <alignment horizontal="center" vertical="center" wrapText="1"/>
    </xf>
    <xf numFmtId="0" fontId="12" fillId="0" borderId="44" xfId="0" applyFont="1" applyBorder="1" applyAlignment="1">
      <alignment horizontal="center" vertical="center" wrapText="1"/>
    </xf>
    <xf numFmtId="38" fontId="74" fillId="0" borderId="15" xfId="0" applyNumberFormat="1" applyFont="1" applyFill="1" applyBorder="1" applyAlignment="1">
      <alignment horizontal="right" vertical="center" shrinkToFit="1"/>
    </xf>
    <xf numFmtId="0" fontId="15" fillId="0" borderId="0" xfId="0" applyFont="1" applyAlignment="1">
      <alignment horizontal="center" vertical="center"/>
    </xf>
    <xf numFmtId="0" fontId="15" fillId="0" borderId="0" xfId="0" applyFont="1" applyFill="1" applyAlignment="1">
      <alignment horizontal="center" vertical="center"/>
    </xf>
    <xf numFmtId="0" fontId="9" fillId="0" borderId="0" xfId="0" applyFont="1" applyAlignment="1">
      <alignment horizontal="left" vertical="center" wrapText="1"/>
    </xf>
    <xf numFmtId="0" fontId="15" fillId="0" borderId="0" xfId="0" applyFont="1" applyAlignment="1">
      <alignment horizontal="right" vertical="center"/>
    </xf>
    <xf numFmtId="199" fontId="73" fillId="0" borderId="0" xfId="0" applyNumberFormat="1" applyFont="1" applyFill="1" applyAlignment="1">
      <alignment horizontal="left" vertical="center"/>
    </xf>
    <xf numFmtId="0" fontId="15" fillId="0" borderId="0" xfId="0" applyFont="1" applyAlignment="1">
      <alignment horizontal="left" vertical="center"/>
    </xf>
    <xf numFmtId="0" fontId="73" fillId="0" borderId="0" xfId="0" applyFont="1" applyFill="1" applyAlignment="1">
      <alignment horizontal="left" vertical="center" shrinkToFit="1"/>
    </xf>
    <xf numFmtId="0" fontId="73" fillId="0" borderId="0" xfId="0" applyFont="1" applyFill="1" applyAlignment="1">
      <alignment horizontal="left" vertical="center"/>
    </xf>
    <xf numFmtId="0" fontId="20" fillId="0" borderId="0" xfId="0" applyFont="1" applyAlignment="1">
      <alignment horizontal="center" vertical="center"/>
    </xf>
    <xf numFmtId="0" fontId="16" fillId="0" borderId="10" xfId="0" applyFont="1" applyBorder="1" applyAlignment="1">
      <alignment horizontal="center" vertical="center" textRotation="255"/>
    </xf>
    <xf numFmtId="0" fontId="16" fillId="0" borderId="10" xfId="0" applyFont="1" applyBorder="1" applyAlignment="1">
      <alignment horizontal="center" vertical="center"/>
    </xf>
    <xf numFmtId="0" fontId="16" fillId="0" borderId="13" xfId="0" applyFont="1" applyBorder="1" applyAlignment="1">
      <alignment horizontal="center" vertical="center" textRotation="255"/>
    </xf>
    <xf numFmtId="0" fontId="16" fillId="0" borderId="39"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42" xfId="0" applyFont="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0" borderId="13" xfId="0" applyFont="1" applyBorder="1" applyAlignment="1">
      <alignment horizontal="center" vertical="center"/>
    </xf>
    <xf numFmtId="0" fontId="16" fillId="0" borderId="39" xfId="0" applyFont="1" applyBorder="1" applyAlignment="1">
      <alignment horizontal="center" vertical="center"/>
    </xf>
    <xf numFmtId="0" fontId="16" fillId="0" borderId="12" xfId="0" applyFont="1" applyBorder="1" applyAlignment="1">
      <alignment horizontal="center" vertical="center"/>
    </xf>
    <xf numFmtId="0" fontId="19" fillId="0" borderId="10" xfId="0" applyFont="1" applyBorder="1" applyAlignment="1">
      <alignment horizontal="center" vertical="center" wrapText="1"/>
    </xf>
    <xf numFmtId="0" fontId="16" fillId="0" borderId="44" xfId="0" applyFont="1" applyBorder="1" applyAlignment="1">
      <alignment horizontal="center" vertical="center" textRotation="255"/>
    </xf>
    <xf numFmtId="0" fontId="16" fillId="0" borderId="49" xfId="0" applyFont="1" applyBorder="1" applyAlignment="1">
      <alignment horizontal="center" vertical="center" textRotation="255"/>
    </xf>
    <xf numFmtId="0" fontId="16" fillId="0" borderId="50" xfId="0" applyFont="1" applyBorder="1" applyAlignment="1">
      <alignment horizontal="center" vertical="center" textRotation="255"/>
    </xf>
    <xf numFmtId="0" fontId="16" fillId="0" borderId="51" xfId="0" applyFont="1" applyBorder="1" applyAlignment="1">
      <alignment horizontal="center" vertical="center" textRotation="255"/>
    </xf>
    <xf numFmtId="0" fontId="16" fillId="0" borderId="13" xfId="0" applyFont="1" applyBorder="1" applyAlignment="1">
      <alignment horizontal="center" vertical="center" textRotation="255" wrapText="1"/>
    </xf>
    <xf numFmtId="0" fontId="16" fillId="0" borderId="12" xfId="0" applyFont="1" applyBorder="1" applyAlignment="1">
      <alignment horizontal="center" vertical="center" textRotation="255" wrapText="1"/>
    </xf>
    <xf numFmtId="0" fontId="18" fillId="0" borderId="10" xfId="0" applyFont="1" applyBorder="1" applyAlignment="1">
      <alignment horizontal="center" vertical="center" textRotation="255" wrapText="1"/>
    </xf>
    <xf numFmtId="0" fontId="19" fillId="0" borderId="10" xfId="0" applyFont="1" applyBorder="1" applyAlignment="1">
      <alignment horizontal="center" vertical="center" textRotation="255" wrapText="1"/>
    </xf>
    <xf numFmtId="0" fontId="16" fillId="0" borderId="10" xfId="0" applyFont="1" applyBorder="1" applyAlignment="1">
      <alignment horizontal="center" vertical="center" textRotation="255" wrapText="1"/>
    </xf>
    <xf numFmtId="0" fontId="16" fillId="0" borderId="44" xfId="0" applyFont="1" applyBorder="1" applyAlignment="1">
      <alignment horizontal="center" vertical="center"/>
    </xf>
    <xf numFmtId="0" fontId="16" fillId="0" borderId="52"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3" xfId="0" applyFont="1" applyBorder="1" applyAlignment="1">
      <alignment horizontal="center" vertical="center"/>
    </xf>
    <xf numFmtId="0" fontId="16" fillId="0" borderId="51" xfId="0" applyFont="1" applyBorder="1" applyAlignment="1">
      <alignment horizontal="center" vertical="center"/>
    </xf>
    <xf numFmtId="0" fontId="27" fillId="0" borderId="0" xfId="0" applyFont="1" applyAlignment="1">
      <alignment horizontal="left" vertical="center"/>
    </xf>
    <xf numFmtId="0" fontId="14" fillId="0" borderId="53" xfId="0" applyFont="1" applyBorder="1" applyAlignment="1">
      <alignment horizontal="center" vertical="center"/>
    </xf>
    <xf numFmtId="0" fontId="23" fillId="0" borderId="27" xfId="0" applyFont="1" applyBorder="1" applyAlignment="1">
      <alignment horizontal="center" vertical="center" wrapText="1"/>
    </xf>
    <xf numFmtId="0" fontId="23" fillId="0" borderId="1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vertical="center"/>
    </xf>
    <xf numFmtId="0" fontId="23" fillId="0" borderId="43"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54" xfId="0" applyFont="1" applyBorder="1" applyAlignment="1">
      <alignment horizontal="center" vertical="center"/>
    </xf>
    <xf numFmtId="0" fontId="23" fillId="0" borderId="29" xfId="0" applyFont="1" applyBorder="1" applyAlignment="1">
      <alignment horizontal="center" vertical="center"/>
    </xf>
    <xf numFmtId="0" fontId="22" fillId="0" borderId="0" xfId="0" applyFont="1" applyAlignment="1">
      <alignment horizontal="center" vertical="center"/>
    </xf>
    <xf numFmtId="0" fontId="11" fillId="0" borderId="0" xfId="0" applyFont="1" applyBorder="1" applyAlignment="1">
      <alignment horizontal="center" vertical="center"/>
    </xf>
    <xf numFmtId="0" fontId="14" fillId="0" borderId="43" xfId="0" applyFont="1" applyBorder="1" applyAlignment="1">
      <alignment horizontal="center" vertical="center"/>
    </xf>
    <xf numFmtId="0" fontId="14" fillId="0" borderId="55" xfId="0" applyFont="1" applyBorder="1" applyAlignment="1">
      <alignment horizontal="center" vertical="center"/>
    </xf>
    <xf numFmtId="0" fontId="23" fillId="0" borderId="25" xfId="0" applyFont="1" applyBorder="1" applyAlignment="1">
      <alignment horizontal="center" vertical="center"/>
    </xf>
    <xf numFmtId="0" fontId="23" fillId="0" borderId="31" xfId="0" applyFont="1" applyBorder="1" applyAlignment="1">
      <alignment horizontal="center" vertical="center"/>
    </xf>
    <xf numFmtId="0" fontId="23" fillId="0" borderId="17" xfId="0" applyFont="1" applyBorder="1" applyAlignment="1">
      <alignment horizontal="center" vertical="center" textRotation="255"/>
    </xf>
    <xf numFmtId="0" fontId="23" fillId="0" borderId="30" xfId="0" applyFont="1" applyBorder="1" applyAlignment="1">
      <alignment horizontal="center" vertical="center" textRotation="255"/>
    </xf>
    <xf numFmtId="0" fontId="23" fillId="0" borderId="27" xfId="0" applyFont="1" applyBorder="1" applyAlignment="1">
      <alignment horizontal="center" vertical="center"/>
    </xf>
    <xf numFmtId="0" fontId="23" fillId="0" borderId="13" xfId="0" applyFont="1" applyBorder="1" applyAlignment="1">
      <alignment horizontal="center" vertical="center"/>
    </xf>
    <xf numFmtId="0" fontId="23" fillId="0" borderId="56" xfId="0" applyFont="1" applyBorder="1" applyAlignment="1">
      <alignment horizontal="center" vertical="center"/>
    </xf>
    <xf numFmtId="0" fontId="23" fillId="0" borderId="34"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0" fontId="14" fillId="0" borderId="44" xfId="0" applyFont="1" applyBorder="1" applyAlignment="1">
      <alignment horizontal="center" vertical="center" textRotation="255"/>
    </xf>
    <xf numFmtId="0" fontId="14" fillId="0" borderId="49" xfId="0" applyFont="1" applyBorder="1" applyAlignment="1">
      <alignment horizontal="center" vertical="center" textRotation="255"/>
    </xf>
    <xf numFmtId="0" fontId="14" fillId="0" borderId="50" xfId="0" applyFont="1" applyBorder="1" applyAlignment="1">
      <alignment horizontal="center" vertical="center" textRotation="255"/>
    </xf>
    <xf numFmtId="0" fontId="14" fillId="0" borderId="51" xfId="0" applyFont="1" applyBorder="1" applyAlignment="1">
      <alignment horizontal="center" vertical="center" textRotation="255"/>
    </xf>
    <xf numFmtId="0" fontId="14" fillId="0" borderId="42" xfId="0" applyFont="1" applyBorder="1" applyAlignment="1">
      <alignment horizontal="left" vertical="center"/>
    </xf>
    <xf numFmtId="0" fontId="14" fillId="0" borderId="48" xfId="0" applyFont="1" applyBorder="1" applyAlignment="1">
      <alignment horizontal="left" vertical="center"/>
    </xf>
    <xf numFmtId="0" fontId="14" fillId="0" borderId="46" xfId="0" applyFont="1" applyBorder="1" applyAlignment="1">
      <alignment horizontal="left" vertical="center"/>
    </xf>
    <xf numFmtId="0" fontId="14" fillId="0" borderId="57" xfId="0" applyFont="1" applyBorder="1" applyAlignment="1">
      <alignment horizontal="left" vertical="center"/>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14" fillId="0" borderId="45" xfId="0" applyFont="1" applyBorder="1" applyAlignment="1">
      <alignment horizontal="left" vertical="center"/>
    </xf>
    <xf numFmtId="0" fontId="14" fillId="0" borderId="60" xfId="0" applyFont="1" applyBorder="1" applyAlignment="1">
      <alignment horizontal="left"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2" fillId="0" borderId="10" xfId="0" applyFont="1" applyBorder="1" applyAlignment="1">
      <alignment horizontal="center" vertical="center" wrapText="1"/>
    </xf>
    <xf numFmtId="0" fontId="12" fillId="0" borderId="10"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48" xfId="0" applyFont="1" applyBorder="1" applyAlignment="1">
      <alignment horizontal="center" vertical="center" wrapText="1"/>
    </xf>
    <xf numFmtId="0" fontId="15" fillId="0" borderId="53" xfId="0" applyFont="1" applyBorder="1" applyAlignment="1">
      <alignment horizontal="left" vertical="center"/>
    </xf>
    <xf numFmtId="0" fontId="15" fillId="0" borderId="0" xfId="0" applyFont="1" applyBorder="1" applyAlignment="1">
      <alignment horizontal="right" vertical="center"/>
    </xf>
    <xf numFmtId="0" fontId="15" fillId="33" borderId="53" xfId="0" applyFont="1" applyFill="1" applyBorder="1" applyAlignment="1">
      <alignment horizontal="left"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2 3" xfId="65"/>
    <cellStyle name="標準 3" xfId="66"/>
    <cellStyle name="標準 4" xfId="67"/>
    <cellStyle name="標準 6" xfId="68"/>
    <cellStyle name="Followed Hyperlink" xfId="69"/>
    <cellStyle name="良い" xfId="70"/>
  </cellStyles>
  <dxfs count="11">
    <dxf>
      <fill>
        <patternFill>
          <bgColor theme="6" tint="0.7999200224876404"/>
        </patternFill>
      </fill>
    </dxf>
    <dxf>
      <fill>
        <patternFill>
          <bgColor theme="6" tint="0.7999200224876404"/>
        </patternFill>
      </fill>
    </dxf>
    <dxf>
      <fill>
        <patternFill>
          <bgColor theme="6" tint="0.7999200224876404"/>
        </patternFill>
      </fill>
    </dxf>
    <dxf>
      <fill>
        <patternFill>
          <bgColor theme="6" tint="0.7999200224876404"/>
        </patternFill>
      </fill>
    </dxf>
    <dxf>
      <fill>
        <patternFill>
          <bgColor theme="6" tint="0.5999000072479248"/>
        </patternFill>
      </fill>
    </dxf>
    <dxf>
      <fill>
        <patternFill>
          <bgColor theme="6" tint="0.5999000072479248"/>
        </patternFill>
      </fill>
    </dxf>
    <dxf>
      <fill>
        <patternFill>
          <bgColor theme="6" tint="0.5999000072479248"/>
        </patternFill>
      </fill>
    </dxf>
    <dxf>
      <fill>
        <patternFill>
          <bgColor theme="6" tint="0.5999000072479248"/>
        </patternFill>
      </fill>
    </dxf>
    <dxf>
      <fill>
        <patternFill>
          <bgColor theme="6" tint="0.5999000072479248"/>
        </patternFill>
      </fill>
    </dxf>
    <dxf>
      <fill>
        <patternFill>
          <bgColor theme="6" tint="0.5999000072479248"/>
        </patternFill>
      </fill>
    </dxf>
    <dxf>
      <fill>
        <patternFill>
          <bgColor theme="6" tint="0.599900007247924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AY36"/>
  <sheetViews>
    <sheetView view="pageBreakPreview" zoomScaleSheetLayoutView="100" zoomScalePageLayoutView="0" workbookViewId="0" topLeftCell="A22">
      <selection activeCell="A36" sqref="A36:Y36"/>
    </sheetView>
  </sheetViews>
  <sheetFormatPr defaultColWidth="9.140625" defaultRowHeight="15"/>
  <cols>
    <col min="1" max="1" width="4.57421875" style="19" customWidth="1"/>
    <col min="2" max="17" width="3.57421875" style="19" customWidth="1"/>
    <col min="18" max="24" width="3.57421875" style="56" customWidth="1"/>
    <col min="25" max="25" width="7.7109375" style="56" customWidth="1"/>
  </cols>
  <sheetData>
    <row r="1" spans="1:25" s="6" customFormat="1" ht="15" customHeight="1">
      <c r="A1" s="19"/>
      <c r="B1" s="19"/>
      <c r="C1" s="19"/>
      <c r="D1" s="19"/>
      <c r="E1" s="19"/>
      <c r="F1" s="19"/>
      <c r="G1" s="19"/>
      <c r="H1" s="19"/>
      <c r="I1" s="19"/>
      <c r="J1" s="19"/>
      <c r="K1" s="19"/>
      <c r="L1" s="19"/>
      <c r="M1" s="19"/>
      <c r="N1" s="19"/>
      <c r="O1" s="19"/>
      <c r="P1" s="19"/>
      <c r="Q1" s="19"/>
      <c r="R1" s="56"/>
      <c r="S1" s="56"/>
      <c r="T1" s="56"/>
      <c r="U1" s="56"/>
      <c r="V1" s="56"/>
      <c r="W1" s="56"/>
      <c r="X1" s="56"/>
      <c r="Y1" s="56"/>
    </row>
    <row r="2" ht="24.75" customHeight="1">
      <c r="A2" s="19" t="s">
        <v>194</v>
      </c>
    </row>
    <row r="3" spans="18:26" ht="24.75" customHeight="1">
      <c r="R3" s="92">
        <f>E13</f>
        <v>6</v>
      </c>
      <c r="S3" s="186"/>
      <c r="T3" s="186"/>
      <c r="U3" s="186"/>
      <c r="V3" s="57" t="s">
        <v>63</v>
      </c>
      <c r="W3" s="186"/>
      <c r="X3" s="186"/>
      <c r="Y3" s="57" t="s">
        <v>62</v>
      </c>
      <c r="Z3" s="8"/>
    </row>
    <row r="4" spans="19:26" ht="24.75" customHeight="1">
      <c r="S4" s="58" t="s">
        <v>70</v>
      </c>
      <c r="T4" s="94">
        <v>6</v>
      </c>
      <c r="U4" s="57" t="s">
        <v>66</v>
      </c>
      <c r="V4" s="94">
        <v>12</v>
      </c>
      <c r="W4" s="57" t="s">
        <v>65</v>
      </c>
      <c r="X4" s="94">
        <v>15</v>
      </c>
      <c r="Y4" s="57" t="s">
        <v>64</v>
      </c>
      <c r="Z4" s="8"/>
    </row>
    <row r="5" ht="24.75" customHeight="1"/>
    <row r="6" spans="1:28" ht="24.75" customHeight="1">
      <c r="A6" s="19" t="s">
        <v>118</v>
      </c>
      <c r="AB6" s="7"/>
    </row>
    <row r="7" spans="1:18" ht="24.75" customHeight="1">
      <c r="A7" s="19" t="s">
        <v>119</v>
      </c>
      <c r="R7" s="92"/>
    </row>
    <row r="8" ht="24.75" customHeight="1"/>
    <row r="9" spans="7:25" ht="24.75" customHeight="1">
      <c r="G9" s="59"/>
      <c r="H9" s="59"/>
      <c r="I9" s="59"/>
      <c r="J9" s="59"/>
      <c r="K9" s="59"/>
      <c r="L9" s="59"/>
      <c r="M9" s="59"/>
      <c r="N9" s="190" t="s">
        <v>76</v>
      </c>
      <c r="O9" s="190"/>
      <c r="P9" s="190"/>
      <c r="Q9" s="190"/>
      <c r="R9" s="189" t="s">
        <v>125</v>
      </c>
      <c r="S9" s="189"/>
      <c r="T9" s="189"/>
      <c r="U9" s="189"/>
      <c r="V9" s="189"/>
      <c r="W9" s="189"/>
      <c r="X9" s="189"/>
      <c r="Y9" s="189"/>
    </row>
    <row r="10" spans="13:25" ht="24.75" customHeight="1">
      <c r="M10" s="56"/>
      <c r="N10" s="190" t="s">
        <v>77</v>
      </c>
      <c r="O10" s="190"/>
      <c r="P10" s="190"/>
      <c r="Q10" s="190"/>
      <c r="R10" s="191" t="s">
        <v>122</v>
      </c>
      <c r="S10" s="191"/>
      <c r="T10" s="191"/>
      <c r="U10" s="191"/>
      <c r="V10" s="95"/>
      <c r="W10" s="95"/>
      <c r="X10" s="95"/>
      <c r="Y10" s="95"/>
    </row>
    <row r="11" spans="14:25" ht="24.75" customHeight="1">
      <c r="N11" s="190" t="s">
        <v>78</v>
      </c>
      <c r="O11" s="190"/>
      <c r="P11" s="190"/>
      <c r="Q11" s="190"/>
      <c r="R11" s="192" t="s">
        <v>123</v>
      </c>
      <c r="S11" s="192"/>
      <c r="T11" s="192"/>
      <c r="U11" s="192"/>
      <c r="V11" s="192"/>
      <c r="W11" s="192"/>
      <c r="X11" s="192"/>
      <c r="Y11" s="95"/>
    </row>
    <row r="12" spans="1:25" s="2" customFormat="1" ht="24.75" customHeight="1">
      <c r="A12" s="19"/>
      <c r="B12" s="19"/>
      <c r="C12" s="19"/>
      <c r="D12" s="19"/>
      <c r="E12" s="56"/>
      <c r="F12" s="19"/>
      <c r="G12" s="19"/>
      <c r="H12" s="19"/>
      <c r="I12" s="19"/>
      <c r="J12" s="19"/>
      <c r="K12" s="19"/>
      <c r="L12" s="19"/>
      <c r="M12" s="19"/>
      <c r="N12" s="19"/>
      <c r="O12" s="19"/>
      <c r="P12" s="19"/>
      <c r="Q12" s="19"/>
      <c r="R12" s="56"/>
      <c r="S12" s="56"/>
      <c r="T12" s="56"/>
      <c r="U12" s="56"/>
      <c r="V12" s="56"/>
      <c r="W12" s="56"/>
      <c r="X12" s="56"/>
      <c r="Y12" s="56"/>
    </row>
    <row r="13" spans="4:6" ht="24.75" customHeight="1">
      <c r="D13" s="38" t="s">
        <v>71</v>
      </c>
      <c r="E13" s="96">
        <v>6</v>
      </c>
      <c r="F13" s="19" t="s">
        <v>108</v>
      </c>
    </row>
    <row r="14" ht="24.75" customHeight="1"/>
    <row r="15" spans="1:51" ht="24.75" customHeight="1">
      <c r="A15" s="188" t="s">
        <v>71</v>
      </c>
      <c r="B15" s="188"/>
      <c r="C15" s="60">
        <f>E13</f>
        <v>6</v>
      </c>
      <c r="D15" s="19" t="s">
        <v>80</v>
      </c>
      <c r="AA15" s="187" t="s">
        <v>79</v>
      </c>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row>
    <row r="16" spans="1:51" s="6" customFormat="1" ht="24.75" customHeight="1">
      <c r="A16" s="19" t="s">
        <v>82</v>
      </c>
      <c r="B16" s="19"/>
      <c r="C16" s="19"/>
      <c r="D16" s="19"/>
      <c r="E16" s="19"/>
      <c r="F16" s="19"/>
      <c r="G16" s="19"/>
      <c r="H16" s="19"/>
      <c r="I16" s="19"/>
      <c r="J16" s="19"/>
      <c r="K16" s="19"/>
      <c r="L16" s="19"/>
      <c r="M16" s="19"/>
      <c r="N16" s="19"/>
      <c r="O16" s="19"/>
      <c r="P16" s="19"/>
      <c r="Q16" s="19"/>
      <c r="R16" s="56"/>
      <c r="S16" s="56"/>
      <c r="T16" s="56"/>
      <c r="U16" s="56"/>
      <c r="V16" s="56"/>
      <c r="W16" s="56"/>
      <c r="X16" s="56"/>
      <c r="Y16" s="56"/>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ht="24.75" customHeight="1">
      <c r="A17" s="19" t="s">
        <v>81</v>
      </c>
    </row>
    <row r="18" spans="1:25" ht="24.75" customHeight="1">
      <c r="A18" s="185" t="s">
        <v>58</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row>
    <row r="19" ht="24.75" customHeight="1"/>
    <row r="20" spans="1:5" ht="24.75" customHeight="1">
      <c r="A20" s="37" t="s">
        <v>86</v>
      </c>
      <c r="B20" s="185" t="s">
        <v>83</v>
      </c>
      <c r="C20" s="185"/>
      <c r="D20" s="60">
        <f>$C$15</f>
        <v>6</v>
      </c>
      <c r="E20" s="19" t="s">
        <v>114</v>
      </c>
    </row>
    <row r="21" spans="1:2" ht="24.75" customHeight="1">
      <c r="A21" s="37"/>
      <c r="B21" s="19" t="s">
        <v>195</v>
      </c>
    </row>
    <row r="22" spans="1:2" ht="24.75" customHeight="1">
      <c r="A22" s="37" t="s">
        <v>87</v>
      </c>
      <c r="B22" s="19" t="s">
        <v>196</v>
      </c>
    </row>
    <row r="23" ht="24.75" customHeight="1">
      <c r="A23" s="37"/>
    </row>
    <row r="24" spans="1:5" ht="24.75" customHeight="1">
      <c r="A24" s="37" t="s">
        <v>88</v>
      </c>
      <c r="B24" s="185" t="s">
        <v>83</v>
      </c>
      <c r="C24" s="185"/>
      <c r="D24" s="60">
        <f>$C$15</f>
        <v>6</v>
      </c>
      <c r="E24" s="19" t="s">
        <v>197</v>
      </c>
    </row>
    <row r="25" ht="24.75" customHeight="1">
      <c r="A25" s="37"/>
    </row>
    <row r="26" spans="1:5" ht="24.75" customHeight="1">
      <c r="A26" s="37" t="s">
        <v>89</v>
      </c>
      <c r="B26" s="185" t="s">
        <v>83</v>
      </c>
      <c r="C26" s="185"/>
      <c r="D26" s="60">
        <f>$C$15</f>
        <v>6</v>
      </c>
      <c r="E26" s="19" t="s">
        <v>198</v>
      </c>
    </row>
    <row r="27" ht="24.75" customHeight="1">
      <c r="A27" s="37"/>
    </row>
    <row r="28" spans="1:5" ht="24.75" customHeight="1">
      <c r="A28" s="37" t="s">
        <v>90</v>
      </c>
      <c r="B28" s="185" t="s">
        <v>83</v>
      </c>
      <c r="C28" s="185"/>
      <c r="D28" s="60">
        <f>$C$15</f>
        <v>6</v>
      </c>
      <c r="E28" s="19" t="s">
        <v>84</v>
      </c>
    </row>
    <row r="29" spans="1:25" s="6" customFormat="1" ht="24.75" customHeight="1">
      <c r="A29" s="37"/>
      <c r="B29" s="19"/>
      <c r="C29" s="19"/>
      <c r="D29" s="19"/>
      <c r="E29" s="19"/>
      <c r="F29" s="19"/>
      <c r="G29" s="19"/>
      <c r="H29" s="19"/>
      <c r="I29" s="19"/>
      <c r="J29" s="19"/>
      <c r="K29" s="19"/>
      <c r="L29" s="19"/>
      <c r="M29" s="19"/>
      <c r="N29" s="19"/>
      <c r="O29" s="19"/>
      <c r="P29" s="19"/>
      <c r="Q29" s="19"/>
      <c r="R29" s="56"/>
      <c r="S29" s="56"/>
      <c r="T29" s="56"/>
      <c r="U29" s="56"/>
      <c r="V29" s="56"/>
      <c r="W29" s="56"/>
      <c r="X29" s="56"/>
      <c r="Y29" s="56"/>
    </row>
    <row r="30" spans="1:25" s="6" customFormat="1" ht="24.75" customHeight="1">
      <c r="A30" s="37" t="s">
        <v>91</v>
      </c>
      <c r="B30" s="185" t="s">
        <v>83</v>
      </c>
      <c r="C30" s="185"/>
      <c r="D30" s="60">
        <f>$C$15</f>
        <v>6</v>
      </c>
      <c r="E30" s="19" t="s">
        <v>85</v>
      </c>
      <c r="F30" s="19"/>
      <c r="G30" s="19"/>
      <c r="H30" s="19"/>
      <c r="I30" s="19"/>
      <c r="J30" s="19"/>
      <c r="K30" s="19"/>
      <c r="L30" s="19"/>
      <c r="M30" s="19"/>
      <c r="N30" s="19"/>
      <c r="O30" s="19"/>
      <c r="P30" s="19"/>
      <c r="Q30" s="19"/>
      <c r="R30" s="56"/>
      <c r="S30" s="56"/>
      <c r="T30" s="56"/>
      <c r="U30" s="56"/>
      <c r="V30" s="56"/>
      <c r="W30" s="56"/>
      <c r="X30" s="56"/>
      <c r="Y30" s="56"/>
    </row>
    <row r="31" ht="24.75" customHeight="1"/>
    <row r="32" spans="1:26" s="6" customFormat="1" ht="24.75" customHeight="1">
      <c r="A32" s="37" t="s">
        <v>115</v>
      </c>
      <c r="B32" s="185" t="s">
        <v>83</v>
      </c>
      <c r="C32" s="185"/>
      <c r="D32" s="60">
        <f>$C$15</f>
        <v>6</v>
      </c>
      <c r="E32" s="19" t="s">
        <v>116</v>
      </c>
      <c r="F32" s="19"/>
      <c r="G32" s="19"/>
      <c r="H32" s="19"/>
      <c r="I32" s="19"/>
      <c r="J32" s="19"/>
      <c r="K32" s="19"/>
      <c r="L32" s="19"/>
      <c r="M32" s="19"/>
      <c r="N32" s="19"/>
      <c r="O32" s="19"/>
      <c r="P32" s="19"/>
      <c r="Q32" s="19"/>
      <c r="R32" s="56"/>
      <c r="S32" s="56"/>
      <c r="T32" s="56"/>
      <c r="U32" s="56"/>
      <c r="V32" s="56"/>
      <c r="W32" s="56"/>
      <c r="X32" s="56"/>
      <c r="Y32" s="56"/>
      <c r="Z32" s="6" t="s">
        <v>176</v>
      </c>
    </row>
    <row r="33" spans="1:25" s="6" customFormat="1" ht="24.75" customHeight="1">
      <c r="A33" s="19"/>
      <c r="B33" s="19"/>
      <c r="C33" s="19"/>
      <c r="D33" s="19"/>
      <c r="E33" s="19"/>
      <c r="F33" s="19"/>
      <c r="G33" s="19"/>
      <c r="H33" s="19"/>
      <c r="I33" s="19"/>
      <c r="J33" s="19"/>
      <c r="K33" s="19"/>
      <c r="L33" s="19"/>
      <c r="M33" s="19"/>
      <c r="N33" s="19"/>
      <c r="O33" s="19"/>
      <c r="P33" s="19"/>
      <c r="Q33" s="19"/>
      <c r="R33" s="56"/>
      <c r="S33" s="56"/>
      <c r="T33" s="56"/>
      <c r="U33" s="56"/>
      <c r="V33" s="56"/>
      <c r="W33" s="56"/>
      <c r="X33" s="56"/>
      <c r="Y33" s="56"/>
    </row>
    <row r="34" spans="1:25" s="8" customFormat="1" ht="24.75" customHeight="1">
      <c r="A34" s="37" t="s">
        <v>199</v>
      </c>
      <c r="B34" s="19" t="s">
        <v>200</v>
      </c>
      <c r="C34" s="19"/>
      <c r="D34" s="60"/>
      <c r="E34" s="19"/>
      <c r="F34" s="19"/>
      <c r="G34" s="19"/>
      <c r="H34" s="19"/>
      <c r="I34" s="19"/>
      <c r="J34" s="19"/>
      <c r="K34" s="19"/>
      <c r="L34" s="19"/>
      <c r="M34" s="19"/>
      <c r="N34" s="19"/>
      <c r="O34" s="19"/>
      <c r="P34" s="19"/>
      <c r="Q34" s="19"/>
      <c r="R34" s="19"/>
      <c r="S34" s="19"/>
      <c r="T34" s="56"/>
      <c r="U34" s="56"/>
      <c r="V34" s="56"/>
      <c r="W34" s="56"/>
      <c r="X34" s="56"/>
      <c r="Y34" s="56"/>
    </row>
    <row r="35" spans="1:25" s="8" customFormat="1" ht="24.75" customHeight="1">
      <c r="A35" s="19"/>
      <c r="B35" s="19"/>
      <c r="C35" s="19"/>
      <c r="D35" s="19"/>
      <c r="E35" s="19"/>
      <c r="F35" s="19"/>
      <c r="G35" s="19"/>
      <c r="H35" s="19"/>
      <c r="I35" s="19"/>
      <c r="J35" s="19"/>
      <c r="K35" s="19"/>
      <c r="L35" s="19"/>
      <c r="M35" s="19"/>
      <c r="N35" s="19"/>
      <c r="O35" s="19"/>
      <c r="P35" s="19"/>
      <c r="Q35" s="19"/>
      <c r="R35" s="56"/>
      <c r="S35" s="56"/>
      <c r="T35" s="56"/>
      <c r="U35" s="56"/>
      <c r="V35" s="56"/>
      <c r="W35" s="56"/>
      <c r="X35" s="56"/>
      <c r="Y35" s="56"/>
    </row>
    <row r="36" spans="1:25" ht="24.75" customHeight="1">
      <c r="A36" s="185" t="s">
        <v>208</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row>
    <row r="37" ht="23.25" customHeight="1"/>
    <row r="38" ht="23.25" customHeight="1"/>
    <row r="39" ht="23.25" customHeight="1"/>
    <row r="40" ht="23.25" customHeight="1"/>
    <row r="41" ht="23.25" customHeight="1"/>
    <row r="42" ht="23.25" customHeight="1"/>
    <row r="43" ht="23.25" customHeight="1"/>
    <row r="44" ht="23.25" customHeight="1"/>
    <row r="45" ht="23.25" customHeight="1"/>
  </sheetData>
  <sheetProtection/>
  <mergeCells count="18">
    <mergeCell ref="B26:C26"/>
    <mergeCell ref="N11:Q11"/>
    <mergeCell ref="N9:Q9"/>
    <mergeCell ref="S3:U3"/>
    <mergeCell ref="N10:Q10"/>
    <mergeCell ref="R10:U10"/>
    <mergeCell ref="R11:X11"/>
    <mergeCell ref="B24:C24"/>
    <mergeCell ref="B32:C32"/>
    <mergeCell ref="B28:C28"/>
    <mergeCell ref="B30:C30"/>
    <mergeCell ref="A36:Y36"/>
    <mergeCell ref="W3:X3"/>
    <mergeCell ref="AA15:AY15"/>
    <mergeCell ref="A15:B15"/>
    <mergeCell ref="A18:Y18"/>
    <mergeCell ref="B20:C20"/>
    <mergeCell ref="R9:Y9"/>
  </mergeCells>
  <conditionalFormatting sqref="S3:U3 W3:X3 T4 V4:X4 R9:Y9 R10:U10 R11:X11 E13 C15">
    <cfRule type="cellIs" priority="2" dxfId="4" operator="equal" stopIfTrue="1">
      <formula>""</formula>
    </cfRule>
  </conditionalFormatting>
  <dataValidations count="1">
    <dataValidation errorStyle="warning" type="list" allowBlank="1" showInputMessage="1" showErrorMessage="1" errorTitle="入力" error="このまま入力しますか？" sqref="R10:U10">
      <formula1>"代表,会長,代表理事,理事長,区長,代表理事組合長"</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2:AY36"/>
  <sheetViews>
    <sheetView view="pageBreakPreview" zoomScaleSheetLayoutView="100" zoomScalePageLayoutView="0" workbookViewId="0" topLeftCell="A4">
      <selection activeCell="R25" sqref="R25"/>
    </sheetView>
  </sheetViews>
  <sheetFormatPr defaultColWidth="9.140625" defaultRowHeight="15"/>
  <cols>
    <col min="1" max="1" width="4.57421875" style="19" customWidth="1"/>
    <col min="2" max="17" width="3.57421875" style="19" customWidth="1"/>
    <col min="18" max="24" width="3.57421875" style="56" customWidth="1"/>
    <col min="25" max="25" width="7.7109375" style="56" customWidth="1"/>
    <col min="26" max="16384" width="8.7109375" style="8" customWidth="1"/>
  </cols>
  <sheetData>
    <row r="1" ht="15" customHeight="1"/>
    <row r="2" ht="24.75" customHeight="1">
      <c r="A2" s="19" t="s">
        <v>194</v>
      </c>
    </row>
    <row r="3" spans="18:25" ht="24.75" customHeight="1">
      <c r="R3" s="92">
        <f>E13</f>
        <v>0</v>
      </c>
      <c r="S3" s="186"/>
      <c r="T3" s="186"/>
      <c r="U3" s="186"/>
      <c r="V3" s="57" t="s">
        <v>63</v>
      </c>
      <c r="W3" s="186"/>
      <c r="X3" s="186"/>
      <c r="Y3" s="57" t="s">
        <v>62</v>
      </c>
    </row>
    <row r="4" spans="19:25" ht="24.75" customHeight="1">
      <c r="S4" s="58" t="s">
        <v>70</v>
      </c>
      <c r="T4" s="94"/>
      <c r="U4" s="57" t="s">
        <v>66</v>
      </c>
      <c r="V4" s="94"/>
      <c r="W4" s="57" t="s">
        <v>65</v>
      </c>
      <c r="X4" s="94"/>
      <c r="Y4" s="57" t="s">
        <v>64</v>
      </c>
    </row>
    <row r="5" ht="24.75" customHeight="1"/>
    <row r="6" spans="1:28" ht="24.75" customHeight="1">
      <c r="A6" s="19" t="s">
        <v>118</v>
      </c>
      <c r="AB6" s="7"/>
    </row>
    <row r="7" spans="1:18" ht="24.75" customHeight="1">
      <c r="A7" s="19" t="s">
        <v>119</v>
      </c>
      <c r="R7" s="92"/>
    </row>
    <row r="8" ht="24.75" customHeight="1"/>
    <row r="9" spans="7:25" ht="24.75" customHeight="1">
      <c r="G9" s="59"/>
      <c r="H9" s="59"/>
      <c r="I9" s="59"/>
      <c r="J9" s="59"/>
      <c r="K9" s="59"/>
      <c r="L9" s="59"/>
      <c r="M9" s="59"/>
      <c r="N9" s="190" t="s">
        <v>76</v>
      </c>
      <c r="O9" s="190"/>
      <c r="P9" s="190"/>
      <c r="Q9" s="190"/>
      <c r="R9" s="189"/>
      <c r="S9" s="189"/>
      <c r="T9" s="189"/>
      <c r="U9" s="189"/>
      <c r="V9" s="189"/>
      <c r="W9" s="189"/>
      <c r="X9" s="189"/>
      <c r="Y9" s="189"/>
    </row>
    <row r="10" spans="13:25" ht="24.75" customHeight="1">
      <c r="M10" s="56"/>
      <c r="N10" s="190" t="s">
        <v>77</v>
      </c>
      <c r="O10" s="190"/>
      <c r="P10" s="190"/>
      <c r="Q10" s="190"/>
      <c r="R10" s="191"/>
      <c r="S10" s="191"/>
      <c r="T10" s="191"/>
      <c r="U10" s="191"/>
      <c r="V10" s="181"/>
      <c r="W10" s="181"/>
      <c r="X10" s="181"/>
      <c r="Y10" s="181"/>
    </row>
    <row r="11" spans="14:25" ht="24.75" customHeight="1">
      <c r="N11" s="190" t="s">
        <v>78</v>
      </c>
      <c r="O11" s="190"/>
      <c r="P11" s="190"/>
      <c r="Q11" s="190"/>
      <c r="R11" s="192"/>
      <c r="S11" s="192"/>
      <c r="T11" s="192"/>
      <c r="U11" s="192"/>
      <c r="V11" s="192"/>
      <c r="W11" s="192"/>
      <c r="X11" s="192"/>
      <c r="Y11" s="181"/>
    </row>
    <row r="12" ht="24.75" customHeight="1">
      <c r="E12" s="56"/>
    </row>
    <row r="13" spans="4:6" ht="24.75" customHeight="1">
      <c r="D13" s="38" t="s">
        <v>71</v>
      </c>
      <c r="E13" s="96"/>
      <c r="F13" s="19" t="s">
        <v>108</v>
      </c>
    </row>
    <row r="14" ht="24.75" customHeight="1"/>
    <row r="15" spans="1:51" ht="24.75" customHeight="1">
      <c r="A15" s="188" t="s">
        <v>71</v>
      </c>
      <c r="B15" s="188"/>
      <c r="C15" s="60">
        <f>E13</f>
        <v>0</v>
      </c>
      <c r="D15" s="19" t="s">
        <v>80</v>
      </c>
      <c r="AA15" s="187" t="s">
        <v>79</v>
      </c>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row>
    <row r="16" spans="1:51" ht="24.75" customHeight="1">
      <c r="A16" s="19" t="s">
        <v>82</v>
      </c>
      <c r="AA16" s="9"/>
      <c r="AB16" s="9"/>
      <c r="AC16" s="9"/>
      <c r="AD16" s="9"/>
      <c r="AE16" s="9"/>
      <c r="AF16" s="9"/>
      <c r="AG16" s="9"/>
      <c r="AH16" s="9"/>
      <c r="AI16" s="9"/>
      <c r="AJ16" s="9"/>
      <c r="AK16" s="9"/>
      <c r="AL16" s="9"/>
      <c r="AM16" s="9"/>
      <c r="AN16" s="9"/>
      <c r="AO16" s="9"/>
      <c r="AP16" s="9"/>
      <c r="AQ16" s="9"/>
      <c r="AR16" s="9"/>
      <c r="AS16" s="9"/>
      <c r="AT16" s="9"/>
      <c r="AU16" s="9"/>
      <c r="AV16" s="9"/>
      <c r="AW16" s="9"/>
      <c r="AX16" s="9"/>
      <c r="AY16" s="9"/>
    </row>
    <row r="17" ht="24.75" customHeight="1">
      <c r="A17" s="19" t="s">
        <v>81</v>
      </c>
    </row>
    <row r="18" spans="1:25" ht="24.75" customHeight="1">
      <c r="A18" s="185" t="s">
        <v>58</v>
      </c>
      <c r="B18" s="185"/>
      <c r="C18" s="185"/>
      <c r="D18" s="185"/>
      <c r="E18" s="185"/>
      <c r="F18" s="185"/>
      <c r="G18" s="185"/>
      <c r="H18" s="185"/>
      <c r="I18" s="185"/>
      <c r="J18" s="185"/>
      <c r="K18" s="185"/>
      <c r="L18" s="185"/>
      <c r="M18" s="185"/>
      <c r="N18" s="185"/>
      <c r="O18" s="185"/>
      <c r="P18" s="185"/>
      <c r="Q18" s="185"/>
      <c r="R18" s="185"/>
      <c r="S18" s="185"/>
      <c r="T18" s="185"/>
      <c r="U18" s="185"/>
      <c r="V18" s="185"/>
      <c r="W18" s="185"/>
      <c r="X18" s="185"/>
      <c r="Y18" s="185"/>
    </row>
    <row r="19" ht="24.75" customHeight="1"/>
    <row r="20" spans="1:5" ht="24.75" customHeight="1">
      <c r="A20" s="37" t="s">
        <v>86</v>
      </c>
      <c r="B20" s="185" t="s">
        <v>83</v>
      </c>
      <c r="C20" s="185"/>
      <c r="D20" s="60">
        <f>$C$15</f>
        <v>0</v>
      </c>
      <c r="E20" s="19" t="s">
        <v>114</v>
      </c>
    </row>
    <row r="21" spans="1:2" ht="24.75" customHeight="1">
      <c r="A21" s="37"/>
      <c r="B21" s="19" t="s">
        <v>195</v>
      </c>
    </row>
    <row r="22" spans="1:2" ht="24.75" customHeight="1">
      <c r="A22" s="37" t="s">
        <v>87</v>
      </c>
      <c r="B22" s="19" t="s">
        <v>196</v>
      </c>
    </row>
    <row r="23" ht="24.75" customHeight="1">
      <c r="A23" s="37"/>
    </row>
    <row r="24" spans="1:5" ht="24.75" customHeight="1">
      <c r="A24" s="37" t="s">
        <v>88</v>
      </c>
      <c r="B24" s="185" t="s">
        <v>83</v>
      </c>
      <c r="C24" s="185"/>
      <c r="D24" s="60">
        <f>$C$15</f>
        <v>0</v>
      </c>
      <c r="E24" s="19" t="s">
        <v>197</v>
      </c>
    </row>
    <row r="25" ht="24.75" customHeight="1">
      <c r="A25" s="37"/>
    </row>
    <row r="26" spans="1:5" ht="24.75" customHeight="1">
      <c r="A26" s="37" t="s">
        <v>89</v>
      </c>
      <c r="B26" s="185" t="s">
        <v>83</v>
      </c>
      <c r="C26" s="185"/>
      <c r="D26" s="60">
        <f>$C$15</f>
        <v>0</v>
      </c>
      <c r="E26" s="19" t="s">
        <v>198</v>
      </c>
    </row>
    <row r="27" ht="24.75" customHeight="1">
      <c r="A27" s="37"/>
    </row>
    <row r="28" spans="1:5" ht="24.75" customHeight="1">
      <c r="A28" s="37" t="s">
        <v>90</v>
      </c>
      <c r="B28" s="185" t="s">
        <v>83</v>
      </c>
      <c r="C28" s="185"/>
      <c r="D28" s="60">
        <f>$C$15</f>
        <v>0</v>
      </c>
      <c r="E28" s="19" t="s">
        <v>84</v>
      </c>
    </row>
    <row r="29" ht="24.75" customHeight="1">
      <c r="A29" s="37"/>
    </row>
    <row r="30" spans="1:5" ht="24.75" customHeight="1">
      <c r="A30" s="37" t="s">
        <v>91</v>
      </c>
      <c r="B30" s="185" t="s">
        <v>83</v>
      </c>
      <c r="C30" s="185"/>
      <c r="D30" s="60">
        <f>$C$15</f>
        <v>0</v>
      </c>
      <c r="E30" s="19" t="s">
        <v>85</v>
      </c>
    </row>
    <row r="31" ht="24.75" customHeight="1"/>
    <row r="32" spans="1:26" ht="24.75" customHeight="1">
      <c r="A32" s="37" t="s">
        <v>115</v>
      </c>
      <c r="B32" s="185" t="s">
        <v>83</v>
      </c>
      <c r="C32" s="185"/>
      <c r="D32" s="60">
        <f>$C$15</f>
        <v>0</v>
      </c>
      <c r="E32" s="19" t="s">
        <v>116</v>
      </c>
      <c r="Z32" s="8" t="s">
        <v>176</v>
      </c>
    </row>
    <row r="33" ht="24.75" customHeight="1"/>
    <row r="34" spans="1:19" ht="24.75" customHeight="1">
      <c r="A34" s="37" t="s">
        <v>199</v>
      </c>
      <c r="B34" s="19" t="s">
        <v>200</v>
      </c>
      <c r="D34" s="60"/>
      <c r="R34" s="19"/>
      <c r="S34" s="19"/>
    </row>
    <row r="35" ht="24.75" customHeight="1"/>
    <row r="36" spans="1:25" ht="24.75" customHeight="1">
      <c r="A36" s="185" t="s">
        <v>59</v>
      </c>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row>
    <row r="37" ht="23.25" customHeight="1"/>
    <row r="38" ht="23.25" customHeight="1"/>
    <row r="39" ht="23.25" customHeight="1"/>
    <row r="40" ht="23.25" customHeight="1"/>
    <row r="41" ht="23.25" customHeight="1"/>
    <row r="42" ht="23.25" customHeight="1"/>
    <row r="43" ht="23.25" customHeight="1"/>
    <row r="44" ht="23.25" customHeight="1"/>
    <row r="45" ht="23.25" customHeight="1"/>
  </sheetData>
  <sheetProtection/>
  <mergeCells count="18">
    <mergeCell ref="B24:C24"/>
    <mergeCell ref="B26:C26"/>
    <mergeCell ref="B28:C28"/>
    <mergeCell ref="B30:C30"/>
    <mergeCell ref="B32:C32"/>
    <mergeCell ref="A36:Y36"/>
    <mergeCell ref="N11:Q11"/>
    <mergeCell ref="R11:X11"/>
    <mergeCell ref="A15:B15"/>
    <mergeCell ref="AA15:AY15"/>
    <mergeCell ref="A18:Y18"/>
    <mergeCell ref="B20:C20"/>
    <mergeCell ref="S3:U3"/>
    <mergeCell ref="W3:X3"/>
    <mergeCell ref="N9:Q9"/>
    <mergeCell ref="R9:Y9"/>
    <mergeCell ref="N10:Q10"/>
    <mergeCell ref="R10:U10"/>
  </mergeCells>
  <conditionalFormatting sqref="S3:U3 W3:X3 T4 V4:X4 R9:Y9 R10:U10 R11:X11 E13 C15">
    <cfRule type="cellIs" priority="1" dxfId="4" operator="equal" stopIfTrue="1">
      <formula>""</formula>
    </cfRule>
  </conditionalFormatting>
  <dataValidations count="1">
    <dataValidation errorStyle="warning" type="list" allowBlank="1" showInputMessage="1" showErrorMessage="1" errorTitle="入力" error="このまま入力しますか？" sqref="R10:U10">
      <formula1>"代表,会長,代表理事,理事長,区長,代表理事組合長"</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00B0F0"/>
    <pageSetUpPr fitToPage="1"/>
  </sheetPr>
  <dimension ref="A1:AF13"/>
  <sheetViews>
    <sheetView view="pageBreakPreview" zoomScale="115" zoomScaleSheetLayoutView="115" zoomScalePageLayoutView="0" workbookViewId="0" topLeftCell="A1">
      <selection activeCell="AB12" sqref="AB12"/>
    </sheetView>
  </sheetViews>
  <sheetFormatPr defaultColWidth="9.140625" defaultRowHeight="15"/>
  <cols>
    <col min="1" max="12" width="3.57421875" style="12" customWidth="1"/>
    <col min="13" max="14" width="5.7109375" style="12" customWidth="1"/>
    <col min="15" max="17" width="3.57421875" style="12" customWidth="1"/>
    <col min="18" max="31" width="5.57421875" style="12" customWidth="1"/>
    <col min="32" max="32" width="4.140625" style="12" customWidth="1"/>
  </cols>
  <sheetData>
    <row r="1" ht="12.75">
      <c r="A1" s="12" t="s">
        <v>201</v>
      </c>
    </row>
    <row r="2" spans="1:32" ht="18">
      <c r="A2" s="193" t="s">
        <v>38</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2" ht="23.25" customHeight="1">
      <c r="A3" s="194" t="s">
        <v>39</v>
      </c>
      <c r="B3" s="194" t="s">
        <v>40</v>
      </c>
      <c r="C3" s="194" t="s">
        <v>41</v>
      </c>
      <c r="D3" s="194" t="s">
        <v>102</v>
      </c>
      <c r="E3" s="194" t="s">
        <v>16</v>
      </c>
      <c r="F3" s="195" t="s">
        <v>42</v>
      </c>
      <c r="G3" s="195"/>
      <c r="H3" s="195"/>
      <c r="I3" s="195"/>
      <c r="J3" s="195"/>
      <c r="K3" s="195"/>
      <c r="L3" s="195"/>
      <c r="M3" s="195"/>
      <c r="N3" s="195"/>
      <c r="O3" s="194" t="s">
        <v>43</v>
      </c>
      <c r="P3" s="196" t="s">
        <v>112</v>
      </c>
      <c r="Q3" s="196" t="s">
        <v>203</v>
      </c>
      <c r="R3" s="195" t="s">
        <v>44</v>
      </c>
      <c r="S3" s="195"/>
      <c r="T3" s="195"/>
      <c r="U3" s="195"/>
      <c r="V3" s="195"/>
      <c r="W3" s="195"/>
      <c r="X3" s="195"/>
      <c r="Y3" s="195"/>
      <c r="Z3" s="195"/>
      <c r="AA3" s="195"/>
      <c r="AB3" s="195"/>
      <c r="AC3" s="195"/>
      <c r="AD3" s="195"/>
      <c r="AE3" s="195"/>
      <c r="AF3" s="202" t="s">
        <v>45</v>
      </c>
    </row>
    <row r="4" spans="1:32" ht="19.5" customHeight="1">
      <c r="A4" s="194"/>
      <c r="B4" s="194"/>
      <c r="C4" s="194"/>
      <c r="D4" s="194"/>
      <c r="E4" s="194"/>
      <c r="F4" s="205" t="s">
        <v>46</v>
      </c>
      <c r="G4" s="205"/>
      <c r="H4" s="194" t="s">
        <v>74</v>
      </c>
      <c r="I4" s="194" t="s">
        <v>47</v>
      </c>
      <c r="J4" s="196" t="s">
        <v>113</v>
      </c>
      <c r="K4" s="214" t="s">
        <v>103</v>
      </c>
      <c r="L4" s="212" t="s">
        <v>104</v>
      </c>
      <c r="M4" s="194" t="s">
        <v>105</v>
      </c>
      <c r="N4" s="194"/>
      <c r="O4" s="194"/>
      <c r="P4" s="197"/>
      <c r="Q4" s="197"/>
      <c r="R4" s="215" t="s">
        <v>48</v>
      </c>
      <c r="S4" s="216"/>
      <c r="T4" s="216"/>
      <c r="U4" s="216"/>
      <c r="V4" s="216"/>
      <c r="W4" s="216"/>
      <c r="X4" s="216"/>
      <c r="Y4" s="217"/>
      <c r="Z4" s="195" t="s">
        <v>49</v>
      </c>
      <c r="AA4" s="195"/>
      <c r="AB4" s="195"/>
      <c r="AC4" s="195"/>
      <c r="AD4" s="195"/>
      <c r="AE4" s="195"/>
      <c r="AF4" s="203"/>
    </row>
    <row r="5" spans="1:32" ht="19.5" customHeight="1">
      <c r="A5" s="194"/>
      <c r="B5" s="194"/>
      <c r="C5" s="194"/>
      <c r="D5" s="194"/>
      <c r="E5" s="194"/>
      <c r="F5" s="205"/>
      <c r="G5" s="205"/>
      <c r="H5" s="194"/>
      <c r="I5" s="194"/>
      <c r="J5" s="197"/>
      <c r="K5" s="214"/>
      <c r="L5" s="212"/>
      <c r="M5" s="194"/>
      <c r="N5" s="194"/>
      <c r="O5" s="194"/>
      <c r="P5" s="197"/>
      <c r="Q5" s="197"/>
      <c r="R5" s="218"/>
      <c r="S5" s="219"/>
      <c r="T5" s="219"/>
      <c r="U5" s="219"/>
      <c r="V5" s="219"/>
      <c r="W5" s="219"/>
      <c r="X5" s="219"/>
      <c r="Y5" s="220"/>
      <c r="Z5" s="195"/>
      <c r="AA5" s="195"/>
      <c r="AB5" s="195"/>
      <c r="AC5" s="195"/>
      <c r="AD5" s="195"/>
      <c r="AE5" s="195"/>
      <c r="AF5" s="203"/>
    </row>
    <row r="6" spans="1:32" ht="32.25" customHeight="1">
      <c r="A6" s="194"/>
      <c r="B6" s="194"/>
      <c r="C6" s="194"/>
      <c r="D6" s="194"/>
      <c r="E6" s="194"/>
      <c r="F6" s="196" t="s">
        <v>72</v>
      </c>
      <c r="G6" s="196" t="s">
        <v>73</v>
      </c>
      <c r="H6" s="194"/>
      <c r="I6" s="194"/>
      <c r="J6" s="197"/>
      <c r="K6" s="214"/>
      <c r="L6" s="212"/>
      <c r="M6" s="194"/>
      <c r="N6" s="194"/>
      <c r="O6" s="194"/>
      <c r="P6" s="197"/>
      <c r="Q6" s="197"/>
      <c r="R6" s="196" t="s">
        <v>37</v>
      </c>
      <c r="S6" s="196" t="s">
        <v>50</v>
      </c>
      <c r="T6" s="196" t="s">
        <v>14</v>
      </c>
      <c r="U6" s="199" t="s">
        <v>51</v>
      </c>
      <c r="V6" s="200"/>
      <c r="W6" s="201"/>
      <c r="X6" s="199" t="s">
        <v>52</v>
      </c>
      <c r="Y6" s="201"/>
      <c r="Z6" s="196" t="s">
        <v>37</v>
      </c>
      <c r="AA6" s="196" t="s">
        <v>10</v>
      </c>
      <c r="AB6" s="196" t="s">
        <v>75</v>
      </c>
      <c r="AC6" s="196" t="s">
        <v>12</v>
      </c>
      <c r="AD6" s="206" t="s">
        <v>106</v>
      </c>
      <c r="AE6" s="207"/>
      <c r="AF6" s="203"/>
    </row>
    <row r="7" spans="1:32" ht="129.75" customHeight="1">
      <c r="A7" s="194"/>
      <c r="B7" s="194"/>
      <c r="C7" s="194"/>
      <c r="D7" s="194"/>
      <c r="E7" s="194"/>
      <c r="F7" s="197"/>
      <c r="G7" s="197"/>
      <c r="H7" s="194"/>
      <c r="I7" s="194"/>
      <c r="J7" s="197"/>
      <c r="K7" s="214"/>
      <c r="L7" s="212"/>
      <c r="M7" s="194"/>
      <c r="N7" s="194"/>
      <c r="O7" s="194"/>
      <c r="P7" s="197"/>
      <c r="Q7" s="197"/>
      <c r="R7" s="197"/>
      <c r="S7" s="197"/>
      <c r="T7" s="197"/>
      <c r="U7" s="196" t="s">
        <v>53</v>
      </c>
      <c r="V7" s="213" t="s">
        <v>107</v>
      </c>
      <c r="W7" s="213"/>
      <c r="X7" s="210" t="s">
        <v>54</v>
      </c>
      <c r="Y7" s="210" t="s">
        <v>55</v>
      </c>
      <c r="Z7" s="197"/>
      <c r="AA7" s="197"/>
      <c r="AB7" s="197"/>
      <c r="AC7" s="197"/>
      <c r="AD7" s="208"/>
      <c r="AE7" s="209"/>
      <c r="AF7" s="203"/>
    </row>
    <row r="8" spans="1:32" ht="76.5" customHeight="1">
      <c r="A8" s="194"/>
      <c r="B8" s="194"/>
      <c r="C8" s="194"/>
      <c r="D8" s="194"/>
      <c r="E8" s="194"/>
      <c r="F8" s="198"/>
      <c r="G8" s="198"/>
      <c r="H8" s="194"/>
      <c r="I8" s="194"/>
      <c r="J8" s="198"/>
      <c r="K8" s="214"/>
      <c r="L8" s="212"/>
      <c r="M8" s="36" t="s">
        <v>56</v>
      </c>
      <c r="N8" s="36" t="s">
        <v>57</v>
      </c>
      <c r="O8" s="194"/>
      <c r="P8" s="198"/>
      <c r="Q8" s="198"/>
      <c r="R8" s="198"/>
      <c r="S8" s="198"/>
      <c r="T8" s="198"/>
      <c r="U8" s="198"/>
      <c r="V8" s="36" t="s">
        <v>56</v>
      </c>
      <c r="W8" s="36" t="s">
        <v>57</v>
      </c>
      <c r="X8" s="211"/>
      <c r="Y8" s="211"/>
      <c r="Z8" s="198"/>
      <c r="AA8" s="198"/>
      <c r="AB8" s="198"/>
      <c r="AC8" s="198"/>
      <c r="AD8" s="36" t="s">
        <v>56</v>
      </c>
      <c r="AE8" s="36" t="s">
        <v>57</v>
      </c>
      <c r="AF8" s="204"/>
    </row>
    <row r="9" spans="1:32" s="8" customFormat="1" ht="249.75" customHeight="1">
      <c r="A9" s="80" t="s">
        <v>120</v>
      </c>
      <c r="B9" s="80" t="s">
        <v>121</v>
      </c>
      <c r="C9" s="97" t="s">
        <v>124</v>
      </c>
      <c r="D9" s="97" t="s">
        <v>124</v>
      </c>
      <c r="E9" s="81" t="str">
        <f>'【例】21号（報告書）'!$R$9</f>
        <v>〇〇の森を守る会</v>
      </c>
      <c r="F9" s="98">
        <v>1.5</v>
      </c>
      <c r="G9" s="98">
        <v>0.3</v>
      </c>
      <c r="H9" s="98"/>
      <c r="I9" s="98">
        <v>50</v>
      </c>
      <c r="J9" s="98" t="s">
        <v>170</v>
      </c>
      <c r="K9" s="98">
        <v>1.5</v>
      </c>
      <c r="L9" s="99">
        <v>4</v>
      </c>
      <c r="M9" s="100">
        <v>350000</v>
      </c>
      <c r="N9" s="100"/>
      <c r="O9" s="128">
        <v>30</v>
      </c>
      <c r="P9" s="128">
        <v>10</v>
      </c>
      <c r="Q9" s="128" t="s">
        <v>204</v>
      </c>
      <c r="R9" s="82">
        <f>S9+T9</f>
        <v>1042600</v>
      </c>
      <c r="S9" s="82">
        <f>'【例】島森2号(集計表)'!W8</f>
        <v>247600</v>
      </c>
      <c r="T9" s="82">
        <f>SUM(U9:Y9)</f>
        <v>795000</v>
      </c>
      <c r="U9" s="82">
        <f>'【例】島森2号(集計表)'!$P$13</f>
        <v>468000</v>
      </c>
      <c r="V9" s="83">
        <f>ROUNDDOWN(AD9/2,-2)</f>
        <v>175000</v>
      </c>
      <c r="W9" s="83">
        <f>ROUNDDOWN(AE9/3,-2)</f>
        <v>0</v>
      </c>
      <c r="X9" s="83">
        <f>'【例】島森2号(集計表)'!$Q$13</f>
        <v>76900</v>
      </c>
      <c r="Y9" s="83">
        <f>'【例】島森2号(集計表)'!$R$13</f>
        <v>75100</v>
      </c>
      <c r="Z9" s="83">
        <f>SUM(AA9:AE9)</f>
        <v>1042600</v>
      </c>
      <c r="AA9" s="83">
        <f>'【例】島森2号(集計表)'!$E$16</f>
        <v>478000</v>
      </c>
      <c r="AB9" s="83">
        <f>'【例】島森2号(集計表)'!$F$16</f>
        <v>88000</v>
      </c>
      <c r="AC9" s="83">
        <f>'【例】島森2号(集計表)'!$G$16</f>
        <v>126600</v>
      </c>
      <c r="AD9" s="83">
        <f>M9</f>
        <v>350000</v>
      </c>
      <c r="AE9" s="83">
        <f>N9</f>
        <v>0</v>
      </c>
      <c r="AF9" s="84"/>
    </row>
    <row r="10" spans="1:31" ht="12.75">
      <c r="A10" s="61" t="s">
        <v>117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row>
    <row r="11" ht="12.75">
      <c r="A11" s="61" t="s">
        <v>205</v>
      </c>
    </row>
    <row r="12" ht="12.75">
      <c r="A12" s="61" t="s">
        <v>206</v>
      </c>
    </row>
    <row r="13" ht="12.75">
      <c r="A13" s="12" t="s">
        <v>207</v>
      </c>
    </row>
  </sheetData>
  <sheetProtection/>
  <mergeCells count="37">
    <mergeCell ref="G6:G8"/>
    <mergeCell ref="R6:R8"/>
    <mergeCell ref="S6:S8"/>
    <mergeCell ref="K4:K8"/>
    <mergeCell ref="Y7:Y8"/>
    <mergeCell ref="R4:Y5"/>
    <mergeCell ref="J4:J8"/>
    <mergeCell ref="Q3:Q8"/>
    <mergeCell ref="Z6:Z8"/>
    <mergeCell ref="AA6:AA8"/>
    <mergeCell ref="L4:L8"/>
    <mergeCell ref="U7:U8"/>
    <mergeCell ref="V7:W7"/>
    <mergeCell ref="M4:N7"/>
    <mergeCell ref="Z4:AE5"/>
    <mergeCell ref="X6:Y6"/>
    <mergeCell ref="P3:P8"/>
    <mergeCell ref="AF3:AF8"/>
    <mergeCell ref="F4:G5"/>
    <mergeCell ref="H4:H8"/>
    <mergeCell ref="AB6:AB8"/>
    <mergeCell ref="AC6:AC8"/>
    <mergeCell ref="AD6:AE7"/>
    <mergeCell ref="X7:X8"/>
    <mergeCell ref="O3:O8"/>
    <mergeCell ref="F6:F8"/>
    <mergeCell ref="R3:AE3"/>
    <mergeCell ref="A2:AF2"/>
    <mergeCell ref="A3:A8"/>
    <mergeCell ref="B3:B8"/>
    <mergeCell ref="C3:C8"/>
    <mergeCell ref="D3:D8"/>
    <mergeCell ref="E3:E8"/>
    <mergeCell ref="F3:N3"/>
    <mergeCell ref="T6:T8"/>
    <mergeCell ref="U6:W6"/>
    <mergeCell ref="I4:I8"/>
  </mergeCells>
  <conditionalFormatting sqref="C9:D9">
    <cfRule type="cellIs" priority="2" dxfId="4" operator="equal" stopIfTrue="1">
      <formula>""</formula>
    </cfRule>
  </conditionalFormatting>
  <conditionalFormatting sqref="F9:Q9">
    <cfRule type="cellIs" priority="1" dxfId="4" operator="equal" stopIfTrue="1">
      <formula>""</formula>
    </cfRule>
  </conditionalFormatting>
  <dataValidations count="1">
    <dataValidation type="list" allowBlank="1" showInputMessage="1" showErrorMessage="1" sqref="J9">
      <formula1>"有"</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F13"/>
  <sheetViews>
    <sheetView tabSelected="1" view="pageBreakPreview" zoomScale="115" zoomScaleSheetLayoutView="115" zoomScalePageLayoutView="0" workbookViewId="0" topLeftCell="A1">
      <selection activeCell="P3" sqref="P3:P8"/>
    </sheetView>
  </sheetViews>
  <sheetFormatPr defaultColWidth="9.140625" defaultRowHeight="15"/>
  <cols>
    <col min="1" max="12" width="3.57421875" style="12" customWidth="1"/>
    <col min="13" max="14" width="5.7109375" style="12" customWidth="1"/>
    <col min="15" max="17" width="3.57421875" style="12" customWidth="1"/>
    <col min="18" max="31" width="5.57421875" style="12" customWidth="1"/>
    <col min="32" max="32" width="4.140625" style="12" customWidth="1"/>
    <col min="33" max="16384" width="8.7109375" style="8" customWidth="1"/>
  </cols>
  <sheetData>
    <row r="1" ht="12.75">
      <c r="A1" s="12" t="s">
        <v>201</v>
      </c>
    </row>
    <row r="2" spans="1:32" ht="18">
      <c r="A2" s="193" t="s">
        <v>38</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row>
    <row r="3" spans="1:32" ht="23.25" customHeight="1">
      <c r="A3" s="194" t="s">
        <v>39</v>
      </c>
      <c r="B3" s="194" t="s">
        <v>40</v>
      </c>
      <c r="C3" s="194" t="s">
        <v>41</v>
      </c>
      <c r="D3" s="194" t="s">
        <v>102</v>
      </c>
      <c r="E3" s="194" t="s">
        <v>16</v>
      </c>
      <c r="F3" s="195" t="s">
        <v>42</v>
      </c>
      <c r="G3" s="195"/>
      <c r="H3" s="195"/>
      <c r="I3" s="195"/>
      <c r="J3" s="195"/>
      <c r="K3" s="195"/>
      <c r="L3" s="195"/>
      <c r="M3" s="195"/>
      <c r="N3" s="195"/>
      <c r="O3" s="194" t="s">
        <v>43</v>
      </c>
      <c r="P3" s="196" t="s">
        <v>112</v>
      </c>
      <c r="Q3" s="196" t="s">
        <v>203</v>
      </c>
      <c r="R3" s="195" t="s">
        <v>44</v>
      </c>
      <c r="S3" s="195"/>
      <c r="T3" s="195"/>
      <c r="U3" s="195"/>
      <c r="V3" s="195"/>
      <c r="W3" s="195"/>
      <c r="X3" s="195"/>
      <c r="Y3" s="195"/>
      <c r="Z3" s="195"/>
      <c r="AA3" s="195"/>
      <c r="AB3" s="195"/>
      <c r="AC3" s="195"/>
      <c r="AD3" s="195"/>
      <c r="AE3" s="195"/>
      <c r="AF3" s="202" t="s">
        <v>45</v>
      </c>
    </row>
    <row r="4" spans="1:32" ht="19.5" customHeight="1">
      <c r="A4" s="194"/>
      <c r="B4" s="194"/>
      <c r="C4" s="194"/>
      <c r="D4" s="194"/>
      <c r="E4" s="194"/>
      <c r="F4" s="205" t="s">
        <v>46</v>
      </c>
      <c r="G4" s="205"/>
      <c r="H4" s="194" t="s">
        <v>74</v>
      </c>
      <c r="I4" s="194" t="s">
        <v>47</v>
      </c>
      <c r="J4" s="196" t="s">
        <v>113</v>
      </c>
      <c r="K4" s="214" t="s">
        <v>103</v>
      </c>
      <c r="L4" s="212" t="s">
        <v>104</v>
      </c>
      <c r="M4" s="194" t="s">
        <v>105</v>
      </c>
      <c r="N4" s="194"/>
      <c r="O4" s="194"/>
      <c r="P4" s="197"/>
      <c r="Q4" s="197"/>
      <c r="R4" s="215" t="s">
        <v>48</v>
      </c>
      <c r="S4" s="216"/>
      <c r="T4" s="216"/>
      <c r="U4" s="216"/>
      <c r="V4" s="216"/>
      <c r="W4" s="216"/>
      <c r="X4" s="216"/>
      <c r="Y4" s="217"/>
      <c r="Z4" s="195" t="s">
        <v>49</v>
      </c>
      <c r="AA4" s="195"/>
      <c r="AB4" s="195"/>
      <c r="AC4" s="195"/>
      <c r="AD4" s="195"/>
      <c r="AE4" s="195"/>
      <c r="AF4" s="203"/>
    </row>
    <row r="5" spans="1:32" ht="19.5" customHeight="1">
      <c r="A5" s="194"/>
      <c r="B5" s="194"/>
      <c r="C5" s="194"/>
      <c r="D5" s="194"/>
      <c r="E5" s="194"/>
      <c r="F5" s="205"/>
      <c r="G5" s="205"/>
      <c r="H5" s="194"/>
      <c r="I5" s="194"/>
      <c r="J5" s="197"/>
      <c r="K5" s="214"/>
      <c r="L5" s="212"/>
      <c r="M5" s="194"/>
      <c r="N5" s="194"/>
      <c r="O5" s="194"/>
      <c r="P5" s="197"/>
      <c r="Q5" s="197"/>
      <c r="R5" s="218"/>
      <c r="S5" s="219"/>
      <c r="T5" s="219"/>
      <c r="U5" s="219"/>
      <c r="V5" s="219"/>
      <c r="W5" s="219"/>
      <c r="X5" s="219"/>
      <c r="Y5" s="220"/>
      <c r="Z5" s="195"/>
      <c r="AA5" s="195"/>
      <c r="AB5" s="195"/>
      <c r="AC5" s="195"/>
      <c r="AD5" s="195"/>
      <c r="AE5" s="195"/>
      <c r="AF5" s="203"/>
    </row>
    <row r="6" spans="1:32" ht="32.25" customHeight="1">
      <c r="A6" s="194"/>
      <c r="B6" s="194"/>
      <c r="C6" s="194"/>
      <c r="D6" s="194"/>
      <c r="E6" s="194"/>
      <c r="F6" s="196" t="s">
        <v>72</v>
      </c>
      <c r="G6" s="196" t="s">
        <v>73</v>
      </c>
      <c r="H6" s="194"/>
      <c r="I6" s="194"/>
      <c r="J6" s="197"/>
      <c r="K6" s="214"/>
      <c r="L6" s="212"/>
      <c r="M6" s="194"/>
      <c r="N6" s="194"/>
      <c r="O6" s="194"/>
      <c r="P6" s="197"/>
      <c r="Q6" s="197"/>
      <c r="R6" s="196" t="s">
        <v>37</v>
      </c>
      <c r="S6" s="196" t="s">
        <v>50</v>
      </c>
      <c r="T6" s="196" t="s">
        <v>14</v>
      </c>
      <c r="U6" s="199" t="s">
        <v>51</v>
      </c>
      <c r="V6" s="200"/>
      <c r="W6" s="201"/>
      <c r="X6" s="199" t="s">
        <v>52</v>
      </c>
      <c r="Y6" s="201"/>
      <c r="Z6" s="196" t="s">
        <v>37</v>
      </c>
      <c r="AA6" s="196" t="s">
        <v>10</v>
      </c>
      <c r="AB6" s="196" t="s">
        <v>75</v>
      </c>
      <c r="AC6" s="196" t="s">
        <v>12</v>
      </c>
      <c r="AD6" s="206" t="s">
        <v>106</v>
      </c>
      <c r="AE6" s="207"/>
      <c r="AF6" s="203"/>
    </row>
    <row r="7" spans="1:32" ht="129.75" customHeight="1">
      <c r="A7" s="194"/>
      <c r="B7" s="194"/>
      <c r="C7" s="194"/>
      <c r="D7" s="194"/>
      <c r="E7" s="194"/>
      <c r="F7" s="197"/>
      <c r="G7" s="197"/>
      <c r="H7" s="194"/>
      <c r="I7" s="194"/>
      <c r="J7" s="197"/>
      <c r="K7" s="214"/>
      <c r="L7" s="212"/>
      <c r="M7" s="194"/>
      <c r="N7" s="194"/>
      <c r="O7" s="194"/>
      <c r="P7" s="197"/>
      <c r="Q7" s="197"/>
      <c r="R7" s="197"/>
      <c r="S7" s="197"/>
      <c r="T7" s="197"/>
      <c r="U7" s="196" t="s">
        <v>53</v>
      </c>
      <c r="V7" s="213" t="s">
        <v>107</v>
      </c>
      <c r="W7" s="213"/>
      <c r="X7" s="210" t="s">
        <v>54</v>
      </c>
      <c r="Y7" s="210" t="s">
        <v>55</v>
      </c>
      <c r="Z7" s="197"/>
      <c r="AA7" s="197"/>
      <c r="AB7" s="197"/>
      <c r="AC7" s="197"/>
      <c r="AD7" s="208"/>
      <c r="AE7" s="209"/>
      <c r="AF7" s="203"/>
    </row>
    <row r="8" spans="1:32" ht="76.5" customHeight="1">
      <c r="A8" s="194"/>
      <c r="B8" s="194"/>
      <c r="C8" s="194"/>
      <c r="D8" s="194"/>
      <c r="E8" s="194"/>
      <c r="F8" s="198"/>
      <c r="G8" s="198"/>
      <c r="H8" s="194"/>
      <c r="I8" s="194"/>
      <c r="J8" s="198"/>
      <c r="K8" s="214"/>
      <c r="L8" s="212"/>
      <c r="M8" s="36" t="s">
        <v>56</v>
      </c>
      <c r="N8" s="36" t="s">
        <v>57</v>
      </c>
      <c r="O8" s="194"/>
      <c r="P8" s="198"/>
      <c r="Q8" s="198"/>
      <c r="R8" s="198"/>
      <c r="S8" s="198"/>
      <c r="T8" s="198"/>
      <c r="U8" s="198"/>
      <c r="V8" s="36" t="s">
        <v>56</v>
      </c>
      <c r="W8" s="36" t="s">
        <v>57</v>
      </c>
      <c r="X8" s="211"/>
      <c r="Y8" s="211"/>
      <c r="Z8" s="198"/>
      <c r="AA8" s="198"/>
      <c r="AB8" s="198"/>
      <c r="AC8" s="198"/>
      <c r="AD8" s="36" t="s">
        <v>56</v>
      </c>
      <c r="AE8" s="36" t="s">
        <v>57</v>
      </c>
      <c r="AF8" s="204"/>
    </row>
    <row r="9" spans="1:32" ht="249.75" customHeight="1">
      <c r="A9" s="80" t="s">
        <v>120</v>
      </c>
      <c r="B9" s="80" t="s">
        <v>121</v>
      </c>
      <c r="C9" s="97"/>
      <c r="D9" s="97"/>
      <c r="E9" s="81"/>
      <c r="F9" s="98"/>
      <c r="G9" s="98"/>
      <c r="H9" s="98"/>
      <c r="I9" s="98"/>
      <c r="J9" s="98"/>
      <c r="K9" s="98"/>
      <c r="L9" s="99"/>
      <c r="M9" s="100"/>
      <c r="N9" s="100"/>
      <c r="O9" s="128"/>
      <c r="P9" s="128"/>
      <c r="Q9" s="128"/>
      <c r="R9" s="82">
        <f>S9+T9</f>
        <v>0</v>
      </c>
      <c r="S9" s="82">
        <f>'【入力】島森2号(集計表)'!W8</f>
        <v>0</v>
      </c>
      <c r="T9" s="82">
        <f>SUM(U9:Y9)</f>
        <v>0</v>
      </c>
      <c r="U9" s="82">
        <f>'【入力】島森2号(集計表)'!$P$13</f>
        <v>0</v>
      </c>
      <c r="V9" s="83">
        <f>ROUNDDOWN(AD9/2,-2)</f>
        <v>0</v>
      </c>
      <c r="W9" s="83">
        <f>ROUNDDOWN(AE9/3,-2)</f>
        <v>0</v>
      </c>
      <c r="X9" s="83">
        <f>'【入力】島森2号(集計表)'!$Q$13</f>
        <v>0</v>
      </c>
      <c r="Y9" s="83">
        <f>'【入力】島森2号(集計表)'!$R$13</f>
        <v>0</v>
      </c>
      <c r="Z9" s="83">
        <f>SUM(AA9:AE9)</f>
        <v>0</v>
      </c>
      <c r="AA9" s="83">
        <f>'【入力】島森2号(集計表)'!$E$16</f>
        <v>0</v>
      </c>
      <c r="AB9" s="83">
        <f>'【入力】島森2号(集計表)'!$F$16</f>
        <v>0</v>
      </c>
      <c r="AC9" s="83">
        <f>'【入力】島森2号(集計表)'!$G$16</f>
        <v>0</v>
      </c>
      <c r="AD9" s="83">
        <f>M9</f>
        <v>0</v>
      </c>
      <c r="AE9" s="83">
        <f>N9</f>
        <v>0</v>
      </c>
      <c r="AF9" s="84"/>
    </row>
    <row r="10" spans="1:31" ht="12.75">
      <c r="A10" s="61" t="s">
        <v>117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row>
    <row r="11" ht="12.75">
      <c r="A11" s="61" t="s">
        <v>205</v>
      </c>
    </row>
    <row r="12" ht="12.75">
      <c r="A12" s="61" t="s">
        <v>206</v>
      </c>
    </row>
    <row r="13" ht="12.75">
      <c r="A13" s="12" t="s">
        <v>207</v>
      </c>
    </row>
  </sheetData>
  <sheetProtection/>
  <mergeCells count="37">
    <mergeCell ref="X6:Y6"/>
    <mergeCell ref="Z6:Z8"/>
    <mergeCell ref="AA6:AA8"/>
    <mergeCell ref="AB6:AB8"/>
    <mergeCell ref="AC6:AC8"/>
    <mergeCell ref="AD6:AE7"/>
    <mergeCell ref="X7:X8"/>
    <mergeCell ref="Y7:Y8"/>
    <mergeCell ref="F6:F8"/>
    <mergeCell ref="G6:G8"/>
    <mergeCell ref="R6:R8"/>
    <mergeCell ref="S6:S8"/>
    <mergeCell ref="T6:T8"/>
    <mergeCell ref="U6:W6"/>
    <mergeCell ref="U7:U8"/>
    <mergeCell ref="V7:W7"/>
    <mergeCell ref="Q3:Q8"/>
    <mergeCell ref="AF3:AF8"/>
    <mergeCell ref="F4:G5"/>
    <mergeCell ref="H4:H8"/>
    <mergeCell ref="I4:I8"/>
    <mergeCell ref="J4:J8"/>
    <mergeCell ref="K4:K8"/>
    <mergeCell ref="L4:L8"/>
    <mergeCell ref="M4:N7"/>
    <mergeCell ref="R4:Y5"/>
    <mergeCell ref="Z4:AE5"/>
    <mergeCell ref="A2:AF2"/>
    <mergeCell ref="A3:A8"/>
    <mergeCell ref="B3:B8"/>
    <mergeCell ref="C3:C8"/>
    <mergeCell ref="D3:D8"/>
    <mergeCell ref="E3:E8"/>
    <mergeCell ref="F3:N3"/>
    <mergeCell ref="O3:O8"/>
    <mergeCell ref="P3:P8"/>
    <mergeCell ref="R3:AE3"/>
  </mergeCells>
  <conditionalFormatting sqref="C9:D9">
    <cfRule type="cellIs" priority="3" dxfId="4" operator="equal" stopIfTrue="1">
      <formula>""</formula>
    </cfRule>
  </conditionalFormatting>
  <conditionalFormatting sqref="F9:P9">
    <cfRule type="cellIs" priority="2" dxfId="4" operator="equal" stopIfTrue="1">
      <formula>""</formula>
    </cfRule>
  </conditionalFormatting>
  <conditionalFormatting sqref="Q9">
    <cfRule type="cellIs" priority="1" dxfId="4" operator="equal" stopIfTrue="1">
      <formula>""</formula>
    </cfRule>
  </conditionalFormatting>
  <dataValidations count="1">
    <dataValidation type="list" allowBlank="1" showInputMessage="1" showErrorMessage="1" sqref="J9">
      <formula1>"有"</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X29"/>
  <sheetViews>
    <sheetView showZeros="0" view="pageBreakPreview" zoomScaleSheetLayoutView="100" zoomScalePageLayoutView="0" workbookViewId="0" topLeftCell="A1">
      <selection activeCell="K9" sqref="K9"/>
    </sheetView>
  </sheetViews>
  <sheetFormatPr defaultColWidth="9.140625" defaultRowHeight="15"/>
  <cols>
    <col min="1" max="1" width="6.421875" style="16" customWidth="1"/>
    <col min="2" max="2" width="25.57421875" style="17" customWidth="1"/>
    <col min="3" max="3" width="10.57421875" style="16" customWidth="1"/>
    <col min="4" max="4" width="15.57421875" style="16" customWidth="1"/>
    <col min="5" max="11" width="10.57421875" style="16" customWidth="1"/>
    <col min="12" max="12" width="15.140625" style="16" customWidth="1"/>
    <col min="14" max="14" width="5.57421875" style="10" customWidth="1"/>
    <col min="15" max="15" width="22.57421875" style="10" customWidth="1"/>
    <col min="16" max="18" width="12.57421875" style="10" customWidth="1"/>
    <col min="19" max="19" width="12.57421875" style="0" customWidth="1"/>
  </cols>
  <sheetData>
    <row r="1" spans="1:18" s="2" customFormat="1" ht="17.25" customHeight="1">
      <c r="A1" s="221" t="s">
        <v>174</v>
      </c>
      <c r="B1" s="221"/>
      <c r="C1" s="16"/>
      <c r="D1" s="16"/>
      <c r="E1" s="16"/>
      <c r="F1" s="16"/>
      <c r="G1" s="16"/>
      <c r="H1" s="16"/>
      <c r="I1" s="16"/>
      <c r="J1" s="16"/>
      <c r="K1" s="16"/>
      <c r="L1" s="16"/>
      <c r="N1" s="10"/>
      <c r="O1" s="10"/>
      <c r="P1" s="10"/>
      <c r="Q1" s="10"/>
      <c r="R1" s="10"/>
    </row>
    <row r="2" spans="2:13" ht="21" customHeight="1">
      <c r="B2" s="163" t="s">
        <v>71</v>
      </c>
      <c r="C2" s="164">
        <f>'【例】21号（報告書）'!E13</f>
        <v>6</v>
      </c>
      <c r="D2" s="162" t="s">
        <v>60</v>
      </c>
      <c r="E2" s="41"/>
      <c r="F2" s="41"/>
      <c r="G2" s="41"/>
      <c r="H2" s="41"/>
      <c r="I2" s="41"/>
      <c r="M2" s="4"/>
    </row>
    <row r="3" spans="7:15" ht="21" customHeight="1">
      <c r="G3" s="222" t="s">
        <v>16</v>
      </c>
      <c r="H3" s="222"/>
      <c r="I3" s="222" t="str">
        <f>'【例】21号（報告書）'!$R$9</f>
        <v>〇〇の森を守る会</v>
      </c>
      <c r="J3" s="222"/>
      <c r="K3" s="222"/>
      <c r="L3" s="222"/>
      <c r="M3" s="3"/>
      <c r="N3" s="231"/>
      <c r="O3" s="11" t="s">
        <v>98</v>
      </c>
    </row>
    <row r="4" spans="7:14" ht="12" customHeight="1" thickBot="1">
      <c r="G4" s="42"/>
      <c r="H4" s="42"/>
      <c r="I4" s="42"/>
      <c r="J4" s="42"/>
      <c r="K4" s="42"/>
      <c r="L4" s="42"/>
      <c r="M4" s="3"/>
      <c r="N4" s="232"/>
    </row>
    <row r="5" spans="1:21" ht="19.5" customHeight="1">
      <c r="A5" s="245" t="s">
        <v>0</v>
      </c>
      <c r="B5" s="246"/>
      <c r="C5" s="225" t="s">
        <v>6</v>
      </c>
      <c r="D5" s="225" t="s">
        <v>7</v>
      </c>
      <c r="E5" s="226" t="s">
        <v>8</v>
      </c>
      <c r="F5" s="226"/>
      <c r="G5" s="226"/>
      <c r="H5" s="226"/>
      <c r="I5" s="243" t="s">
        <v>9</v>
      </c>
      <c r="J5" s="225" t="s">
        <v>17</v>
      </c>
      <c r="K5" s="226" t="s">
        <v>18</v>
      </c>
      <c r="L5" s="225" t="s">
        <v>19</v>
      </c>
      <c r="M5" s="3"/>
      <c r="N5" s="237" t="s">
        <v>0</v>
      </c>
      <c r="O5" s="239" t="s">
        <v>5</v>
      </c>
      <c r="P5" s="223" t="s">
        <v>97</v>
      </c>
      <c r="Q5" s="223" t="s">
        <v>94</v>
      </c>
      <c r="R5" s="227" t="s">
        <v>95</v>
      </c>
      <c r="S5" s="229" t="s">
        <v>96</v>
      </c>
      <c r="T5" s="62"/>
      <c r="U5" s="63"/>
    </row>
    <row r="6" spans="1:21" ht="34.5" customHeight="1" thickBot="1">
      <c r="A6" s="247"/>
      <c r="B6" s="248"/>
      <c r="C6" s="225"/>
      <c r="D6" s="225"/>
      <c r="E6" s="18" t="s">
        <v>10</v>
      </c>
      <c r="F6" s="18" t="s">
        <v>11</v>
      </c>
      <c r="G6" s="43" t="s">
        <v>12</v>
      </c>
      <c r="H6" s="85" t="s">
        <v>13</v>
      </c>
      <c r="I6" s="244"/>
      <c r="J6" s="226"/>
      <c r="K6" s="226"/>
      <c r="L6" s="226"/>
      <c r="M6" s="3"/>
      <c r="N6" s="238"/>
      <c r="O6" s="240"/>
      <c r="P6" s="224"/>
      <c r="Q6" s="224"/>
      <c r="R6" s="228"/>
      <c r="S6" s="230"/>
      <c r="T6" s="64"/>
      <c r="U6" s="65"/>
    </row>
    <row r="7" spans="1:23" ht="45" customHeight="1">
      <c r="A7" s="249" t="s">
        <v>145</v>
      </c>
      <c r="B7" s="250"/>
      <c r="C7" s="44">
        <f>SUMIF('【例】19号（金銭出納）'!B7:B103,A7,'【例】19号（金銭出納）'!D7:D103)</f>
        <v>0</v>
      </c>
      <c r="D7" s="44">
        <f>SUMIF('【例】19号（金銭出納）'!B7:B103,A7,'【例】19号（金銭出納）'!E7:E103)</f>
        <v>150000</v>
      </c>
      <c r="E7" s="44">
        <f>SUMIF('【例】19号（金銭出納）'!B6:B102,A7,'【例】19号（金銭出納）'!G6:G102)</f>
        <v>80000</v>
      </c>
      <c r="F7" s="44">
        <f>SUMIF('【例】19号（金銭出納）'!B6:B102,A7,'【例】19号（金銭出納）'!H6:H102)</f>
        <v>0</v>
      </c>
      <c r="G7" s="44">
        <f>SUMIF('【例】19号（金銭出納）'!B6:B102,A7,'【例】19号（金銭出納）'!I6:I102)</f>
        <v>70000</v>
      </c>
      <c r="H7" s="44">
        <f>SUMIF('【例】19号（金銭出納）'!B6:B102,A7,'【例】19号（金銭出納）'!J6:J102)</f>
        <v>0</v>
      </c>
      <c r="I7" s="44">
        <f>SUMIF('【例】19号（金銭出納）'!B6:B102,A7,'【例】19号（金銭出納）'!K6:K102)</f>
        <v>0</v>
      </c>
      <c r="J7" s="44">
        <f aca="true" t="shared" si="0" ref="J7:J12">SUM(E7:H7)</f>
        <v>150000</v>
      </c>
      <c r="K7" s="45">
        <f>$S$7</f>
        <v>150000</v>
      </c>
      <c r="L7" s="86">
        <f aca="true" t="shared" si="1" ref="L7:L12">ROUND(K7-J7,0)</f>
        <v>0</v>
      </c>
      <c r="M7" s="3"/>
      <c r="N7" s="107" t="s">
        <v>20</v>
      </c>
      <c r="O7" s="105" t="s">
        <v>21</v>
      </c>
      <c r="P7" s="165">
        <v>112500</v>
      </c>
      <c r="Q7" s="165">
        <v>19500</v>
      </c>
      <c r="R7" s="166">
        <v>18000</v>
      </c>
      <c r="S7" s="101">
        <f>SUM(P7:R7)</f>
        <v>150000</v>
      </c>
      <c r="T7" s="67"/>
      <c r="U7" s="65"/>
      <c r="W7" t="s">
        <v>172</v>
      </c>
    </row>
    <row r="8" spans="1:24" ht="45" customHeight="1">
      <c r="A8" s="249" t="s">
        <v>129</v>
      </c>
      <c r="B8" s="250"/>
      <c r="C8" s="44">
        <f>SUMIF('【例】19号（金銭出納）'!B7:B103,A8,'【例】19号（金銭出納）'!D7:D103)</f>
        <v>0</v>
      </c>
      <c r="D8" s="44">
        <f>SUMIF('【例】19号（金銭出納）'!B7:B103,A8,'【例】19号（金銭出納）'!E7:E103)</f>
        <v>258600</v>
      </c>
      <c r="E8" s="44">
        <f>SUMIF('【例】19号（金銭出納）'!B7:B103,A8,'【例】19号（金銭出納）'!G7:G103)</f>
        <v>138000</v>
      </c>
      <c r="F8" s="44">
        <f>SUMIF('【例】19号（金銭出納）'!B7:B103,A8,'【例】19号（金銭出納）'!H7:H103)</f>
        <v>88000</v>
      </c>
      <c r="G8" s="44">
        <f>SUMIF('【例】19号（金銭出納）'!B7:B103,A8,'【例】19号（金銭出納）'!I7:I103)</f>
        <v>32600</v>
      </c>
      <c r="H8" s="44">
        <f>SUMIF('【例】19号（金銭出納）'!B7:B103,A8,'【例】19号（金銭出納）'!J7:J103)</f>
        <v>0</v>
      </c>
      <c r="I8" s="44">
        <f>SUMIF('【例】19号（金銭出納）'!B7:B103,A8,'【例】19号（金銭出納）'!K7:K103)</f>
        <v>0</v>
      </c>
      <c r="J8" s="44">
        <f t="shared" si="0"/>
        <v>258600</v>
      </c>
      <c r="K8" s="45">
        <f>$S$8</f>
        <v>240000</v>
      </c>
      <c r="L8" s="86">
        <f t="shared" si="1"/>
        <v>-18600</v>
      </c>
      <c r="M8" s="3"/>
      <c r="N8" s="108" t="s">
        <v>1</v>
      </c>
      <c r="O8" s="109" t="s">
        <v>92</v>
      </c>
      <c r="P8" s="167">
        <v>180000</v>
      </c>
      <c r="Q8" s="167">
        <v>30000</v>
      </c>
      <c r="R8" s="168">
        <v>30000</v>
      </c>
      <c r="S8" s="101">
        <f>SUM(P8:R8)</f>
        <v>240000</v>
      </c>
      <c r="T8" s="103">
        <f>'【例】21号別紙1(実施状況)'!F9</f>
        <v>1.5</v>
      </c>
      <c r="U8" s="65"/>
      <c r="W8" s="161">
        <f>ABS(IF(L7&lt;0,L7,0)+IF(L8&lt;0,L8,0)+IF(L9&lt;0,L9,0)+IF(L10&lt;0,L10,0)+IF(L11&lt;0,L11,0)+IF(L12&lt;0,L12,0)+IF(L14&lt;0,L14,0))</f>
        <v>247600</v>
      </c>
      <c r="X8" t="s">
        <v>173</v>
      </c>
    </row>
    <row r="9" spans="1:21" ht="45" customHeight="1">
      <c r="A9" s="249" t="s">
        <v>146</v>
      </c>
      <c r="B9" s="250"/>
      <c r="C9" s="44">
        <f>SUMIF('【例】19号（金銭出納）'!B7:B103,A9,'【例】19号（金銭出納）'!D7:D103)</f>
        <v>0</v>
      </c>
      <c r="D9" s="44">
        <f>SUMIF('【例】19号（金銭出納）'!B7:B103,A9,'【例】19号（金銭出納）'!E7:E103)</f>
        <v>114000</v>
      </c>
      <c r="E9" s="44">
        <f>SUMIF('【例】19号（金銭出納）'!B7:B103,A9,'【例】19号（金銭出納）'!G7:G103)</f>
        <v>90000</v>
      </c>
      <c r="F9" s="44">
        <f>SUMIF('【例】19号（金銭出納）'!B7:B103,A9,'【例】19号（金銭出納）'!H7:H103)</f>
        <v>0</v>
      </c>
      <c r="G9" s="44">
        <f>SUMIF('【例】19号（金銭出納）'!B7:B103,A9,'【例】19号（金銭出納）'!I7:I103)</f>
        <v>24000</v>
      </c>
      <c r="H9" s="44">
        <f>SUMIF('【例】19号（金銭出納）'!B7:B103,A9,'【例】19号（金銭出納）'!J7:J103)</f>
        <v>0</v>
      </c>
      <c r="I9" s="44">
        <f>SUMIF('【例】19号（金銭出納）'!B7:B103,A9,'【例】19号（金銭出納）'!K7:K103)</f>
        <v>0</v>
      </c>
      <c r="J9" s="44">
        <f t="shared" si="0"/>
        <v>114000</v>
      </c>
      <c r="K9" s="45">
        <f>$S$9</f>
        <v>114000</v>
      </c>
      <c r="L9" s="86">
        <f t="shared" si="1"/>
        <v>0</v>
      </c>
      <c r="M9" s="3"/>
      <c r="N9" s="108" t="s">
        <v>22</v>
      </c>
      <c r="O9" s="109" t="s">
        <v>93</v>
      </c>
      <c r="P9" s="167">
        <v>85500</v>
      </c>
      <c r="Q9" s="167">
        <v>14400</v>
      </c>
      <c r="R9" s="168">
        <v>14100</v>
      </c>
      <c r="S9" s="101">
        <f>SUM(P9:R9)</f>
        <v>114000</v>
      </c>
      <c r="T9" s="103">
        <f>'【例】21号別紙1(実施状況)'!G9</f>
        <v>0.3</v>
      </c>
      <c r="U9" s="65"/>
    </row>
    <row r="10" spans="1:21" ht="45" customHeight="1">
      <c r="A10" s="249" t="s">
        <v>147</v>
      </c>
      <c r="B10" s="250"/>
      <c r="C10" s="44">
        <f>SUMIF('【例】19号（金銭出納）'!B7:B103,A10,'【例】19号（金銭出納）'!D7:D103)</f>
        <v>0</v>
      </c>
      <c r="D10" s="44">
        <f>SUMIF('【例】19号（金銭出納）'!B7:B103,A10,'【例】19号（金銭出納）'!E7:E103)</f>
        <v>0</v>
      </c>
      <c r="E10" s="44">
        <f>SUMIF('【例】19号（金銭出納）'!B7:B103,A10,'【例】19号（金銭出納）'!G7:G103)</f>
        <v>0</v>
      </c>
      <c r="F10" s="44">
        <f>SUMIF('【例】19号（金銭出納）'!B7:B103,A10,'【例】19号（金銭出納）'!H7:H103)</f>
        <v>0</v>
      </c>
      <c r="G10" s="44">
        <f>SUMIF('【例】19号（金銭出納）'!B7:B103,A10,'【例】19号（金銭出納）'!I7:I103)</f>
        <v>0</v>
      </c>
      <c r="H10" s="44">
        <f>SUMIF('【例】19号（金銭出納）'!B7:B103,A10,'【例】19号（金銭出納）'!J7:J103)</f>
        <v>0</v>
      </c>
      <c r="I10" s="44">
        <f>SUMIF('【例】19号（金銭出納）'!B7:B103,A10,'【例】19号（金銭出納）'!K7:K103)</f>
        <v>0</v>
      </c>
      <c r="J10" s="44">
        <f t="shared" si="0"/>
        <v>0</v>
      </c>
      <c r="K10" s="45">
        <f>$S$10</f>
        <v>0</v>
      </c>
      <c r="L10" s="86">
        <f t="shared" si="1"/>
        <v>0</v>
      </c>
      <c r="M10" s="3"/>
      <c r="N10" s="108" t="s">
        <v>23</v>
      </c>
      <c r="O10" s="110" t="s">
        <v>24</v>
      </c>
      <c r="P10" s="167"/>
      <c r="Q10" s="167"/>
      <c r="R10" s="168"/>
      <c r="S10" s="101">
        <f aca="true" t="shared" si="2" ref="S10:S15">SUM(P10:R10)</f>
        <v>0</v>
      </c>
      <c r="T10" s="103">
        <f>'【例】21号別紙1(実施状況)'!H9</f>
        <v>0</v>
      </c>
      <c r="U10" s="65"/>
    </row>
    <row r="11" spans="1:21" ht="45" customHeight="1">
      <c r="A11" s="249" t="s">
        <v>150</v>
      </c>
      <c r="B11" s="250"/>
      <c r="C11" s="44">
        <f>SUMIF('【例】19号（金銭出納）'!B7:B103,A11,'【例】19号（金銭出納）'!D7:D103)</f>
        <v>0</v>
      </c>
      <c r="D11" s="44">
        <f>SUMIF('【例】19号（金銭出納）'!B7:B103,A11,'【例】19号（金銭出納）'!E7:E103)</f>
        <v>50000</v>
      </c>
      <c r="E11" s="44">
        <f>SUMIF('【例】19号（金銭出納）'!B7:B103,A11,'【例】19号（金銭出納）'!G7:G103)</f>
        <v>50000</v>
      </c>
      <c r="F11" s="44">
        <f>SUMIF('【例】19号（金銭出納）'!B7:B103,A11,'【例】19号（金銭出納）'!H7:H103)</f>
        <v>0</v>
      </c>
      <c r="G11" s="44">
        <f>SUMIF('【例】19号（金銭出納）'!B7:B103,A11,'【例】19号（金銭出納）'!I7:I103)</f>
        <v>0</v>
      </c>
      <c r="H11" s="44">
        <f>SUMIF('【例】19号（金銭出納）'!B7:B103,A11,'【例】19号（金銭出納）'!J7:J103)</f>
        <v>0</v>
      </c>
      <c r="I11" s="44">
        <f>SUMIF('【例】19号（金銭出納）'!B7:B103,A11,'【例】19号（金銭出納）'!K7:K103)</f>
        <v>0</v>
      </c>
      <c r="J11" s="44">
        <f t="shared" si="0"/>
        <v>50000</v>
      </c>
      <c r="K11" s="45">
        <f>$S$11</f>
        <v>50000</v>
      </c>
      <c r="L11" s="86">
        <f t="shared" si="1"/>
        <v>0</v>
      </c>
      <c r="M11" s="3"/>
      <c r="N11" s="111" t="s">
        <v>25</v>
      </c>
      <c r="O11" s="106" t="s">
        <v>26</v>
      </c>
      <c r="P11" s="169">
        <v>40000</v>
      </c>
      <c r="Q11" s="169">
        <v>5000</v>
      </c>
      <c r="R11" s="170">
        <v>5000</v>
      </c>
      <c r="S11" s="101">
        <f t="shared" si="2"/>
        <v>50000</v>
      </c>
      <c r="T11" s="103">
        <f>'【例】21号別紙1(実施状況)'!I9</f>
        <v>50</v>
      </c>
      <c r="U11" s="65"/>
    </row>
    <row r="12" spans="1:21" s="6" customFormat="1" ht="45" customHeight="1" thickBot="1">
      <c r="A12" s="251" t="s">
        <v>151</v>
      </c>
      <c r="B12" s="252"/>
      <c r="C12" s="44">
        <f>SUMIF('【例】19号（金銭出納）'!B8:B104,A12,'【例】19号（金銭出納）'!D8:D104)</f>
        <v>0</v>
      </c>
      <c r="D12" s="44">
        <f>SUMIF('【例】19号（金銭出納）'!B8:B104,A12,'【例】19号（金銭出納）'!E8:E104)</f>
        <v>120000</v>
      </c>
      <c r="E12" s="44">
        <f>SUMIF('【例】19号（金銭出納）'!B8:B104,A12,'【例】19号（金銭出納）'!G8:G104)</f>
        <v>120000</v>
      </c>
      <c r="F12" s="44">
        <f>SUMIF('【例】19号（金銭出納）'!B8:B104,A12,'【例】19号（金銭出納）'!H8:H104)</f>
        <v>0</v>
      </c>
      <c r="G12" s="44">
        <f>SUMIF('【例】19号（金銭出納）'!B8:B104,A12,'【例】19号（金銭出納）'!I8:I104)</f>
        <v>0</v>
      </c>
      <c r="H12" s="44">
        <f>SUMIF('【例】19号（金銭出納）'!B8:B104,A12,'【例】19号（金銭出納）'!J8:J104)</f>
        <v>0</v>
      </c>
      <c r="I12" s="44">
        <f>SUMIF('【例】19号（金銭出納）'!B8:B104,A12,'【例】19号（金銭出納）'!K8:K104)</f>
        <v>0</v>
      </c>
      <c r="J12" s="44">
        <f t="shared" si="0"/>
        <v>120000</v>
      </c>
      <c r="K12" s="45">
        <f>$S$12</f>
        <v>66000</v>
      </c>
      <c r="L12" s="86">
        <f t="shared" si="1"/>
        <v>-54000</v>
      </c>
      <c r="M12" s="3"/>
      <c r="N12" s="112" t="s">
        <v>99</v>
      </c>
      <c r="O12" s="113" t="s">
        <v>101</v>
      </c>
      <c r="P12" s="171">
        <v>50000</v>
      </c>
      <c r="Q12" s="171">
        <v>8000</v>
      </c>
      <c r="R12" s="172">
        <v>8000</v>
      </c>
      <c r="S12" s="102">
        <f>SUM(P12:R12)</f>
        <v>66000</v>
      </c>
      <c r="T12" s="104" t="str">
        <f>'【例】21号別紙1(実施状況)'!J9</f>
        <v>有</v>
      </c>
      <c r="U12" s="69"/>
    </row>
    <row r="13" spans="1:21" ht="45" customHeight="1" thickBot="1" thickTop="1">
      <c r="A13" s="257" t="s">
        <v>14</v>
      </c>
      <c r="B13" s="258"/>
      <c r="C13" s="46">
        <f aca="true" t="shared" si="3" ref="C13:J13">SUM(C7:C12)</f>
        <v>0</v>
      </c>
      <c r="D13" s="46">
        <f t="shared" si="3"/>
        <v>692600</v>
      </c>
      <c r="E13" s="46">
        <f t="shared" si="3"/>
        <v>478000</v>
      </c>
      <c r="F13" s="46">
        <f t="shared" si="3"/>
        <v>88000</v>
      </c>
      <c r="G13" s="46">
        <f t="shared" si="3"/>
        <v>126600</v>
      </c>
      <c r="H13" s="46">
        <f t="shared" si="3"/>
        <v>0</v>
      </c>
      <c r="I13" s="46">
        <f t="shared" si="3"/>
        <v>0</v>
      </c>
      <c r="J13" s="46">
        <f t="shared" si="3"/>
        <v>692600</v>
      </c>
      <c r="K13" s="46">
        <f>SUM(K7:K12)</f>
        <v>620000</v>
      </c>
      <c r="L13" s="46">
        <f>SUM(L7:L12)</f>
        <v>-72600</v>
      </c>
      <c r="M13" s="3"/>
      <c r="N13" s="235" t="s">
        <v>14</v>
      </c>
      <c r="O13" s="236"/>
      <c r="P13" s="114">
        <f>SUM(P7:P12)</f>
        <v>468000</v>
      </c>
      <c r="Q13" s="114">
        <f>SUM(Q7:Q12)</f>
        <v>76900</v>
      </c>
      <c r="R13" s="114">
        <f>SUM(R7:R12)</f>
        <v>75100</v>
      </c>
      <c r="S13" s="115">
        <f>SUM(P13:R13)</f>
        <v>620000</v>
      </c>
      <c r="T13" s="71"/>
      <c r="U13" s="72"/>
    </row>
    <row r="14" spans="1:21" ht="45" customHeight="1" thickTop="1">
      <c r="A14" s="253" t="s">
        <v>152</v>
      </c>
      <c r="B14" s="254"/>
      <c r="C14" s="44">
        <f>SUMIF('【例】19号（金銭出納）'!B7:B103,A14,'【例】19号（金銭出納）'!D7:D103)</f>
        <v>0</v>
      </c>
      <c r="D14" s="44">
        <f>SUMIF('【例】19号（金銭出納）'!B7:B103,A14,'【例】19号（金銭出納）'!E7:E103)</f>
        <v>250000</v>
      </c>
      <c r="E14" s="44">
        <f>SUMIF('【例】19号（金銭出納）'!B7:B103,A14,'【例】19号（金銭出納）'!G7:G103)</f>
        <v>0</v>
      </c>
      <c r="F14" s="44">
        <f>SUMIF('【例】19号（金銭出納）'!B7:B103,A14,'【例】19号（金銭出納）'!H7:H103)</f>
        <v>0</v>
      </c>
      <c r="G14" s="44">
        <f>SUMIF('【例】19号（金銭出納）'!B7:B103,A14,'【例】19号（金銭出納）'!I7:I103)</f>
        <v>0</v>
      </c>
      <c r="H14" s="44">
        <f>SUMIF('【例】19号（金銭出納）'!B7:B103,A14,'【例】19号（金銭出納）'!J7:J103)</f>
        <v>350000</v>
      </c>
      <c r="I14" s="44">
        <f>SUMIF('【例】19号（金銭出納）'!B7:B103,A14,'【例】19号（金銭出納）'!K7:K103)</f>
        <v>175000</v>
      </c>
      <c r="J14" s="44">
        <f>SUM(E14:H14)</f>
        <v>350000</v>
      </c>
      <c r="K14" s="45">
        <f>$S$14</f>
        <v>175000</v>
      </c>
      <c r="L14" s="86">
        <f>ROUND(K14-J14,0)</f>
        <v>-175000</v>
      </c>
      <c r="M14" s="3"/>
      <c r="N14" s="107" t="s">
        <v>67</v>
      </c>
      <c r="O14" s="105" t="s">
        <v>27</v>
      </c>
      <c r="P14" s="173">
        <v>175000</v>
      </c>
      <c r="Q14" s="174" t="s">
        <v>126</v>
      </c>
      <c r="R14" s="175" t="s">
        <v>126</v>
      </c>
      <c r="S14" s="120">
        <f t="shared" si="2"/>
        <v>175000</v>
      </c>
      <c r="T14" s="122">
        <f>'【例】21号別紙1(実施状況)'!AD9+'【例】21号別紙1(実施状況)'!AE9</f>
        <v>350000</v>
      </c>
      <c r="U14" s="70"/>
    </row>
    <row r="15" spans="1:21" ht="45" customHeight="1" thickBot="1">
      <c r="A15" s="255" t="s">
        <v>153</v>
      </c>
      <c r="B15" s="256"/>
      <c r="C15" s="47">
        <f>SUMIF('【例】19号（金銭出納）'!B7:B103,A15,'【例】19号（金銭出納）'!D7:D103)</f>
        <v>1442600</v>
      </c>
      <c r="D15" s="47">
        <f>SUMIF('【例】19号（金銭出納）'!B7:B103,A15,'【例】19号（金銭出納）'!E7:E103)</f>
        <v>-942600</v>
      </c>
      <c r="E15" s="47">
        <f>SUMIF('【例】19号（金銭出納）'!B7:B103,A15,'【例】19号（金銭出納）'!G7:G103)</f>
        <v>0</v>
      </c>
      <c r="F15" s="47">
        <f>SUMIF('【例】19号（金銭出納）'!B7:B103,A15,'【例】19号（金銭出納）'!H7:H103)</f>
        <v>0</v>
      </c>
      <c r="G15" s="47">
        <f>SUMIF('【例】19号（金銭出納）'!B7:B103,A15,'【例】19号（金銭出納）'!I7:I103)</f>
        <v>0</v>
      </c>
      <c r="H15" s="47">
        <f>SUMIF('【例】19号（金銭出納）'!B7:B103,A15,'【例】19号（金銭出納）'!J7:J103)</f>
        <v>0</v>
      </c>
      <c r="I15" s="47">
        <f>SUMIF('【例】19号（金銭出納）'!B7:B103,A15,'【例】19号（金銭出納）'!K7:K103)</f>
        <v>0</v>
      </c>
      <c r="J15" s="47">
        <f>SUM(E15:H15)</f>
        <v>0</v>
      </c>
      <c r="K15" s="48"/>
      <c r="L15" s="86">
        <f>ROUND(K15-J15,0)</f>
        <v>0</v>
      </c>
      <c r="M15" s="3"/>
      <c r="N15" s="116" t="s">
        <v>100</v>
      </c>
      <c r="O15" s="117" t="s">
        <v>28</v>
      </c>
      <c r="P15" s="176"/>
      <c r="Q15" s="176"/>
      <c r="R15" s="177"/>
      <c r="S15" s="121">
        <f t="shared" si="2"/>
        <v>0</v>
      </c>
      <c r="T15" s="67"/>
      <c r="U15" s="65"/>
    </row>
    <row r="16" spans="1:21" ht="45" customHeight="1" thickBot="1">
      <c r="A16" s="233" t="s">
        <v>29</v>
      </c>
      <c r="B16" s="234"/>
      <c r="C16" s="87">
        <f>SUM(C13:C15)</f>
        <v>1442600</v>
      </c>
      <c r="D16" s="87">
        <f>SUM(D13:D15)</f>
        <v>0</v>
      </c>
      <c r="E16" s="87">
        <f aca="true" t="shared" si="4" ref="E16:K16">SUM(E13:E15)</f>
        <v>478000</v>
      </c>
      <c r="F16" s="87">
        <f t="shared" si="4"/>
        <v>88000</v>
      </c>
      <c r="G16" s="87">
        <f t="shared" si="4"/>
        <v>126600</v>
      </c>
      <c r="H16" s="87">
        <f t="shared" si="4"/>
        <v>350000</v>
      </c>
      <c r="I16" s="87">
        <f t="shared" si="4"/>
        <v>175000</v>
      </c>
      <c r="J16" s="87">
        <f t="shared" si="4"/>
        <v>1042600</v>
      </c>
      <c r="K16" s="87">
        <f t="shared" si="4"/>
        <v>795000</v>
      </c>
      <c r="L16" s="87"/>
      <c r="M16" s="3"/>
      <c r="N16" s="241" t="s">
        <v>29</v>
      </c>
      <c r="O16" s="242"/>
      <c r="P16" s="118">
        <f>SUM(P13:P15)</f>
        <v>643000</v>
      </c>
      <c r="Q16" s="118">
        <f>SUM(Q13:Q15)</f>
        <v>76900</v>
      </c>
      <c r="R16" s="119">
        <f>SUM(R13:R15)</f>
        <v>75100</v>
      </c>
      <c r="S16" s="102">
        <f>SUM(P16:R16)</f>
        <v>795000</v>
      </c>
      <c r="T16" s="68"/>
      <c r="U16" s="66"/>
    </row>
    <row r="17" spans="12:13" ht="13.5">
      <c r="L17" s="16" t="s">
        <v>30</v>
      </c>
      <c r="M17" s="3"/>
    </row>
    <row r="18" spans="1:13" ht="13.5">
      <c r="A18" s="49" t="s">
        <v>31</v>
      </c>
      <c r="L18" s="16" t="s">
        <v>32</v>
      </c>
      <c r="M18" s="3"/>
    </row>
    <row r="19" spans="1:13" ht="13.5">
      <c r="A19" s="49" t="s">
        <v>175</v>
      </c>
      <c r="M19" s="3"/>
    </row>
    <row r="20" ht="13.5">
      <c r="M20" s="3"/>
    </row>
    <row r="21" ht="13.5">
      <c r="M21" s="1"/>
    </row>
    <row r="22" spans="1:13" ht="13.5">
      <c r="A22" s="16" t="s">
        <v>69</v>
      </c>
      <c r="M22" s="2"/>
    </row>
    <row r="23" spans="1:13" ht="42">
      <c r="A23" s="50" t="s">
        <v>0</v>
      </c>
      <c r="B23" s="18" t="s">
        <v>33</v>
      </c>
      <c r="C23" s="50" t="s">
        <v>34</v>
      </c>
      <c r="E23" s="51" t="s">
        <v>35</v>
      </c>
      <c r="F23" s="51" t="s">
        <v>36</v>
      </c>
      <c r="G23" s="51" t="s">
        <v>36</v>
      </c>
      <c r="J23" s="50" t="s">
        <v>37</v>
      </c>
      <c r="M23" s="2"/>
    </row>
    <row r="24" spans="1:13" ht="13.5">
      <c r="A24" s="50" t="s">
        <v>20</v>
      </c>
      <c r="B24" s="52">
        <f>J7</f>
        <v>150000</v>
      </c>
      <c r="C24" s="53">
        <f>ROUND(B24/$B$29,4)</f>
        <v>0.262</v>
      </c>
      <c r="E24" s="54">
        <f>ROUND(C24*$E$15,0)</f>
        <v>0</v>
      </c>
      <c r="F24" s="54">
        <f>ROUND(C24*$F$15,0)</f>
        <v>0</v>
      </c>
      <c r="G24" s="54">
        <f>ROUND(C24*$G$15,0)</f>
        <v>0</v>
      </c>
      <c r="J24" s="55">
        <v>0</v>
      </c>
      <c r="M24" s="2"/>
    </row>
    <row r="25" spans="1:13" ht="13.5">
      <c r="A25" s="50" t="s">
        <v>1</v>
      </c>
      <c r="B25" s="52">
        <f>J8</f>
        <v>258600</v>
      </c>
      <c r="C25" s="53">
        <f>ROUND(B25/$B$29,4)</f>
        <v>0.4516</v>
      </c>
      <c r="E25" s="54">
        <f>ROUND(C25*$E$15,0)</f>
        <v>0</v>
      </c>
      <c r="F25" s="54">
        <f>ROUND(C25*$F$15,0)</f>
        <v>0</v>
      </c>
      <c r="G25" s="54">
        <f>ROUND(C25*$G$15,0)</f>
        <v>0</v>
      </c>
      <c r="J25" s="55">
        <v>0</v>
      </c>
      <c r="M25" s="2"/>
    </row>
    <row r="26" spans="1:13" ht="13.5">
      <c r="A26" s="50" t="s">
        <v>22</v>
      </c>
      <c r="B26" s="52">
        <f>J9</f>
        <v>114000</v>
      </c>
      <c r="C26" s="53">
        <f>ROUND(B26/$B$29,4)</f>
        <v>0.1991</v>
      </c>
      <c r="E26" s="54">
        <f>ROUND(C26*$E$15,0)</f>
        <v>0</v>
      </c>
      <c r="F26" s="54">
        <f>ROUND(C26*$F$15,0)</f>
        <v>0</v>
      </c>
      <c r="G26" s="54">
        <f>ROUND(C26*$G$15,0)</f>
        <v>0</v>
      </c>
      <c r="J26" s="55">
        <v>0</v>
      </c>
      <c r="M26" s="2"/>
    </row>
    <row r="27" spans="1:13" ht="13.5">
      <c r="A27" s="50" t="s">
        <v>23</v>
      </c>
      <c r="B27" s="52">
        <f>J10</f>
        <v>0</v>
      </c>
      <c r="C27" s="53">
        <f>ROUND(B27/$B$29,4)</f>
        <v>0</v>
      </c>
      <c r="E27" s="54">
        <f>ROUND(C27*$E$15,0)</f>
        <v>0</v>
      </c>
      <c r="F27" s="54">
        <f>ROUND(C27*$F$15,0)</f>
        <v>0</v>
      </c>
      <c r="G27" s="54">
        <f>ROUND(C27*$G$15,0)</f>
        <v>0</v>
      </c>
      <c r="J27" s="55">
        <v>0</v>
      </c>
      <c r="M27" s="2"/>
    </row>
    <row r="28" spans="1:13" ht="13.5">
      <c r="A28" s="50" t="s">
        <v>68</v>
      </c>
      <c r="B28" s="52">
        <f>J11</f>
        <v>50000</v>
      </c>
      <c r="C28" s="53">
        <f>ROUND(B28/$B$29,4)</f>
        <v>0.0873</v>
      </c>
      <c r="E28" s="54">
        <f>ROUND(C28*$E$15,0)</f>
        <v>0</v>
      </c>
      <c r="F28" s="54">
        <f>ROUND(C28*$F$15,0)</f>
        <v>0</v>
      </c>
      <c r="G28" s="54">
        <f>ROUND(C28*$G$15,0)</f>
        <v>0</v>
      </c>
      <c r="J28" s="55">
        <v>0</v>
      </c>
      <c r="M28" s="2"/>
    </row>
    <row r="29" spans="1:13" ht="13.5">
      <c r="A29" s="50" t="s">
        <v>37</v>
      </c>
      <c r="B29" s="52">
        <f>SUM(B24:B28)</f>
        <v>572600</v>
      </c>
      <c r="C29" s="53">
        <f>SUM(C24:C28)</f>
        <v>1</v>
      </c>
      <c r="E29" s="54">
        <f>SUM(E24:E28)</f>
        <v>0</v>
      </c>
      <c r="F29" s="54">
        <f>SUM(F24:F28)</f>
        <v>0</v>
      </c>
      <c r="G29" s="54">
        <f>SUM(G24:G28)</f>
        <v>0</v>
      </c>
      <c r="J29" s="55">
        <v>0</v>
      </c>
      <c r="M29" s="1"/>
    </row>
  </sheetData>
  <sheetProtection password="CC41" sheet="1" selectLockedCells="1"/>
  <protectedRanges>
    <protectedRange password="CC41" sqref="A1:L16" name="範囲1"/>
  </protectedRanges>
  <mergeCells count="30">
    <mergeCell ref="A10:B10"/>
    <mergeCell ref="A11:B11"/>
    <mergeCell ref="A12:B12"/>
    <mergeCell ref="A14:B14"/>
    <mergeCell ref="A15:B15"/>
    <mergeCell ref="A13:B13"/>
    <mergeCell ref="A16:B16"/>
    <mergeCell ref="N13:O13"/>
    <mergeCell ref="N5:N6"/>
    <mergeCell ref="O5:O6"/>
    <mergeCell ref="N16:O16"/>
    <mergeCell ref="I5:I6"/>
    <mergeCell ref="A5:B6"/>
    <mergeCell ref="A7:B7"/>
    <mergeCell ref="A8:B8"/>
    <mergeCell ref="A9:B9"/>
    <mergeCell ref="R5:R6"/>
    <mergeCell ref="S5:S6"/>
    <mergeCell ref="N3:N4"/>
    <mergeCell ref="C5:C6"/>
    <mergeCell ref="D5:D6"/>
    <mergeCell ref="E5:H5"/>
    <mergeCell ref="A1:B1"/>
    <mergeCell ref="I3:L3"/>
    <mergeCell ref="P5:P6"/>
    <mergeCell ref="Q5:Q6"/>
    <mergeCell ref="G3:H3"/>
    <mergeCell ref="J5:J6"/>
    <mergeCell ref="K5:K6"/>
    <mergeCell ref="L5:L6"/>
  </mergeCells>
  <conditionalFormatting sqref="K7:K12 K14">
    <cfRule type="cellIs" priority="1" dxfId="0" operator="equal" stopIfTrue="1">
      <formula>""</formula>
    </cfRule>
    <cfRule type="cellIs" priority="2" dxfId="0" operator="equal" stopIfTrue="1">
      <formula>""</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X29"/>
  <sheetViews>
    <sheetView showZeros="0" view="pageBreakPreview" zoomScaleSheetLayoutView="100" zoomScalePageLayoutView="0" workbookViewId="0" topLeftCell="A1">
      <selection activeCell="I3" sqref="I3:L3"/>
    </sheetView>
  </sheetViews>
  <sheetFormatPr defaultColWidth="9.140625" defaultRowHeight="15"/>
  <cols>
    <col min="1" max="1" width="6.421875" style="16" customWidth="1"/>
    <col min="2" max="2" width="25.57421875" style="17" customWidth="1"/>
    <col min="3" max="3" width="10.57421875" style="16" customWidth="1"/>
    <col min="4" max="4" width="15.57421875" style="16" customWidth="1"/>
    <col min="5" max="11" width="10.57421875" style="16" customWidth="1"/>
    <col min="12" max="12" width="15.140625" style="16" customWidth="1"/>
    <col min="13" max="13" width="8.7109375" style="8" customWidth="1"/>
    <col min="14" max="14" width="5.57421875" style="10" customWidth="1"/>
    <col min="15" max="15" width="22.57421875" style="10" customWidth="1"/>
    <col min="16" max="18" width="12.57421875" style="10" customWidth="1"/>
    <col min="19" max="19" width="12.57421875" style="8" customWidth="1"/>
    <col min="20" max="16384" width="8.7109375" style="8" customWidth="1"/>
  </cols>
  <sheetData>
    <row r="1" spans="1:2" ht="17.25" customHeight="1">
      <c r="A1" s="221" t="s">
        <v>174</v>
      </c>
      <c r="B1" s="221"/>
    </row>
    <row r="2" spans="2:13" ht="21" customHeight="1">
      <c r="B2" s="163" t="s">
        <v>71</v>
      </c>
      <c r="C2" s="164">
        <f>'【入力】21号（報告書）'!E13</f>
        <v>0</v>
      </c>
      <c r="D2" s="162" t="s">
        <v>60</v>
      </c>
      <c r="E2" s="41"/>
      <c r="F2" s="41"/>
      <c r="G2" s="41"/>
      <c r="H2" s="41"/>
      <c r="I2" s="41"/>
      <c r="M2" s="4"/>
    </row>
    <row r="3" spans="7:15" ht="21" customHeight="1">
      <c r="G3" s="222" t="s">
        <v>16</v>
      </c>
      <c r="H3" s="222"/>
      <c r="I3" s="222">
        <f>'【入力】19号（金銭出納）'!$K$1&amp;""</f>
      </c>
      <c r="J3" s="222"/>
      <c r="K3" s="222"/>
      <c r="L3" s="222"/>
      <c r="M3" s="3"/>
      <c r="N3" s="231"/>
      <c r="O3" s="11" t="s">
        <v>98</v>
      </c>
    </row>
    <row r="4" spans="7:14" ht="12" customHeight="1" thickBot="1">
      <c r="G4" s="42"/>
      <c r="H4" s="42"/>
      <c r="I4" s="42"/>
      <c r="J4" s="42"/>
      <c r="K4" s="42"/>
      <c r="L4" s="42"/>
      <c r="M4" s="3"/>
      <c r="N4" s="232"/>
    </row>
    <row r="5" spans="1:21" ht="19.5" customHeight="1">
      <c r="A5" s="245" t="s">
        <v>0</v>
      </c>
      <c r="B5" s="246"/>
      <c r="C5" s="225" t="s">
        <v>6</v>
      </c>
      <c r="D5" s="225" t="s">
        <v>7</v>
      </c>
      <c r="E5" s="226" t="s">
        <v>8</v>
      </c>
      <c r="F5" s="226"/>
      <c r="G5" s="226"/>
      <c r="H5" s="226"/>
      <c r="I5" s="243" t="s">
        <v>9</v>
      </c>
      <c r="J5" s="225" t="s">
        <v>17</v>
      </c>
      <c r="K5" s="226" t="s">
        <v>18</v>
      </c>
      <c r="L5" s="225" t="s">
        <v>19</v>
      </c>
      <c r="M5" s="3"/>
      <c r="N5" s="237" t="s">
        <v>0</v>
      </c>
      <c r="O5" s="239" t="s">
        <v>5</v>
      </c>
      <c r="P5" s="223" t="s">
        <v>97</v>
      </c>
      <c r="Q5" s="223" t="s">
        <v>94</v>
      </c>
      <c r="R5" s="227" t="s">
        <v>95</v>
      </c>
      <c r="S5" s="229" t="s">
        <v>96</v>
      </c>
      <c r="T5" s="62"/>
      <c r="U5" s="63"/>
    </row>
    <row r="6" spans="1:21" ht="34.5" customHeight="1" thickBot="1">
      <c r="A6" s="247"/>
      <c r="B6" s="248"/>
      <c r="C6" s="225"/>
      <c r="D6" s="225"/>
      <c r="E6" s="18" t="s">
        <v>10</v>
      </c>
      <c r="F6" s="18" t="s">
        <v>11</v>
      </c>
      <c r="G6" s="43" t="s">
        <v>12</v>
      </c>
      <c r="H6" s="85" t="s">
        <v>13</v>
      </c>
      <c r="I6" s="244"/>
      <c r="J6" s="226"/>
      <c r="K6" s="226"/>
      <c r="L6" s="226"/>
      <c r="M6" s="3"/>
      <c r="N6" s="238"/>
      <c r="O6" s="240"/>
      <c r="P6" s="224"/>
      <c r="Q6" s="224"/>
      <c r="R6" s="228"/>
      <c r="S6" s="230"/>
      <c r="T6" s="64"/>
      <c r="U6" s="65"/>
    </row>
    <row r="7" spans="1:23" ht="45" customHeight="1">
      <c r="A7" s="249" t="s">
        <v>177</v>
      </c>
      <c r="B7" s="250"/>
      <c r="C7" s="44">
        <f>SUMIF('【入力】19号（金銭出納）'!B7:B103,A7,'【入力】19号（金銭出納）'!D7:D103)</f>
        <v>0</v>
      </c>
      <c r="D7" s="44">
        <f>SUMIF('【入力】19号（金銭出納）'!B7:B103,A7,'【入力】19号（金銭出納）'!E7:E103)</f>
        <v>0</v>
      </c>
      <c r="E7" s="44">
        <f>SUMIF('【入力】19号（金銭出納）'!B6:B102,A7,'【入力】19号（金銭出納）'!G6:G102)</f>
        <v>0</v>
      </c>
      <c r="F7" s="44">
        <f>SUMIF('【入力】19号（金銭出納）'!B6:B102,A7,'【入力】19号（金銭出納）'!H6:H102)</f>
        <v>0</v>
      </c>
      <c r="G7" s="44">
        <f>SUMIF('【入力】19号（金銭出納）'!B6:B102,A7,'【入力】19号（金銭出納）'!I6:I102)</f>
        <v>0</v>
      </c>
      <c r="H7" s="44">
        <f>SUMIF('【入力】19号（金銭出納）'!B6:B102,A7,'【入力】19号（金銭出納）'!J6:J102)</f>
        <v>0</v>
      </c>
      <c r="I7" s="44">
        <f>SUMIF('【入力】19号（金銭出納）'!B6:B102,A7,'【入力】19号（金銭出納）'!K6:K102)</f>
        <v>0</v>
      </c>
      <c r="J7" s="44">
        <f aca="true" t="shared" si="0" ref="J7:J12">SUM(E7:H7)</f>
        <v>0</v>
      </c>
      <c r="K7" s="45">
        <f>$S$7</f>
        <v>0</v>
      </c>
      <c r="L7" s="86">
        <f aca="true" t="shared" si="1" ref="L7:L12">ROUND(K7-J7,0)</f>
        <v>0</v>
      </c>
      <c r="M7" s="3"/>
      <c r="N7" s="107" t="s">
        <v>20</v>
      </c>
      <c r="O7" s="105" t="s">
        <v>21</v>
      </c>
      <c r="P7" s="165"/>
      <c r="Q7" s="165"/>
      <c r="R7" s="166"/>
      <c r="S7" s="101">
        <f>SUM(P7:R7)</f>
        <v>0</v>
      </c>
      <c r="T7" s="67"/>
      <c r="U7" s="65"/>
      <c r="W7" s="8" t="s">
        <v>178</v>
      </c>
    </row>
    <row r="8" spans="1:24" ht="45" customHeight="1">
      <c r="A8" s="249" t="s">
        <v>179</v>
      </c>
      <c r="B8" s="250"/>
      <c r="C8" s="44">
        <f>SUMIF('【入力】19号（金銭出納）'!B7:B103,A8,'【入力】19号（金銭出納）'!D7:D103)</f>
        <v>0</v>
      </c>
      <c r="D8" s="44">
        <f>SUMIF('【入力】19号（金銭出納）'!B7:B103,A8,'【入力】19号（金銭出納）'!E7:E103)</f>
        <v>0</v>
      </c>
      <c r="E8" s="44">
        <f>SUMIF('【入力】19号（金銭出納）'!B7:B103,A8,'【入力】19号（金銭出納）'!G7:G103)</f>
        <v>0</v>
      </c>
      <c r="F8" s="44">
        <f>SUMIF('【入力】19号（金銭出納）'!B7:B103,A8,'【入力】19号（金銭出納）'!H7:H103)</f>
        <v>0</v>
      </c>
      <c r="G8" s="44">
        <f>SUMIF('【入力】19号（金銭出納）'!B7:B103,A8,'【入力】19号（金銭出納）'!I7:I103)</f>
        <v>0</v>
      </c>
      <c r="H8" s="44">
        <f>SUMIF('【入力】19号（金銭出納）'!B7:B103,A8,'【入力】19号（金銭出納）'!J7:J103)</f>
        <v>0</v>
      </c>
      <c r="I8" s="44">
        <f>SUMIF('【入力】19号（金銭出納）'!B7:B103,A8,'【入力】19号（金銭出納）'!K7:K103)</f>
        <v>0</v>
      </c>
      <c r="J8" s="44">
        <f t="shared" si="0"/>
        <v>0</v>
      </c>
      <c r="K8" s="45">
        <f>$S$8</f>
        <v>0</v>
      </c>
      <c r="L8" s="86">
        <f t="shared" si="1"/>
        <v>0</v>
      </c>
      <c r="M8" s="3"/>
      <c r="N8" s="108" t="s">
        <v>1</v>
      </c>
      <c r="O8" s="109" t="s">
        <v>92</v>
      </c>
      <c r="P8" s="167"/>
      <c r="Q8" s="167"/>
      <c r="R8" s="168"/>
      <c r="S8" s="101">
        <f>SUM(P8:R8)</f>
        <v>0</v>
      </c>
      <c r="T8" s="103">
        <f>'【入力】21号別紙1(実施状況)'!F9</f>
        <v>0</v>
      </c>
      <c r="U8" s="65"/>
      <c r="W8" s="161">
        <f>ABS(IF(L7&lt;0,L7,0)+IF(L8&lt;0,L8,0)+IF(L9&lt;0,L9,0)+IF(L10&lt;0,L10,0)+IF(L11&lt;0,L11,0)+IF(L12&lt;0,L12,0)+IF(L14&lt;0,L14,0))</f>
        <v>0</v>
      </c>
      <c r="X8" s="8" t="s">
        <v>180</v>
      </c>
    </row>
    <row r="9" spans="1:21" ht="45" customHeight="1">
      <c r="A9" s="249" t="s">
        <v>181</v>
      </c>
      <c r="B9" s="250"/>
      <c r="C9" s="44">
        <f>SUMIF('【入力】19号（金銭出納）'!B7:B103,A9,'【入力】19号（金銭出納）'!D7:D103)</f>
        <v>0</v>
      </c>
      <c r="D9" s="44">
        <f>SUMIF('【入力】19号（金銭出納）'!B7:B103,A9,'【入力】19号（金銭出納）'!E7:E103)</f>
        <v>0</v>
      </c>
      <c r="E9" s="44">
        <f>SUMIF('【入力】19号（金銭出納）'!B7:B103,A9,'【入力】19号（金銭出納）'!G7:G103)</f>
        <v>0</v>
      </c>
      <c r="F9" s="44">
        <f>SUMIF('【入力】19号（金銭出納）'!B7:B103,A9,'【入力】19号（金銭出納）'!H7:H103)</f>
        <v>0</v>
      </c>
      <c r="G9" s="44">
        <f>SUMIF('【入力】19号（金銭出納）'!B7:B103,A9,'【入力】19号（金銭出納）'!I7:I103)</f>
        <v>0</v>
      </c>
      <c r="H9" s="44">
        <f>SUMIF('【入力】19号（金銭出納）'!B7:B103,A9,'【入力】19号（金銭出納）'!J7:J103)</f>
        <v>0</v>
      </c>
      <c r="I9" s="44">
        <f>SUMIF('【入力】19号（金銭出納）'!B7:B103,A9,'【入力】19号（金銭出納）'!K7:K103)</f>
        <v>0</v>
      </c>
      <c r="J9" s="44">
        <f t="shared" si="0"/>
        <v>0</v>
      </c>
      <c r="K9" s="45">
        <f>$S$9</f>
        <v>0</v>
      </c>
      <c r="L9" s="86">
        <f t="shared" si="1"/>
        <v>0</v>
      </c>
      <c r="M9" s="3"/>
      <c r="N9" s="108" t="s">
        <v>22</v>
      </c>
      <c r="O9" s="109" t="s">
        <v>93</v>
      </c>
      <c r="P9" s="167"/>
      <c r="Q9" s="167"/>
      <c r="R9" s="168"/>
      <c r="S9" s="101">
        <f>SUM(P9:R9)</f>
        <v>0</v>
      </c>
      <c r="T9" s="103">
        <f>'【入力】21号別紙1(実施状況)'!G9</f>
        <v>0</v>
      </c>
      <c r="U9" s="65"/>
    </row>
    <row r="10" spans="1:21" ht="45" customHeight="1">
      <c r="A10" s="249" t="s">
        <v>182</v>
      </c>
      <c r="B10" s="250"/>
      <c r="C10" s="44">
        <f>SUMIF('【入力】19号（金銭出納）'!B7:B103,A10,'【入力】19号（金銭出納）'!D7:D103)</f>
        <v>0</v>
      </c>
      <c r="D10" s="44">
        <f>SUMIF('【入力】19号（金銭出納）'!B7:B103,A10,'【入力】19号（金銭出納）'!E7:E103)</f>
        <v>0</v>
      </c>
      <c r="E10" s="44">
        <f>SUMIF('【入力】19号（金銭出納）'!B7:B103,A10,'【入力】19号（金銭出納）'!G7:G103)</f>
        <v>0</v>
      </c>
      <c r="F10" s="44">
        <f>SUMIF('【入力】19号（金銭出納）'!B7:B103,A10,'【入力】19号（金銭出納）'!H7:H103)</f>
        <v>0</v>
      </c>
      <c r="G10" s="44">
        <f>SUMIF('【入力】19号（金銭出納）'!B7:B103,A10,'【入力】19号（金銭出納）'!I7:I103)</f>
        <v>0</v>
      </c>
      <c r="H10" s="44">
        <f>SUMIF('【入力】19号（金銭出納）'!B7:B103,A10,'【入力】19号（金銭出納）'!J7:J103)</f>
        <v>0</v>
      </c>
      <c r="I10" s="44">
        <f>SUMIF('【入力】19号（金銭出納）'!B7:B103,A10,'【入力】19号（金銭出納）'!K7:K103)</f>
        <v>0</v>
      </c>
      <c r="J10" s="44">
        <f t="shared" si="0"/>
        <v>0</v>
      </c>
      <c r="K10" s="45">
        <f>$S$10</f>
        <v>0</v>
      </c>
      <c r="L10" s="86">
        <f t="shared" si="1"/>
        <v>0</v>
      </c>
      <c r="M10" s="3"/>
      <c r="N10" s="108" t="s">
        <v>23</v>
      </c>
      <c r="O10" s="110" t="s">
        <v>24</v>
      </c>
      <c r="P10" s="167"/>
      <c r="Q10" s="167"/>
      <c r="R10" s="168"/>
      <c r="S10" s="101">
        <f aca="true" t="shared" si="2" ref="S10:S15">SUM(P10:R10)</f>
        <v>0</v>
      </c>
      <c r="T10" s="103">
        <f>'【入力】21号別紙1(実施状況)'!H9</f>
        <v>0</v>
      </c>
      <c r="U10" s="65"/>
    </row>
    <row r="11" spans="1:21" ht="45" customHeight="1">
      <c r="A11" s="249" t="s">
        <v>183</v>
      </c>
      <c r="B11" s="250"/>
      <c r="C11" s="44">
        <f>SUMIF('【入力】19号（金銭出納）'!B7:B103,A11,'【入力】19号（金銭出納）'!D7:D103)</f>
        <v>0</v>
      </c>
      <c r="D11" s="44">
        <f>SUMIF('【入力】19号（金銭出納）'!B7:B103,A11,'【入力】19号（金銭出納）'!E7:E103)</f>
        <v>0</v>
      </c>
      <c r="E11" s="44">
        <f>SUMIF('【入力】19号（金銭出納）'!B7:B103,A11,'【入力】19号（金銭出納）'!G7:G103)</f>
        <v>0</v>
      </c>
      <c r="F11" s="44">
        <f>SUMIF('【入力】19号（金銭出納）'!B7:B103,A11,'【入力】19号（金銭出納）'!H7:H103)</f>
        <v>0</v>
      </c>
      <c r="G11" s="44">
        <f>SUMIF('【入力】19号（金銭出納）'!B7:B103,A11,'【入力】19号（金銭出納）'!I7:I103)</f>
        <v>0</v>
      </c>
      <c r="H11" s="44">
        <f>SUMIF('【入力】19号（金銭出納）'!B7:B103,A11,'【入力】19号（金銭出納）'!J7:J103)</f>
        <v>0</v>
      </c>
      <c r="I11" s="44">
        <f>SUMIF('【入力】19号（金銭出納）'!B7:B103,A11,'【入力】19号（金銭出納）'!K7:K103)</f>
        <v>0</v>
      </c>
      <c r="J11" s="44">
        <f t="shared" si="0"/>
        <v>0</v>
      </c>
      <c r="K11" s="45">
        <f>$S$11</f>
        <v>0</v>
      </c>
      <c r="L11" s="86">
        <f t="shared" si="1"/>
        <v>0</v>
      </c>
      <c r="M11" s="3"/>
      <c r="N11" s="111" t="s">
        <v>25</v>
      </c>
      <c r="O11" s="106" t="s">
        <v>26</v>
      </c>
      <c r="P11" s="169"/>
      <c r="Q11" s="169"/>
      <c r="R11" s="170"/>
      <c r="S11" s="101">
        <f t="shared" si="2"/>
        <v>0</v>
      </c>
      <c r="T11" s="103">
        <f>'【入力】21号別紙1(実施状況)'!I9</f>
        <v>0</v>
      </c>
      <c r="U11" s="65"/>
    </row>
    <row r="12" spans="1:21" ht="45" customHeight="1" thickBot="1">
      <c r="A12" s="251" t="s">
        <v>151</v>
      </c>
      <c r="B12" s="252"/>
      <c r="C12" s="44">
        <f>SUMIF('【入力】19号（金銭出納）'!B8:B104,A12,'【入力】19号（金銭出納）'!D8:D104)</f>
        <v>0</v>
      </c>
      <c r="D12" s="44">
        <f>SUMIF('【入力】19号（金銭出納）'!B8:B104,A12,'【入力】19号（金銭出納）'!E8:E104)</f>
        <v>0</v>
      </c>
      <c r="E12" s="44">
        <f>SUMIF('【入力】19号（金銭出納）'!B8:B104,A12,'【入力】19号（金銭出納）'!G8:G104)</f>
        <v>0</v>
      </c>
      <c r="F12" s="44">
        <f>SUMIF('【入力】19号（金銭出納）'!B8:B104,A12,'【入力】19号（金銭出納）'!H8:H104)</f>
        <v>0</v>
      </c>
      <c r="G12" s="44">
        <f>SUMIF('【入力】19号（金銭出納）'!B8:B104,A12,'【入力】19号（金銭出納）'!I8:I104)</f>
        <v>0</v>
      </c>
      <c r="H12" s="44">
        <f>SUMIF('【入力】19号（金銭出納）'!B8:B104,A12,'【入力】19号（金銭出納）'!J8:J104)</f>
        <v>0</v>
      </c>
      <c r="I12" s="44">
        <f>SUMIF('【入力】19号（金銭出納）'!B8:B104,A12,'【入力】19号（金銭出納）'!K8:K104)</f>
        <v>0</v>
      </c>
      <c r="J12" s="44">
        <f t="shared" si="0"/>
        <v>0</v>
      </c>
      <c r="K12" s="45">
        <f>$S$12</f>
        <v>0</v>
      </c>
      <c r="L12" s="86">
        <f t="shared" si="1"/>
        <v>0</v>
      </c>
      <c r="M12" s="3"/>
      <c r="N12" s="112" t="s">
        <v>99</v>
      </c>
      <c r="O12" s="113" t="s">
        <v>101</v>
      </c>
      <c r="P12" s="171"/>
      <c r="Q12" s="171"/>
      <c r="R12" s="172"/>
      <c r="S12" s="102">
        <f>SUM(P12:R12)</f>
        <v>0</v>
      </c>
      <c r="T12" s="104">
        <f>'【入力】21号別紙1(実施状況)'!J9</f>
        <v>0</v>
      </c>
      <c r="U12" s="69"/>
    </row>
    <row r="13" spans="1:21" ht="45" customHeight="1" thickBot="1" thickTop="1">
      <c r="A13" s="257" t="s">
        <v>14</v>
      </c>
      <c r="B13" s="258"/>
      <c r="C13" s="46">
        <f aca="true" t="shared" si="3" ref="C13:J13">SUM(C7:C12)</f>
        <v>0</v>
      </c>
      <c r="D13" s="46">
        <f t="shared" si="3"/>
        <v>0</v>
      </c>
      <c r="E13" s="46">
        <f t="shared" si="3"/>
        <v>0</v>
      </c>
      <c r="F13" s="46">
        <f t="shared" si="3"/>
        <v>0</v>
      </c>
      <c r="G13" s="46">
        <f t="shared" si="3"/>
        <v>0</v>
      </c>
      <c r="H13" s="46">
        <f t="shared" si="3"/>
        <v>0</v>
      </c>
      <c r="I13" s="46">
        <f t="shared" si="3"/>
        <v>0</v>
      </c>
      <c r="J13" s="46">
        <f t="shared" si="3"/>
        <v>0</v>
      </c>
      <c r="K13" s="46">
        <f>SUM(K7:K12)</f>
        <v>0</v>
      </c>
      <c r="L13" s="46">
        <f>SUM(L7:L12)</f>
        <v>0</v>
      </c>
      <c r="M13" s="3"/>
      <c r="N13" s="235" t="s">
        <v>14</v>
      </c>
      <c r="O13" s="236"/>
      <c r="P13" s="114">
        <f>SUM(P7:P12)</f>
        <v>0</v>
      </c>
      <c r="Q13" s="114">
        <f>SUM(Q7:Q12)</f>
        <v>0</v>
      </c>
      <c r="R13" s="114">
        <f>SUM(R7:R12)</f>
        <v>0</v>
      </c>
      <c r="S13" s="115">
        <f>SUM(P13:R13)</f>
        <v>0</v>
      </c>
      <c r="T13" s="71"/>
      <c r="U13" s="72"/>
    </row>
    <row r="14" spans="1:21" ht="45" customHeight="1" thickTop="1">
      <c r="A14" s="253" t="s">
        <v>152</v>
      </c>
      <c r="B14" s="254"/>
      <c r="C14" s="44">
        <f>SUMIF('【入力】19号（金銭出納）'!B7:B103,A14,'【入力】19号（金銭出納）'!D7:D103)</f>
        <v>0</v>
      </c>
      <c r="D14" s="44">
        <f>SUMIF('【入力】19号（金銭出納）'!B7:B103,A14,'【入力】19号（金銭出納）'!E7:E103)</f>
        <v>0</v>
      </c>
      <c r="E14" s="44">
        <f>SUMIF('【入力】19号（金銭出納）'!B7:B103,A14,'【入力】19号（金銭出納）'!G7:G103)</f>
        <v>0</v>
      </c>
      <c r="F14" s="44">
        <f>SUMIF('【入力】19号（金銭出納）'!B7:B103,A14,'【入力】19号（金銭出納）'!H7:H103)</f>
        <v>0</v>
      </c>
      <c r="G14" s="44">
        <f>SUMIF('【入力】19号（金銭出納）'!B7:B103,A14,'【入力】19号（金銭出納）'!I7:I103)</f>
        <v>0</v>
      </c>
      <c r="H14" s="44">
        <f>SUMIF('【入力】19号（金銭出納）'!B7:B103,A14,'【入力】19号（金銭出納）'!J7:J103)</f>
        <v>0</v>
      </c>
      <c r="I14" s="44">
        <f>SUMIF('【入力】19号（金銭出納）'!B7:B103,A14,'【入力】19号（金銭出納）'!K7:K103)</f>
        <v>0</v>
      </c>
      <c r="J14" s="44">
        <f>SUM(E14:H14)</f>
        <v>0</v>
      </c>
      <c r="K14" s="45">
        <f>$S$14</f>
        <v>0</v>
      </c>
      <c r="L14" s="86">
        <f>ROUND(K14-J14,0)</f>
        <v>0</v>
      </c>
      <c r="M14" s="3"/>
      <c r="N14" s="107" t="s">
        <v>67</v>
      </c>
      <c r="O14" s="105" t="s">
        <v>27</v>
      </c>
      <c r="P14" s="173"/>
      <c r="Q14" s="174"/>
      <c r="R14" s="175"/>
      <c r="S14" s="120">
        <f t="shared" si="2"/>
        <v>0</v>
      </c>
      <c r="T14" s="122">
        <f>'【入力】21号別紙1(実施状況)'!AD9+'【入力】21号別紙1(実施状況)'!AE9</f>
        <v>0</v>
      </c>
      <c r="U14" s="70"/>
    </row>
    <row r="15" spans="1:21" ht="45" customHeight="1" thickBot="1">
      <c r="A15" s="255" t="s">
        <v>153</v>
      </c>
      <c r="B15" s="256"/>
      <c r="C15" s="47">
        <f>SUMIF('【入力】19号（金銭出納）'!B7:B103,A15,'【入力】19号（金銭出納）'!D7:D103)</f>
        <v>0</v>
      </c>
      <c r="D15" s="47">
        <f>SUMIF('【入力】19号（金銭出納）'!B7:B103,A15,'【入力】19号（金銭出納）'!E7:E103)</f>
        <v>0</v>
      </c>
      <c r="E15" s="47">
        <f>SUMIF('【入力】19号（金銭出納）'!B7:B103,A15,'【入力】19号（金銭出納）'!G7:G103)</f>
        <v>0</v>
      </c>
      <c r="F15" s="47">
        <f>SUMIF('【入力】19号（金銭出納）'!B7:B103,A15,'【入力】19号（金銭出納）'!H7:H103)</f>
        <v>0</v>
      </c>
      <c r="G15" s="47">
        <f>SUMIF('【入力】19号（金銭出納）'!B7:B103,A15,'【入力】19号（金銭出納）'!I7:I103)</f>
        <v>0</v>
      </c>
      <c r="H15" s="47">
        <f>SUMIF('【入力】19号（金銭出納）'!B7:B103,A15,'【入力】19号（金銭出納）'!J7:J103)</f>
        <v>0</v>
      </c>
      <c r="I15" s="47">
        <f>SUMIF('【入力】19号（金銭出納）'!B7:B103,A15,'【入力】19号（金銭出納）'!K7:K103)</f>
        <v>0</v>
      </c>
      <c r="J15" s="47">
        <f>SUM(E15:H15)</f>
        <v>0</v>
      </c>
      <c r="K15" s="48"/>
      <c r="L15" s="86">
        <f>ROUND(K15-J15,0)</f>
        <v>0</v>
      </c>
      <c r="M15" s="3"/>
      <c r="N15" s="116" t="s">
        <v>100</v>
      </c>
      <c r="O15" s="117" t="s">
        <v>28</v>
      </c>
      <c r="P15" s="176"/>
      <c r="Q15" s="176"/>
      <c r="R15" s="177"/>
      <c r="S15" s="121">
        <f t="shared" si="2"/>
        <v>0</v>
      </c>
      <c r="T15" s="67"/>
      <c r="U15" s="65"/>
    </row>
    <row r="16" spans="1:21" ht="45" customHeight="1" thickBot="1">
      <c r="A16" s="233" t="s">
        <v>29</v>
      </c>
      <c r="B16" s="234"/>
      <c r="C16" s="87">
        <f>SUM(C13:C15)</f>
        <v>0</v>
      </c>
      <c r="D16" s="87">
        <f>SUM(D13:D15)</f>
        <v>0</v>
      </c>
      <c r="E16" s="87">
        <f aca="true" t="shared" si="4" ref="E16:K16">SUM(E13:E15)</f>
        <v>0</v>
      </c>
      <c r="F16" s="87">
        <f t="shared" si="4"/>
        <v>0</v>
      </c>
      <c r="G16" s="87">
        <f t="shared" si="4"/>
        <v>0</v>
      </c>
      <c r="H16" s="87">
        <f t="shared" si="4"/>
        <v>0</v>
      </c>
      <c r="I16" s="87">
        <f t="shared" si="4"/>
        <v>0</v>
      </c>
      <c r="J16" s="87">
        <f t="shared" si="4"/>
        <v>0</v>
      </c>
      <c r="K16" s="87">
        <f t="shared" si="4"/>
        <v>0</v>
      </c>
      <c r="L16" s="87"/>
      <c r="M16" s="3"/>
      <c r="N16" s="241" t="s">
        <v>29</v>
      </c>
      <c r="O16" s="242"/>
      <c r="P16" s="118">
        <f>SUM(P13:P15)</f>
        <v>0</v>
      </c>
      <c r="Q16" s="118">
        <f>SUM(Q13:Q15)</f>
        <v>0</v>
      </c>
      <c r="R16" s="119">
        <f>SUM(R13:R15)</f>
        <v>0</v>
      </c>
      <c r="S16" s="102">
        <f>SUM(P16:R16)</f>
        <v>0</v>
      </c>
      <c r="T16" s="68"/>
      <c r="U16" s="66"/>
    </row>
    <row r="17" spans="12:13" ht="13.5">
      <c r="L17" s="16" t="s">
        <v>30</v>
      </c>
      <c r="M17" s="3"/>
    </row>
    <row r="18" spans="1:13" ht="13.5">
      <c r="A18" s="49" t="s">
        <v>31</v>
      </c>
      <c r="L18" s="16" t="s">
        <v>32</v>
      </c>
      <c r="M18" s="3"/>
    </row>
    <row r="19" spans="1:13" ht="13.5">
      <c r="A19" s="49" t="s">
        <v>175</v>
      </c>
      <c r="M19" s="3"/>
    </row>
    <row r="20" ht="13.5">
      <c r="M20" s="3"/>
    </row>
    <row r="22" ht="13.5">
      <c r="A22" s="16" t="s">
        <v>69</v>
      </c>
    </row>
    <row r="23" spans="1:10" ht="42">
      <c r="A23" s="50" t="s">
        <v>0</v>
      </c>
      <c r="B23" s="18" t="s">
        <v>33</v>
      </c>
      <c r="C23" s="50" t="s">
        <v>34</v>
      </c>
      <c r="E23" s="51" t="s">
        <v>35</v>
      </c>
      <c r="F23" s="51" t="s">
        <v>36</v>
      </c>
      <c r="G23" s="51" t="s">
        <v>36</v>
      </c>
      <c r="J23" s="50" t="s">
        <v>37</v>
      </c>
    </row>
    <row r="24" spans="1:10" ht="13.5">
      <c r="A24" s="50" t="s">
        <v>20</v>
      </c>
      <c r="B24" s="52">
        <f>J7</f>
        <v>0</v>
      </c>
      <c r="C24" s="53" t="e">
        <f>ROUND(B24/$B$29,4)</f>
        <v>#DIV/0!</v>
      </c>
      <c r="E24" s="54" t="e">
        <f>ROUND(C24*$E$15,0)</f>
        <v>#DIV/0!</v>
      </c>
      <c r="F24" s="54" t="e">
        <f>ROUND(C24*$F$15,0)</f>
        <v>#DIV/0!</v>
      </c>
      <c r="G24" s="54" t="e">
        <f>ROUND(C24*$G$15,0)</f>
        <v>#DIV/0!</v>
      </c>
      <c r="J24" s="55">
        <v>0</v>
      </c>
    </row>
    <row r="25" spans="1:10" ht="13.5">
      <c r="A25" s="50" t="s">
        <v>1</v>
      </c>
      <c r="B25" s="52">
        <f>J8</f>
        <v>0</v>
      </c>
      <c r="C25" s="53" t="e">
        <f>ROUND(B25/$B$29,4)</f>
        <v>#DIV/0!</v>
      </c>
      <c r="E25" s="54" t="e">
        <f>ROUND(C25*$E$15,0)</f>
        <v>#DIV/0!</v>
      </c>
      <c r="F25" s="54" t="e">
        <f>ROUND(C25*$F$15,0)</f>
        <v>#DIV/0!</v>
      </c>
      <c r="G25" s="54" t="e">
        <f>ROUND(C25*$G$15,0)</f>
        <v>#DIV/0!</v>
      </c>
      <c r="J25" s="55">
        <v>0</v>
      </c>
    </row>
    <row r="26" spans="1:10" ht="13.5">
      <c r="A26" s="50" t="s">
        <v>22</v>
      </c>
      <c r="B26" s="52">
        <f>J9</f>
        <v>0</v>
      </c>
      <c r="C26" s="53" t="e">
        <f>ROUND(B26/$B$29,4)</f>
        <v>#DIV/0!</v>
      </c>
      <c r="E26" s="54" t="e">
        <f>ROUND(C26*$E$15,0)</f>
        <v>#DIV/0!</v>
      </c>
      <c r="F26" s="54" t="e">
        <f>ROUND(C26*$F$15,0)</f>
        <v>#DIV/0!</v>
      </c>
      <c r="G26" s="54" t="e">
        <f>ROUND(C26*$G$15,0)</f>
        <v>#DIV/0!</v>
      </c>
      <c r="J26" s="55">
        <v>0</v>
      </c>
    </row>
    <row r="27" spans="1:10" ht="13.5">
      <c r="A27" s="50" t="s">
        <v>23</v>
      </c>
      <c r="B27" s="52">
        <f>J10</f>
        <v>0</v>
      </c>
      <c r="C27" s="53" t="e">
        <f>ROUND(B27/$B$29,4)</f>
        <v>#DIV/0!</v>
      </c>
      <c r="E27" s="54" t="e">
        <f>ROUND(C27*$E$15,0)</f>
        <v>#DIV/0!</v>
      </c>
      <c r="F27" s="54" t="e">
        <f>ROUND(C27*$F$15,0)</f>
        <v>#DIV/0!</v>
      </c>
      <c r="G27" s="54" t="e">
        <f>ROUND(C27*$G$15,0)</f>
        <v>#DIV/0!</v>
      </c>
      <c r="J27" s="55">
        <v>0</v>
      </c>
    </row>
    <row r="28" spans="1:10" ht="13.5">
      <c r="A28" s="50" t="s">
        <v>68</v>
      </c>
      <c r="B28" s="52">
        <f>J11</f>
        <v>0</v>
      </c>
      <c r="C28" s="53" t="e">
        <f>ROUND(B28/$B$29,4)</f>
        <v>#DIV/0!</v>
      </c>
      <c r="E28" s="54" t="e">
        <f>ROUND(C28*$E$15,0)</f>
        <v>#DIV/0!</v>
      </c>
      <c r="F28" s="54" t="e">
        <f>ROUND(C28*$F$15,0)</f>
        <v>#DIV/0!</v>
      </c>
      <c r="G28" s="54" t="e">
        <f>ROUND(C28*$G$15,0)</f>
        <v>#DIV/0!</v>
      </c>
      <c r="J28" s="55">
        <v>0</v>
      </c>
    </row>
    <row r="29" spans="1:10" ht="13.5">
      <c r="A29" s="50" t="s">
        <v>37</v>
      </c>
      <c r="B29" s="52">
        <f>SUM(B24:B28)</f>
        <v>0</v>
      </c>
      <c r="C29" s="53" t="e">
        <f>SUM(C24:C28)</f>
        <v>#DIV/0!</v>
      </c>
      <c r="E29" s="54" t="e">
        <f>SUM(E24:E28)</f>
        <v>#DIV/0!</v>
      </c>
      <c r="F29" s="54" t="e">
        <f>SUM(F24:F28)</f>
        <v>#DIV/0!</v>
      </c>
      <c r="G29" s="54" t="e">
        <f>SUM(G24:G28)</f>
        <v>#DIV/0!</v>
      </c>
      <c r="J29" s="55">
        <v>0</v>
      </c>
    </row>
  </sheetData>
  <sheetProtection selectLockedCells="1"/>
  <protectedRanges>
    <protectedRange password="CC41" sqref="A1:L16" name="範囲1"/>
  </protectedRanges>
  <mergeCells count="30">
    <mergeCell ref="A16:B16"/>
    <mergeCell ref="N16:O16"/>
    <mergeCell ref="A11:B11"/>
    <mergeCell ref="A12:B12"/>
    <mergeCell ref="A13:B13"/>
    <mergeCell ref="N13:O13"/>
    <mergeCell ref="A14:B14"/>
    <mergeCell ref="A15:B15"/>
    <mergeCell ref="A9:B9"/>
    <mergeCell ref="A10:B10"/>
    <mergeCell ref="K5:K6"/>
    <mergeCell ref="L5:L6"/>
    <mergeCell ref="N5:N6"/>
    <mergeCell ref="O5:O6"/>
    <mergeCell ref="D5:D6"/>
    <mergeCell ref="E5:H5"/>
    <mergeCell ref="R5:R6"/>
    <mergeCell ref="S5:S6"/>
    <mergeCell ref="A7:B7"/>
    <mergeCell ref="A8:B8"/>
    <mergeCell ref="I5:I6"/>
    <mergeCell ref="J5:J6"/>
    <mergeCell ref="P5:P6"/>
    <mergeCell ref="Q5:Q6"/>
    <mergeCell ref="A1:B1"/>
    <mergeCell ref="G3:H3"/>
    <mergeCell ref="I3:L3"/>
    <mergeCell ref="N3:N4"/>
    <mergeCell ref="A5:B6"/>
    <mergeCell ref="C5:C6"/>
  </mergeCells>
  <conditionalFormatting sqref="K7:K12 K14">
    <cfRule type="cellIs" priority="1" dxfId="0" operator="equal" stopIfTrue="1">
      <formula>""</formula>
    </cfRule>
    <cfRule type="cellIs" priority="2" dxfId="0" operator="equal" stopIfTrue="1">
      <formula>""</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R149"/>
  <sheetViews>
    <sheetView showZeros="0" view="pageBreakPreview" zoomScale="115" zoomScaleSheetLayoutView="115" zoomScalePageLayoutView="0" workbookViewId="0" topLeftCell="A1">
      <pane ySplit="6" topLeftCell="A7" activePane="bottomLeft" state="frozen"/>
      <selection pane="topLeft" activeCell="K21" sqref="K21"/>
      <selection pane="bottomLeft" activeCell="M26" sqref="M26"/>
    </sheetView>
  </sheetViews>
  <sheetFormatPr defaultColWidth="9.140625" defaultRowHeight="15"/>
  <cols>
    <col min="1" max="1" width="15.57421875" style="15" customWidth="1"/>
    <col min="2" max="2" width="23.7109375" style="12" customWidth="1"/>
    <col min="3" max="3" width="32.421875" style="12" customWidth="1"/>
    <col min="4" max="10" width="10.57421875" style="12" customWidth="1"/>
    <col min="11" max="11" width="11.7109375" style="12" bestFit="1" customWidth="1"/>
    <col min="12" max="12" width="7.57421875" style="12" customWidth="1"/>
    <col min="13" max="13" width="10.28125" style="12" customWidth="1"/>
    <col min="14" max="14" width="14.421875" style="12" customWidth="1"/>
  </cols>
  <sheetData>
    <row r="1" spans="1:15" ht="22.5" customHeight="1">
      <c r="A1" s="19" t="s">
        <v>202</v>
      </c>
      <c r="B1" s="19"/>
      <c r="C1" s="19"/>
      <c r="D1" s="19"/>
      <c r="E1" s="19"/>
      <c r="F1" s="19"/>
      <c r="G1" s="19"/>
      <c r="H1" s="19"/>
      <c r="I1" s="266" t="s">
        <v>2</v>
      </c>
      <c r="J1" s="266"/>
      <c r="K1" s="265" t="str">
        <f>'【例】21号（報告書）'!$R$9</f>
        <v>〇〇の森を守る会</v>
      </c>
      <c r="L1" s="265"/>
      <c r="M1" s="265"/>
      <c r="N1" s="265"/>
      <c r="O1" s="5"/>
    </row>
    <row r="2" spans="1:15" ht="15.75" customHeight="1">
      <c r="A2" s="38"/>
      <c r="B2" s="19"/>
      <c r="C2" s="19"/>
      <c r="D2" s="19"/>
      <c r="E2" s="19"/>
      <c r="F2" s="19"/>
      <c r="G2" s="19"/>
      <c r="H2" s="19"/>
      <c r="I2" s="19"/>
      <c r="J2" s="19"/>
      <c r="K2" s="19"/>
      <c r="L2" s="19"/>
      <c r="M2" s="19"/>
      <c r="N2" s="19"/>
      <c r="O2" s="5"/>
    </row>
    <row r="3" spans="1:15" ht="20.25" customHeight="1">
      <c r="A3" s="38"/>
      <c r="B3" s="13"/>
      <c r="C3" s="13" t="s">
        <v>71</v>
      </c>
      <c r="D3" s="14">
        <f>'【例】21号（報告書）'!E13</f>
        <v>6</v>
      </c>
      <c r="E3" s="20" t="s">
        <v>61</v>
      </c>
      <c r="F3" s="20"/>
      <c r="G3" s="20"/>
      <c r="H3" s="20"/>
      <c r="I3" s="20"/>
      <c r="J3" s="20"/>
      <c r="K3" s="20"/>
      <c r="L3" s="19"/>
      <c r="M3" s="19"/>
      <c r="N3" s="19"/>
      <c r="O3" s="5"/>
    </row>
    <row r="4" spans="1:15" ht="13.5" customHeight="1">
      <c r="A4" s="38"/>
      <c r="B4" s="19"/>
      <c r="C4" s="19"/>
      <c r="D4" s="19"/>
      <c r="E4" s="19"/>
      <c r="F4" s="19"/>
      <c r="G4" s="19"/>
      <c r="H4" s="19"/>
      <c r="I4" s="19"/>
      <c r="J4" s="19"/>
      <c r="K4" s="19"/>
      <c r="L4" s="19"/>
      <c r="M4" s="19"/>
      <c r="N4" s="19"/>
      <c r="O4" s="5"/>
    </row>
    <row r="5" spans="1:15" ht="19.5" customHeight="1">
      <c r="A5" s="259" t="s">
        <v>3</v>
      </c>
      <c r="B5" s="260" t="s">
        <v>4</v>
      </c>
      <c r="C5" s="262" t="s">
        <v>5</v>
      </c>
      <c r="D5" s="259" t="s">
        <v>6</v>
      </c>
      <c r="E5" s="259" t="s">
        <v>7</v>
      </c>
      <c r="F5" s="183"/>
      <c r="G5" s="264" t="s">
        <v>8</v>
      </c>
      <c r="H5" s="259"/>
      <c r="I5" s="259"/>
      <c r="J5" s="259"/>
      <c r="K5" s="259" t="s">
        <v>9</v>
      </c>
      <c r="L5" s="259" t="s">
        <v>109</v>
      </c>
      <c r="M5" s="259" t="s">
        <v>111</v>
      </c>
      <c r="N5" s="259" t="s">
        <v>110</v>
      </c>
      <c r="O5" s="5"/>
    </row>
    <row r="6" spans="1:17" ht="34.5" customHeight="1">
      <c r="A6" s="259"/>
      <c r="B6" s="261"/>
      <c r="C6" s="263"/>
      <c r="D6" s="259"/>
      <c r="E6" s="259"/>
      <c r="F6" s="182" t="s">
        <v>192</v>
      </c>
      <c r="G6" s="88" t="s">
        <v>10</v>
      </c>
      <c r="H6" s="88" t="s">
        <v>11</v>
      </c>
      <c r="I6" s="21" t="s">
        <v>12</v>
      </c>
      <c r="J6" s="88" t="s">
        <v>13</v>
      </c>
      <c r="K6" s="259"/>
      <c r="L6" s="259"/>
      <c r="M6" s="259"/>
      <c r="N6" s="259"/>
      <c r="O6" s="124" t="s">
        <v>128</v>
      </c>
      <c r="P6" s="124"/>
      <c r="Q6" s="123"/>
    </row>
    <row r="7" spans="1:17" ht="26.25" customHeight="1">
      <c r="A7" s="151">
        <v>45448</v>
      </c>
      <c r="B7" s="136" t="s">
        <v>134</v>
      </c>
      <c r="C7" s="136" t="s">
        <v>135</v>
      </c>
      <c r="D7" s="137">
        <v>500000</v>
      </c>
      <c r="E7" s="137"/>
      <c r="F7" s="137">
        <f>SUM(G7:J7)</f>
        <v>0</v>
      </c>
      <c r="G7" s="137"/>
      <c r="H7" s="137"/>
      <c r="I7" s="137"/>
      <c r="J7" s="137"/>
      <c r="K7" s="137"/>
      <c r="L7" s="138"/>
      <c r="M7" s="135"/>
      <c r="N7" s="22"/>
      <c r="O7" s="124" t="s">
        <v>127</v>
      </c>
      <c r="P7" s="124"/>
      <c r="Q7" s="123"/>
    </row>
    <row r="8" spans="1:17" ht="26.25" customHeight="1">
      <c r="A8" s="152">
        <v>45473</v>
      </c>
      <c r="B8" s="136" t="s">
        <v>127</v>
      </c>
      <c r="C8" s="139" t="s">
        <v>160</v>
      </c>
      <c r="D8" s="137"/>
      <c r="E8" s="137">
        <v>80000</v>
      </c>
      <c r="F8" s="137">
        <f aca="true" t="shared" si="0" ref="F8:F21">SUM(G8:J8)</f>
        <v>80000</v>
      </c>
      <c r="G8" s="137">
        <v>80000</v>
      </c>
      <c r="H8" s="137"/>
      <c r="I8" s="137"/>
      <c r="J8" s="137"/>
      <c r="K8" s="137"/>
      <c r="L8" s="150" t="s">
        <v>161</v>
      </c>
      <c r="M8" s="180">
        <v>45473</v>
      </c>
      <c r="N8" s="22"/>
      <c r="O8" s="124" t="s">
        <v>129</v>
      </c>
      <c r="P8" s="124"/>
      <c r="Q8" s="123"/>
    </row>
    <row r="9" spans="1:17" ht="26.25" customHeight="1">
      <c r="A9" s="152">
        <v>45474</v>
      </c>
      <c r="B9" s="136" t="s">
        <v>127</v>
      </c>
      <c r="C9" s="139" t="s">
        <v>171</v>
      </c>
      <c r="D9" s="137"/>
      <c r="E9" s="137">
        <v>60000</v>
      </c>
      <c r="F9" s="137">
        <f t="shared" si="0"/>
        <v>60000</v>
      </c>
      <c r="G9" s="137"/>
      <c r="H9" s="137"/>
      <c r="I9" s="137">
        <v>60000</v>
      </c>
      <c r="J9" s="137"/>
      <c r="K9" s="137"/>
      <c r="L9" s="150" t="s">
        <v>162</v>
      </c>
      <c r="M9" s="178">
        <v>45474</v>
      </c>
      <c r="N9" s="22"/>
      <c r="O9" s="124" t="s">
        <v>130</v>
      </c>
      <c r="P9" s="124"/>
      <c r="Q9" s="123"/>
    </row>
    <row r="10" spans="1:17" ht="26.25" customHeight="1">
      <c r="A10" s="152">
        <v>45474</v>
      </c>
      <c r="B10" s="136" t="s">
        <v>127</v>
      </c>
      <c r="C10" s="153" t="s">
        <v>140</v>
      </c>
      <c r="D10" s="137"/>
      <c r="E10" s="137">
        <v>10000</v>
      </c>
      <c r="F10" s="137">
        <f t="shared" si="0"/>
        <v>10000</v>
      </c>
      <c r="G10" s="137"/>
      <c r="H10" s="137"/>
      <c r="I10" s="137">
        <v>10000</v>
      </c>
      <c r="J10" s="137"/>
      <c r="K10" s="137"/>
      <c r="L10" s="150">
        <v>41</v>
      </c>
      <c r="M10" s="178">
        <v>45474</v>
      </c>
      <c r="N10" s="22"/>
      <c r="O10" s="124" t="s">
        <v>131</v>
      </c>
      <c r="P10" s="124"/>
      <c r="Q10" s="123"/>
    </row>
    <row r="11" spans="1:17" ht="26.25" customHeight="1">
      <c r="A11" s="152">
        <v>45478</v>
      </c>
      <c r="B11" s="136" t="s">
        <v>129</v>
      </c>
      <c r="C11" s="136" t="s">
        <v>154</v>
      </c>
      <c r="D11" s="137"/>
      <c r="E11" s="137">
        <v>30000</v>
      </c>
      <c r="F11" s="137">
        <f t="shared" si="0"/>
        <v>30000</v>
      </c>
      <c r="G11" s="137"/>
      <c r="H11" s="137"/>
      <c r="I11" s="137">
        <v>30000</v>
      </c>
      <c r="J11" s="137"/>
      <c r="K11" s="137"/>
      <c r="L11" s="150">
        <v>42</v>
      </c>
      <c r="M11" s="178">
        <v>45478</v>
      </c>
      <c r="N11" s="22"/>
      <c r="O11" s="124" t="s">
        <v>149</v>
      </c>
      <c r="P11" s="124"/>
      <c r="Q11" s="123"/>
    </row>
    <row r="12" spans="1:17" ht="26.25" customHeight="1">
      <c r="A12" s="152">
        <v>45493</v>
      </c>
      <c r="B12" s="136" t="s">
        <v>132</v>
      </c>
      <c r="C12" s="153" t="s">
        <v>136</v>
      </c>
      <c r="D12" s="137"/>
      <c r="E12" s="137">
        <v>100000</v>
      </c>
      <c r="F12" s="137">
        <f t="shared" si="0"/>
        <v>200000</v>
      </c>
      <c r="G12" s="137"/>
      <c r="H12" s="137"/>
      <c r="I12" s="137"/>
      <c r="J12" s="137">
        <v>200000</v>
      </c>
      <c r="K12" s="137">
        <v>100000</v>
      </c>
      <c r="L12" s="154">
        <v>43</v>
      </c>
      <c r="M12" s="178">
        <v>45493</v>
      </c>
      <c r="N12" s="22"/>
      <c r="O12" s="124" t="s">
        <v>148</v>
      </c>
      <c r="P12" s="124"/>
      <c r="Q12" s="123"/>
    </row>
    <row r="13" spans="1:17" ht="26.25" customHeight="1">
      <c r="A13" s="152">
        <v>45493</v>
      </c>
      <c r="B13" s="136" t="s">
        <v>132</v>
      </c>
      <c r="C13" s="153" t="s">
        <v>141</v>
      </c>
      <c r="D13" s="137"/>
      <c r="E13" s="137">
        <v>150000</v>
      </c>
      <c r="F13" s="137">
        <f t="shared" si="0"/>
        <v>150000</v>
      </c>
      <c r="G13" s="137"/>
      <c r="H13" s="137"/>
      <c r="I13" s="137"/>
      <c r="J13" s="137">
        <v>150000</v>
      </c>
      <c r="K13" s="137">
        <v>75000</v>
      </c>
      <c r="L13" s="154">
        <v>44</v>
      </c>
      <c r="M13" s="178">
        <v>45493</v>
      </c>
      <c r="N13" s="22"/>
      <c r="O13" s="124" t="s">
        <v>133</v>
      </c>
      <c r="P13" s="124"/>
      <c r="Q13" s="123"/>
    </row>
    <row r="14" spans="1:17" ht="26.25" customHeight="1">
      <c r="A14" s="152">
        <v>45550</v>
      </c>
      <c r="B14" s="136" t="s">
        <v>129</v>
      </c>
      <c r="C14" s="155" t="s">
        <v>169</v>
      </c>
      <c r="D14" s="137"/>
      <c r="E14" s="137">
        <v>40000</v>
      </c>
      <c r="F14" s="137">
        <f t="shared" si="0"/>
        <v>40000</v>
      </c>
      <c r="G14" s="137">
        <v>40000</v>
      </c>
      <c r="H14" s="137"/>
      <c r="I14" s="137"/>
      <c r="J14" s="137"/>
      <c r="K14" s="137"/>
      <c r="L14" s="154" t="s">
        <v>163</v>
      </c>
      <c r="M14" s="178">
        <v>45550</v>
      </c>
      <c r="N14" s="22"/>
      <c r="O14" s="124" t="s">
        <v>134</v>
      </c>
      <c r="P14" s="125"/>
      <c r="Q14" s="123"/>
    </row>
    <row r="15" spans="1:16" ht="26.25" customHeight="1">
      <c r="A15" s="152">
        <v>45550</v>
      </c>
      <c r="B15" s="136" t="s">
        <v>149</v>
      </c>
      <c r="C15" s="156" t="s">
        <v>155</v>
      </c>
      <c r="D15" s="137"/>
      <c r="E15" s="137">
        <v>50000</v>
      </c>
      <c r="F15" s="137">
        <f t="shared" si="0"/>
        <v>50000</v>
      </c>
      <c r="G15" s="137">
        <v>50000</v>
      </c>
      <c r="H15" s="137"/>
      <c r="I15" s="137"/>
      <c r="J15" s="137"/>
      <c r="K15" s="137"/>
      <c r="L15" s="154" t="s">
        <v>164</v>
      </c>
      <c r="M15" s="178">
        <v>45550</v>
      </c>
      <c r="N15" s="22"/>
      <c r="O15" s="5"/>
      <c r="P15" s="91"/>
    </row>
    <row r="16" spans="1:16" ht="26.25" customHeight="1">
      <c r="A16" s="152">
        <v>45555</v>
      </c>
      <c r="B16" s="136" t="s">
        <v>129</v>
      </c>
      <c r="C16" s="157" t="s">
        <v>137</v>
      </c>
      <c r="D16" s="137"/>
      <c r="E16" s="137">
        <v>2600</v>
      </c>
      <c r="F16" s="137">
        <f t="shared" si="0"/>
        <v>2600</v>
      </c>
      <c r="G16" s="137"/>
      <c r="H16" s="137"/>
      <c r="I16" s="137">
        <v>2600</v>
      </c>
      <c r="J16" s="137"/>
      <c r="K16" s="137"/>
      <c r="L16" s="158">
        <v>65</v>
      </c>
      <c r="M16" s="178">
        <v>45555</v>
      </c>
      <c r="N16" s="22"/>
      <c r="O16" s="5"/>
      <c r="P16" s="91"/>
    </row>
    <row r="17" spans="1:18" ht="26.25" customHeight="1">
      <c r="A17" s="151">
        <v>45566</v>
      </c>
      <c r="B17" s="136" t="s">
        <v>134</v>
      </c>
      <c r="C17" s="156" t="s">
        <v>138</v>
      </c>
      <c r="D17" s="137">
        <v>522600</v>
      </c>
      <c r="E17" s="137"/>
      <c r="F17" s="137">
        <f t="shared" si="0"/>
        <v>0</v>
      </c>
      <c r="G17" s="137"/>
      <c r="H17" s="137"/>
      <c r="I17" s="137"/>
      <c r="J17" s="137"/>
      <c r="K17" s="137"/>
      <c r="L17" s="150"/>
      <c r="M17" s="178"/>
      <c r="N17" s="22"/>
      <c r="O17" s="5"/>
      <c r="P17" s="91"/>
      <c r="Q17" s="91"/>
      <c r="R17" s="91"/>
    </row>
    <row r="18" spans="1:15" ht="26.25" customHeight="1">
      <c r="A18" s="152">
        <v>45568</v>
      </c>
      <c r="B18" s="136" t="s">
        <v>134</v>
      </c>
      <c r="C18" s="136" t="s">
        <v>139</v>
      </c>
      <c r="D18" s="137"/>
      <c r="E18" s="137">
        <v>-522600</v>
      </c>
      <c r="F18" s="137">
        <f t="shared" si="0"/>
        <v>0</v>
      </c>
      <c r="G18" s="137"/>
      <c r="H18" s="137"/>
      <c r="I18" s="137"/>
      <c r="J18" s="137"/>
      <c r="K18" s="137"/>
      <c r="L18" s="150"/>
      <c r="M18" s="135"/>
      <c r="N18" s="22"/>
      <c r="O18" s="5"/>
    </row>
    <row r="19" spans="1:15" ht="26.25" customHeight="1">
      <c r="A19" s="152">
        <v>45569</v>
      </c>
      <c r="B19" s="136" t="s">
        <v>129</v>
      </c>
      <c r="C19" s="139" t="s">
        <v>156</v>
      </c>
      <c r="D19" s="140"/>
      <c r="E19" s="137">
        <v>96000</v>
      </c>
      <c r="F19" s="137">
        <f t="shared" si="0"/>
        <v>96000</v>
      </c>
      <c r="G19" s="137">
        <v>96000</v>
      </c>
      <c r="H19" s="137"/>
      <c r="I19" s="137"/>
      <c r="J19" s="137"/>
      <c r="K19" s="137"/>
      <c r="L19" s="150" t="s">
        <v>165</v>
      </c>
      <c r="M19" s="178">
        <v>45569</v>
      </c>
      <c r="N19" s="22"/>
      <c r="O19" s="5"/>
    </row>
    <row r="20" spans="1:15" ht="26.25" customHeight="1">
      <c r="A20" s="152">
        <v>45570</v>
      </c>
      <c r="B20" s="136" t="s">
        <v>129</v>
      </c>
      <c r="C20" s="141" t="s">
        <v>142</v>
      </c>
      <c r="D20" s="142"/>
      <c r="E20" s="137">
        <v>2000</v>
      </c>
      <c r="F20" s="137">
        <f t="shared" si="0"/>
        <v>2000</v>
      </c>
      <c r="G20" s="137">
        <v>2000</v>
      </c>
      <c r="H20" s="137"/>
      <c r="I20" s="137"/>
      <c r="J20" s="137"/>
      <c r="K20" s="137"/>
      <c r="L20" s="150" t="s">
        <v>166</v>
      </c>
      <c r="M20" s="178">
        <v>45570</v>
      </c>
      <c r="N20" s="22"/>
      <c r="O20" s="5"/>
    </row>
    <row r="21" spans="1:15" ht="26.25" customHeight="1" thickBot="1">
      <c r="A21" s="159">
        <v>45575</v>
      </c>
      <c r="B21" s="143" t="s">
        <v>130</v>
      </c>
      <c r="C21" s="144" t="s">
        <v>157</v>
      </c>
      <c r="D21" s="145"/>
      <c r="E21" s="146">
        <v>24000</v>
      </c>
      <c r="F21" s="184">
        <f t="shared" si="0"/>
        <v>24000</v>
      </c>
      <c r="G21" s="146"/>
      <c r="H21" s="146"/>
      <c r="I21" s="146">
        <v>24000</v>
      </c>
      <c r="J21" s="146"/>
      <c r="K21" s="146"/>
      <c r="L21" s="160">
        <v>78</v>
      </c>
      <c r="M21" s="179">
        <v>45575</v>
      </c>
      <c r="N21" s="89"/>
      <c r="O21" s="5"/>
    </row>
    <row r="22" spans="1:15" ht="26.25" customHeight="1" thickBot="1" thickTop="1">
      <c r="A22" s="40" t="s">
        <v>14</v>
      </c>
      <c r="B22" s="28"/>
      <c r="C22" s="29"/>
      <c r="D22" s="35">
        <f>SUM(D7:D21)</f>
        <v>1022600</v>
      </c>
      <c r="E22" s="32">
        <f aca="true" t="shared" si="1" ref="E22:K22">SUM(E7:E21)</f>
        <v>122000</v>
      </c>
      <c r="F22" s="32">
        <f t="shared" si="1"/>
        <v>744600</v>
      </c>
      <c r="G22" s="32">
        <f t="shared" si="1"/>
        <v>268000</v>
      </c>
      <c r="H22" s="32">
        <f t="shared" si="1"/>
        <v>0</v>
      </c>
      <c r="I22" s="32">
        <f t="shared" si="1"/>
        <v>126600</v>
      </c>
      <c r="J22" s="32">
        <f t="shared" si="1"/>
        <v>350000</v>
      </c>
      <c r="K22" s="32">
        <f t="shared" si="1"/>
        <v>175000</v>
      </c>
      <c r="L22" s="24"/>
      <c r="M22" s="74"/>
      <c r="N22" s="24"/>
      <c r="O22" s="5"/>
    </row>
    <row r="23" spans="1:15" ht="26.25" customHeight="1" thickTop="1">
      <c r="A23" s="39" t="s">
        <v>15</v>
      </c>
      <c r="B23" s="25"/>
      <c r="C23" s="26"/>
      <c r="D23" s="33">
        <f>D22</f>
        <v>1022600</v>
      </c>
      <c r="E23" s="33">
        <f aca="true" t="shared" si="2" ref="E23:K23">E22</f>
        <v>122000</v>
      </c>
      <c r="F23" s="33">
        <f t="shared" si="2"/>
        <v>744600</v>
      </c>
      <c r="G23" s="33">
        <f t="shared" si="2"/>
        <v>268000</v>
      </c>
      <c r="H23" s="33">
        <f t="shared" si="2"/>
        <v>0</v>
      </c>
      <c r="I23" s="33">
        <f t="shared" si="2"/>
        <v>126600</v>
      </c>
      <c r="J23" s="33">
        <f t="shared" si="2"/>
        <v>350000</v>
      </c>
      <c r="K23" s="33">
        <f t="shared" si="2"/>
        <v>175000</v>
      </c>
      <c r="L23" s="75"/>
      <c r="M23" s="76"/>
      <c r="N23" s="25"/>
      <c r="O23" s="5"/>
    </row>
    <row r="24" spans="1:15" ht="26.25" customHeight="1">
      <c r="A24" s="126">
        <v>45585</v>
      </c>
      <c r="B24" s="136" t="s">
        <v>129</v>
      </c>
      <c r="C24" s="141" t="s">
        <v>143</v>
      </c>
      <c r="D24" s="142"/>
      <c r="E24" s="149">
        <v>88000</v>
      </c>
      <c r="F24" s="137">
        <f aca="true" t="shared" si="3" ref="F24:F41">SUM(G24:J24)</f>
        <v>88000</v>
      </c>
      <c r="G24" s="137"/>
      <c r="H24" s="137">
        <v>88000</v>
      </c>
      <c r="I24" s="137"/>
      <c r="J24" s="137"/>
      <c r="K24" s="137"/>
      <c r="L24" s="150">
        <v>79</v>
      </c>
      <c r="M24" s="180">
        <v>45585</v>
      </c>
      <c r="N24" s="22"/>
      <c r="O24" s="5"/>
    </row>
    <row r="25" spans="1:15" ht="40.5" customHeight="1">
      <c r="A25" s="126">
        <v>45590</v>
      </c>
      <c r="B25" s="136" t="s">
        <v>130</v>
      </c>
      <c r="C25" s="141" t="s">
        <v>158</v>
      </c>
      <c r="D25" s="149"/>
      <c r="E25" s="149">
        <v>90000</v>
      </c>
      <c r="F25" s="137">
        <f t="shared" si="3"/>
        <v>90000</v>
      </c>
      <c r="G25" s="137">
        <v>90000</v>
      </c>
      <c r="H25" s="137"/>
      <c r="I25" s="137"/>
      <c r="J25" s="137"/>
      <c r="K25" s="137"/>
      <c r="L25" s="150" t="s">
        <v>167</v>
      </c>
      <c r="M25" s="180">
        <v>45590</v>
      </c>
      <c r="N25" s="22"/>
      <c r="O25" s="5"/>
    </row>
    <row r="26" spans="1:15" ht="26.25" customHeight="1">
      <c r="A26" s="126">
        <v>45592</v>
      </c>
      <c r="B26" s="136" t="s">
        <v>148</v>
      </c>
      <c r="C26" s="141" t="s">
        <v>159</v>
      </c>
      <c r="D26" s="142"/>
      <c r="E26" s="142">
        <v>120000</v>
      </c>
      <c r="F26" s="137">
        <f t="shared" si="3"/>
        <v>120000</v>
      </c>
      <c r="G26" s="137">
        <v>120000</v>
      </c>
      <c r="H26" s="137"/>
      <c r="I26" s="137"/>
      <c r="J26" s="137"/>
      <c r="K26" s="137"/>
      <c r="L26" s="150" t="s">
        <v>168</v>
      </c>
      <c r="M26" s="180">
        <v>45592</v>
      </c>
      <c r="N26" s="22"/>
      <c r="O26" s="5"/>
    </row>
    <row r="27" spans="1:15" ht="26.25" customHeight="1">
      <c r="A27" s="126"/>
      <c r="B27" s="136" t="s">
        <v>134</v>
      </c>
      <c r="C27" s="98" t="s">
        <v>144</v>
      </c>
      <c r="D27" s="137">
        <v>420000</v>
      </c>
      <c r="E27" s="137"/>
      <c r="F27" s="137">
        <f t="shared" si="3"/>
        <v>0</v>
      </c>
      <c r="G27" s="137"/>
      <c r="H27" s="137"/>
      <c r="I27" s="137"/>
      <c r="J27" s="137"/>
      <c r="K27" s="137"/>
      <c r="L27" s="150"/>
      <c r="M27" s="73"/>
      <c r="N27" s="22"/>
      <c r="O27" s="5"/>
    </row>
    <row r="28" spans="1:15" ht="26.25" customHeight="1">
      <c r="A28" s="126"/>
      <c r="B28" s="136" t="s">
        <v>134</v>
      </c>
      <c r="C28" s="98" t="s">
        <v>139</v>
      </c>
      <c r="D28" s="137"/>
      <c r="E28" s="137">
        <v>-420000</v>
      </c>
      <c r="F28" s="137">
        <f t="shared" si="3"/>
        <v>0</v>
      </c>
      <c r="G28" s="137"/>
      <c r="H28" s="137"/>
      <c r="I28" s="137"/>
      <c r="J28" s="137"/>
      <c r="K28" s="137"/>
      <c r="L28" s="150"/>
      <c r="M28" s="73"/>
      <c r="N28" s="22"/>
      <c r="O28" s="5"/>
    </row>
    <row r="29" spans="1:15" ht="26.25" customHeight="1">
      <c r="A29" s="129"/>
      <c r="B29" s="133"/>
      <c r="C29" s="23"/>
      <c r="D29" s="30"/>
      <c r="E29" s="30"/>
      <c r="F29" s="137">
        <f t="shared" si="3"/>
        <v>0</v>
      </c>
      <c r="G29" s="30"/>
      <c r="H29" s="30"/>
      <c r="I29" s="30"/>
      <c r="J29" s="30"/>
      <c r="K29" s="30"/>
      <c r="L29" s="147"/>
      <c r="M29" s="73"/>
      <c r="N29" s="22"/>
      <c r="O29" s="5"/>
    </row>
    <row r="30" spans="1:15" ht="26.25" customHeight="1">
      <c r="A30" s="129"/>
      <c r="B30" s="133"/>
      <c r="C30" s="23"/>
      <c r="D30" s="30"/>
      <c r="E30" s="30"/>
      <c r="F30" s="137">
        <f t="shared" si="3"/>
        <v>0</v>
      </c>
      <c r="G30" s="30"/>
      <c r="H30" s="30"/>
      <c r="I30" s="30"/>
      <c r="J30" s="30"/>
      <c r="K30" s="30"/>
      <c r="L30" s="147"/>
      <c r="M30" s="73"/>
      <c r="N30" s="22"/>
      <c r="O30" s="5"/>
    </row>
    <row r="31" spans="1:15" ht="26.25" customHeight="1">
      <c r="A31" s="129"/>
      <c r="B31" s="133"/>
      <c r="C31" s="23"/>
      <c r="D31" s="30"/>
      <c r="E31" s="30"/>
      <c r="F31" s="137">
        <f t="shared" si="3"/>
        <v>0</v>
      </c>
      <c r="G31" s="30"/>
      <c r="H31" s="30"/>
      <c r="I31" s="30"/>
      <c r="J31" s="30"/>
      <c r="K31" s="30"/>
      <c r="L31" s="147"/>
      <c r="M31" s="73"/>
      <c r="N31" s="22"/>
      <c r="O31" s="5"/>
    </row>
    <row r="32" spans="1:15" ht="26.25" customHeight="1">
      <c r="A32" s="129"/>
      <c r="B32" s="133"/>
      <c r="C32" s="23"/>
      <c r="D32" s="30"/>
      <c r="E32" s="30"/>
      <c r="F32" s="137">
        <f t="shared" si="3"/>
        <v>0</v>
      </c>
      <c r="G32" s="30"/>
      <c r="H32" s="30"/>
      <c r="I32" s="30"/>
      <c r="J32" s="30"/>
      <c r="K32" s="30"/>
      <c r="L32" s="147"/>
      <c r="M32" s="73"/>
      <c r="N32" s="22"/>
      <c r="O32" s="5"/>
    </row>
    <row r="33" spans="1:15" ht="26.25" customHeight="1">
      <c r="A33" s="129"/>
      <c r="B33" s="133"/>
      <c r="C33" s="23"/>
      <c r="D33" s="30"/>
      <c r="E33" s="30"/>
      <c r="F33" s="137">
        <f t="shared" si="3"/>
        <v>0</v>
      </c>
      <c r="G33" s="30"/>
      <c r="H33" s="30"/>
      <c r="I33" s="30"/>
      <c r="J33" s="30"/>
      <c r="K33" s="30"/>
      <c r="L33" s="147"/>
      <c r="M33" s="73"/>
      <c r="N33" s="22"/>
      <c r="O33" s="5"/>
    </row>
    <row r="34" spans="1:15" ht="26.25" customHeight="1">
      <c r="A34" s="129"/>
      <c r="B34" s="133"/>
      <c r="C34" s="23"/>
      <c r="D34" s="30"/>
      <c r="E34" s="30"/>
      <c r="F34" s="137">
        <f t="shared" si="3"/>
        <v>0</v>
      </c>
      <c r="G34" s="30"/>
      <c r="H34" s="30"/>
      <c r="I34" s="30"/>
      <c r="J34" s="30"/>
      <c r="K34" s="30"/>
      <c r="L34" s="147"/>
      <c r="M34" s="73"/>
      <c r="N34" s="22"/>
      <c r="O34" s="5"/>
    </row>
    <row r="35" spans="1:15" ht="26.25" customHeight="1">
      <c r="A35" s="129"/>
      <c r="B35" s="133"/>
      <c r="C35" s="23"/>
      <c r="D35" s="30"/>
      <c r="E35" s="30"/>
      <c r="F35" s="137">
        <f t="shared" si="3"/>
        <v>0</v>
      </c>
      <c r="G35" s="30"/>
      <c r="H35" s="30"/>
      <c r="I35" s="30"/>
      <c r="J35" s="30"/>
      <c r="K35" s="30"/>
      <c r="L35" s="147"/>
      <c r="M35" s="73"/>
      <c r="N35" s="22"/>
      <c r="O35" s="5"/>
    </row>
    <row r="36" spans="1:15" ht="26.25" customHeight="1">
      <c r="A36" s="129"/>
      <c r="B36" s="133"/>
      <c r="C36" s="23"/>
      <c r="D36" s="30"/>
      <c r="E36" s="30"/>
      <c r="F36" s="137">
        <f t="shared" si="3"/>
        <v>0</v>
      </c>
      <c r="G36" s="30"/>
      <c r="H36" s="30"/>
      <c r="I36" s="30"/>
      <c r="J36" s="30"/>
      <c r="K36" s="30"/>
      <c r="L36" s="147"/>
      <c r="M36" s="73"/>
      <c r="N36" s="22"/>
      <c r="O36" s="5"/>
    </row>
    <row r="37" spans="1:15" ht="26.25" customHeight="1">
      <c r="A37" s="129"/>
      <c r="B37" s="133"/>
      <c r="C37" s="23"/>
      <c r="D37" s="30"/>
      <c r="E37" s="30"/>
      <c r="F37" s="137">
        <f t="shared" si="3"/>
        <v>0</v>
      </c>
      <c r="G37" s="30"/>
      <c r="H37" s="30"/>
      <c r="I37" s="30"/>
      <c r="J37" s="30"/>
      <c r="K37" s="30"/>
      <c r="L37" s="147"/>
      <c r="M37" s="73"/>
      <c r="N37" s="22"/>
      <c r="O37" s="5"/>
    </row>
    <row r="38" spans="1:15" s="2" customFormat="1" ht="26.25" customHeight="1">
      <c r="A38" s="129"/>
      <c r="B38" s="133"/>
      <c r="C38" s="23"/>
      <c r="D38" s="30"/>
      <c r="E38" s="30"/>
      <c r="F38" s="137">
        <f t="shared" si="3"/>
        <v>0</v>
      </c>
      <c r="G38" s="30"/>
      <c r="H38" s="30"/>
      <c r="I38" s="30"/>
      <c r="J38" s="30"/>
      <c r="K38" s="30"/>
      <c r="L38" s="147"/>
      <c r="M38" s="73"/>
      <c r="N38" s="22"/>
      <c r="O38" s="5"/>
    </row>
    <row r="39" spans="1:15" s="2" customFormat="1" ht="26.25" customHeight="1">
      <c r="A39" s="129"/>
      <c r="B39" s="133"/>
      <c r="C39" s="23"/>
      <c r="D39" s="30"/>
      <c r="E39" s="30"/>
      <c r="F39" s="137">
        <f t="shared" si="3"/>
        <v>0</v>
      </c>
      <c r="G39" s="30"/>
      <c r="H39" s="30"/>
      <c r="I39" s="30"/>
      <c r="J39" s="30"/>
      <c r="K39" s="30"/>
      <c r="L39" s="147"/>
      <c r="M39" s="73"/>
      <c r="N39" s="22"/>
      <c r="O39" s="5"/>
    </row>
    <row r="40" spans="1:15" s="2" customFormat="1" ht="26.25" customHeight="1">
      <c r="A40" s="129"/>
      <c r="B40" s="133"/>
      <c r="C40" s="23"/>
      <c r="D40" s="30"/>
      <c r="E40" s="30"/>
      <c r="F40" s="137">
        <f t="shared" si="3"/>
        <v>0</v>
      </c>
      <c r="G40" s="30"/>
      <c r="H40" s="30"/>
      <c r="I40" s="30"/>
      <c r="J40" s="30"/>
      <c r="K40" s="30"/>
      <c r="L40" s="147"/>
      <c r="M40" s="73"/>
      <c r="N40" s="22"/>
      <c r="O40" s="5"/>
    </row>
    <row r="41" spans="1:15" ht="26.25" customHeight="1" thickBot="1">
      <c r="A41" s="130"/>
      <c r="B41" s="127"/>
      <c r="C41" s="134"/>
      <c r="D41" s="93"/>
      <c r="E41" s="93"/>
      <c r="F41" s="146">
        <f t="shared" si="3"/>
        <v>0</v>
      </c>
      <c r="G41" s="93"/>
      <c r="H41" s="93"/>
      <c r="I41" s="93"/>
      <c r="J41" s="93"/>
      <c r="K41" s="93"/>
      <c r="L41" s="148"/>
      <c r="M41" s="90"/>
      <c r="N41" s="89"/>
      <c r="O41" s="5"/>
    </row>
    <row r="42" spans="1:15" ht="26.25" customHeight="1" thickBot="1" thickTop="1">
      <c r="A42" s="40" t="s">
        <v>14</v>
      </c>
      <c r="B42" s="28"/>
      <c r="C42" s="29"/>
      <c r="D42" s="35">
        <f aca="true" t="shared" si="4" ref="D42:K42">SUM(D24:D41)</f>
        <v>420000</v>
      </c>
      <c r="E42" s="35">
        <f t="shared" si="4"/>
        <v>-122000</v>
      </c>
      <c r="F42" s="35">
        <f t="shared" si="4"/>
        <v>298000</v>
      </c>
      <c r="G42" s="35">
        <f t="shared" si="4"/>
        <v>210000</v>
      </c>
      <c r="H42" s="35">
        <f t="shared" si="4"/>
        <v>88000</v>
      </c>
      <c r="I42" s="35">
        <f t="shared" si="4"/>
        <v>0</v>
      </c>
      <c r="J42" s="35">
        <f t="shared" si="4"/>
        <v>0</v>
      </c>
      <c r="K42" s="35">
        <f t="shared" si="4"/>
        <v>0</v>
      </c>
      <c r="L42" s="28"/>
      <c r="M42" s="79"/>
      <c r="N42" s="28"/>
      <c r="O42" s="5"/>
    </row>
    <row r="43" spans="1:15" ht="26.25" customHeight="1" thickTop="1">
      <c r="A43" s="39" t="s">
        <v>15</v>
      </c>
      <c r="B43" s="25"/>
      <c r="C43" s="26"/>
      <c r="D43" s="33">
        <f aca="true" t="shared" si="5" ref="D43:K43">D23+D42</f>
        <v>1442600</v>
      </c>
      <c r="E43" s="33">
        <f t="shared" si="5"/>
        <v>0</v>
      </c>
      <c r="F43" s="33">
        <f t="shared" si="5"/>
        <v>1042600</v>
      </c>
      <c r="G43" s="33">
        <f t="shared" si="5"/>
        <v>478000</v>
      </c>
      <c r="H43" s="33">
        <f t="shared" si="5"/>
        <v>88000</v>
      </c>
      <c r="I43" s="33">
        <f t="shared" si="5"/>
        <v>126600</v>
      </c>
      <c r="J43" s="33">
        <f t="shared" si="5"/>
        <v>350000</v>
      </c>
      <c r="K43" s="33">
        <f t="shared" si="5"/>
        <v>175000</v>
      </c>
      <c r="L43" s="75"/>
      <c r="M43" s="76"/>
      <c r="N43" s="25"/>
      <c r="O43" s="5"/>
    </row>
    <row r="44" spans="1:15" ht="26.25" customHeight="1">
      <c r="A44" s="131"/>
      <c r="B44" s="133"/>
      <c r="C44" s="23"/>
      <c r="D44" s="30"/>
      <c r="E44" s="30"/>
      <c r="F44" s="137">
        <f aca="true" t="shared" si="6" ref="F44:F61">SUM(G44:J44)</f>
        <v>0</v>
      </c>
      <c r="G44" s="30"/>
      <c r="H44" s="30"/>
      <c r="I44" s="30"/>
      <c r="J44" s="30"/>
      <c r="K44" s="30">
        <f>ROUNDDOWN(J44/2,-2)</f>
        <v>0</v>
      </c>
      <c r="L44" s="22"/>
      <c r="M44" s="73"/>
      <c r="N44" s="22"/>
      <c r="O44" s="5"/>
    </row>
    <row r="45" spans="1:15" ht="26.25" customHeight="1">
      <c r="A45" s="131"/>
      <c r="B45" s="133"/>
      <c r="C45" s="23"/>
      <c r="D45" s="30"/>
      <c r="E45" s="30"/>
      <c r="F45" s="137">
        <f t="shared" si="6"/>
        <v>0</v>
      </c>
      <c r="G45" s="30"/>
      <c r="H45" s="30"/>
      <c r="I45" s="30"/>
      <c r="J45" s="30"/>
      <c r="K45" s="30">
        <f aca="true" t="shared" si="7" ref="K45:K61">ROUNDDOWN(J45/2,-2)</f>
        <v>0</v>
      </c>
      <c r="L45" s="22"/>
      <c r="M45" s="73"/>
      <c r="N45" s="22"/>
      <c r="O45" s="5"/>
    </row>
    <row r="46" spans="1:15" ht="26.25" customHeight="1">
      <c r="A46" s="131"/>
      <c r="B46" s="133"/>
      <c r="C46" s="23"/>
      <c r="D46" s="30"/>
      <c r="E46" s="30"/>
      <c r="F46" s="137">
        <f t="shared" si="6"/>
        <v>0</v>
      </c>
      <c r="G46" s="30"/>
      <c r="H46" s="30"/>
      <c r="I46" s="30"/>
      <c r="J46" s="30"/>
      <c r="K46" s="30">
        <f t="shared" si="7"/>
        <v>0</v>
      </c>
      <c r="L46" s="22"/>
      <c r="M46" s="73"/>
      <c r="N46" s="22"/>
      <c r="O46" s="5"/>
    </row>
    <row r="47" spans="1:15" ht="26.25" customHeight="1">
      <c r="A47" s="131"/>
      <c r="B47" s="133"/>
      <c r="C47" s="23"/>
      <c r="D47" s="30"/>
      <c r="E47" s="30"/>
      <c r="F47" s="137">
        <f t="shared" si="6"/>
        <v>0</v>
      </c>
      <c r="G47" s="30"/>
      <c r="H47" s="30"/>
      <c r="I47" s="30"/>
      <c r="J47" s="30"/>
      <c r="K47" s="30">
        <f t="shared" si="7"/>
        <v>0</v>
      </c>
      <c r="L47" s="22"/>
      <c r="M47" s="73"/>
      <c r="N47" s="22"/>
      <c r="O47" s="5"/>
    </row>
    <row r="48" spans="1:15" ht="26.25" customHeight="1">
      <c r="A48" s="131"/>
      <c r="B48" s="133"/>
      <c r="C48" s="23"/>
      <c r="D48" s="30"/>
      <c r="E48" s="30"/>
      <c r="F48" s="137">
        <f t="shared" si="6"/>
        <v>0</v>
      </c>
      <c r="G48" s="30"/>
      <c r="H48" s="30"/>
      <c r="I48" s="30"/>
      <c r="J48" s="30"/>
      <c r="K48" s="30">
        <f t="shared" si="7"/>
        <v>0</v>
      </c>
      <c r="L48" s="22"/>
      <c r="M48" s="73"/>
      <c r="N48" s="22"/>
      <c r="O48" s="5"/>
    </row>
    <row r="49" spans="1:15" ht="26.25" customHeight="1">
      <c r="A49" s="131"/>
      <c r="B49" s="133"/>
      <c r="C49" s="23"/>
      <c r="D49" s="30"/>
      <c r="E49" s="30"/>
      <c r="F49" s="137">
        <f t="shared" si="6"/>
        <v>0</v>
      </c>
      <c r="G49" s="30"/>
      <c r="H49" s="30"/>
      <c r="I49" s="30"/>
      <c r="J49" s="30"/>
      <c r="K49" s="30">
        <f t="shared" si="7"/>
        <v>0</v>
      </c>
      <c r="L49" s="22"/>
      <c r="M49" s="73"/>
      <c r="N49" s="22"/>
      <c r="O49" s="5"/>
    </row>
    <row r="50" spans="1:15" ht="26.25" customHeight="1">
      <c r="A50" s="131"/>
      <c r="B50" s="133"/>
      <c r="C50" s="23"/>
      <c r="D50" s="30"/>
      <c r="E50" s="30"/>
      <c r="F50" s="137">
        <f t="shared" si="6"/>
        <v>0</v>
      </c>
      <c r="G50" s="30"/>
      <c r="H50" s="30"/>
      <c r="I50" s="30"/>
      <c r="J50" s="30"/>
      <c r="K50" s="30">
        <f t="shared" si="7"/>
        <v>0</v>
      </c>
      <c r="L50" s="22"/>
      <c r="M50" s="73"/>
      <c r="N50" s="22"/>
      <c r="O50" s="5"/>
    </row>
    <row r="51" spans="1:15" ht="26.25" customHeight="1">
      <c r="A51" s="131"/>
      <c r="B51" s="133"/>
      <c r="C51" s="23"/>
      <c r="D51" s="30"/>
      <c r="E51" s="30"/>
      <c r="F51" s="137">
        <f t="shared" si="6"/>
        <v>0</v>
      </c>
      <c r="G51" s="30"/>
      <c r="H51" s="30"/>
      <c r="I51" s="30"/>
      <c r="J51" s="30"/>
      <c r="K51" s="30">
        <f t="shared" si="7"/>
        <v>0</v>
      </c>
      <c r="L51" s="22"/>
      <c r="M51" s="73"/>
      <c r="N51" s="22"/>
      <c r="O51" s="5"/>
    </row>
    <row r="52" spans="1:15" ht="26.25" customHeight="1">
      <c r="A52" s="131"/>
      <c r="B52" s="133"/>
      <c r="C52" s="23"/>
      <c r="D52" s="30"/>
      <c r="E52" s="30"/>
      <c r="F52" s="137">
        <f t="shared" si="6"/>
        <v>0</v>
      </c>
      <c r="G52" s="30"/>
      <c r="H52" s="30"/>
      <c r="I52" s="30"/>
      <c r="J52" s="30"/>
      <c r="K52" s="30">
        <f t="shared" si="7"/>
        <v>0</v>
      </c>
      <c r="L52" s="22"/>
      <c r="M52" s="73"/>
      <c r="N52" s="22"/>
      <c r="O52" s="5"/>
    </row>
    <row r="53" spans="1:15" ht="26.25" customHeight="1">
      <c r="A53" s="131"/>
      <c r="B53" s="133"/>
      <c r="C53" s="23"/>
      <c r="D53" s="30"/>
      <c r="E53" s="30"/>
      <c r="F53" s="137">
        <f t="shared" si="6"/>
        <v>0</v>
      </c>
      <c r="G53" s="30"/>
      <c r="H53" s="30"/>
      <c r="I53" s="30"/>
      <c r="J53" s="30"/>
      <c r="K53" s="30">
        <f t="shared" si="7"/>
        <v>0</v>
      </c>
      <c r="L53" s="22"/>
      <c r="M53" s="73"/>
      <c r="N53" s="22"/>
      <c r="O53" s="5"/>
    </row>
    <row r="54" spans="1:15" ht="26.25" customHeight="1">
      <c r="A54" s="131"/>
      <c r="B54" s="133"/>
      <c r="C54" s="23"/>
      <c r="D54" s="30"/>
      <c r="E54" s="30"/>
      <c r="F54" s="137">
        <f t="shared" si="6"/>
        <v>0</v>
      </c>
      <c r="G54" s="30"/>
      <c r="H54" s="30"/>
      <c r="I54" s="30"/>
      <c r="J54" s="30"/>
      <c r="K54" s="30">
        <f t="shared" si="7"/>
        <v>0</v>
      </c>
      <c r="L54" s="22"/>
      <c r="M54" s="73"/>
      <c r="N54" s="22"/>
      <c r="O54" s="5"/>
    </row>
    <row r="55" spans="1:15" ht="26.25" customHeight="1">
      <c r="A55" s="131"/>
      <c r="B55" s="133"/>
      <c r="C55" s="23"/>
      <c r="D55" s="30"/>
      <c r="E55" s="30"/>
      <c r="F55" s="137">
        <f t="shared" si="6"/>
        <v>0</v>
      </c>
      <c r="G55" s="30"/>
      <c r="H55" s="30"/>
      <c r="I55" s="30"/>
      <c r="J55" s="30"/>
      <c r="K55" s="30">
        <f t="shared" si="7"/>
        <v>0</v>
      </c>
      <c r="L55" s="22"/>
      <c r="M55" s="73"/>
      <c r="N55" s="22"/>
      <c r="O55" s="5"/>
    </row>
    <row r="56" spans="1:15" ht="26.25" customHeight="1">
      <c r="A56" s="131"/>
      <c r="B56" s="133"/>
      <c r="C56" s="23"/>
      <c r="D56" s="30"/>
      <c r="E56" s="30"/>
      <c r="F56" s="137">
        <f t="shared" si="6"/>
        <v>0</v>
      </c>
      <c r="G56" s="30"/>
      <c r="H56" s="30"/>
      <c r="I56" s="30"/>
      <c r="J56" s="30"/>
      <c r="K56" s="30">
        <f t="shared" si="7"/>
        <v>0</v>
      </c>
      <c r="L56" s="22"/>
      <c r="M56" s="73"/>
      <c r="N56" s="22"/>
      <c r="O56" s="5"/>
    </row>
    <row r="57" spans="1:15" ht="26.25" customHeight="1">
      <c r="A57" s="131"/>
      <c r="B57" s="133"/>
      <c r="C57" s="23"/>
      <c r="D57" s="30"/>
      <c r="E57" s="30"/>
      <c r="F57" s="137">
        <f t="shared" si="6"/>
        <v>0</v>
      </c>
      <c r="G57" s="30"/>
      <c r="H57" s="30"/>
      <c r="I57" s="30"/>
      <c r="J57" s="30"/>
      <c r="K57" s="30">
        <f t="shared" si="7"/>
        <v>0</v>
      </c>
      <c r="L57" s="22"/>
      <c r="M57" s="73"/>
      <c r="N57" s="22"/>
      <c r="O57" s="5"/>
    </row>
    <row r="58" spans="1:15" s="2" customFormat="1" ht="26.25" customHeight="1">
      <c r="A58" s="131"/>
      <c r="B58" s="133"/>
      <c r="C58" s="23"/>
      <c r="D58" s="30"/>
      <c r="E58" s="30"/>
      <c r="F58" s="137">
        <f t="shared" si="6"/>
        <v>0</v>
      </c>
      <c r="G58" s="30"/>
      <c r="H58" s="30"/>
      <c r="I58" s="30"/>
      <c r="J58" s="30"/>
      <c r="K58" s="30">
        <f t="shared" si="7"/>
        <v>0</v>
      </c>
      <c r="L58" s="22"/>
      <c r="M58" s="73"/>
      <c r="N58" s="22"/>
      <c r="O58" s="5"/>
    </row>
    <row r="59" spans="1:15" s="2" customFormat="1" ht="26.25" customHeight="1">
      <c r="A59" s="131"/>
      <c r="B59" s="133"/>
      <c r="C59" s="23"/>
      <c r="D59" s="30"/>
      <c r="E59" s="30"/>
      <c r="F59" s="137">
        <f t="shared" si="6"/>
        <v>0</v>
      </c>
      <c r="G59" s="30"/>
      <c r="H59" s="30"/>
      <c r="I59" s="30"/>
      <c r="J59" s="30"/>
      <c r="K59" s="30">
        <f t="shared" si="7"/>
        <v>0</v>
      </c>
      <c r="L59" s="22"/>
      <c r="M59" s="73"/>
      <c r="N59" s="22"/>
      <c r="O59" s="5"/>
    </row>
    <row r="60" spans="1:15" s="2" customFormat="1" ht="26.25" customHeight="1">
      <c r="A60" s="131"/>
      <c r="B60" s="133"/>
      <c r="C60" s="23"/>
      <c r="D60" s="30"/>
      <c r="E60" s="30"/>
      <c r="F60" s="137">
        <f t="shared" si="6"/>
        <v>0</v>
      </c>
      <c r="G60" s="30"/>
      <c r="H60" s="30"/>
      <c r="I60" s="30"/>
      <c r="J60" s="30"/>
      <c r="K60" s="30">
        <f t="shared" si="7"/>
        <v>0</v>
      </c>
      <c r="L60" s="22"/>
      <c r="M60" s="73"/>
      <c r="N60" s="22"/>
      <c r="O60" s="5"/>
    </row>
    <row r="61" spans="1:15" ht="26.25" customHeight="1" thickBot="1">
      <c r="A61" s="131"/>
      <c r="B61" s="127"/>
      <c r="C61" s="23"/>
      <c r="D61" s="30"/>
      <c r="E61" s="30"/>
      <c r="F61" s="184">
        <f t="shared" si="6"/>
        <v>0</v>
      </c>
      <c r="G61" s="30"/>
      <c r="H61" s="30"/>
      <c r="I61" s="30"/>
      <c r="J61" s="30"/>
      <c r="K61" s="31">
        <f t="shared" si="7"/>
        <v>0</v>
      </c>
      <c r="L61" s="22"/>
      <c r="M61" s="73"/>
      <c r="N61" s="22"/>
      <c r="O61" s="5"/>
    </row>
    <row r="62" spans="1:15" ht="26.25" customHeight="1" thickBot="1" thickTop="1">
      <c r="A62" s="40" t="s">
        <v>14</v>
      </c>
      <c r="B62" s="28"/>
      <c r="C62" s="29"/>
      <c r="D62" s="35">
        <f aca="true" t="shared" si="8" ref="D62:K62">SUM(D44:D61)</f>
        <v>0</v>
      </c>
      <c r="E62" s="35">
        <f t="shared" si="8"/>
        <v>0</v>
      </c>
      <c r="F62" s="35">
        <f t="shared" si="8"/>
        <v>0</v>
      </c>
      <c r="G62" s="35">
        <f t="shared" si="8"/>
        <v>0</v>
      </c>
      <c r="H62" s="35">
        <f t="shared" si="8"/>
        <v>0</v>
      </c>
      <c r="I62" s="35">
        <f t="shared" si="8"/>
        <v>0</v>
      </c>
      <c r="J62" s="35">
        <f t="shared" si="8"/>
        <v>0</v>
      </c>
      <c r="K62" s="35">
        <f t="shared" si="8"/>
        <v>0</v>
      </c>
      <c r="L62" s="28"/>
      <c r="M62" s="79"/>
      <c r="N62" s="28"/>
      <c r="O62" s="5"/>
    </row>
    <row r="63" spans="1:15" ht="26.25" customHeight="1" thickTop="1">
      <c r="A63" s="39" t="s">
        <v>15</v>
      </c>
      <c r="B63" s="25"/>
      <c r="C63" s="26"/>
      <c r="D63" s="33">
        <f>D22+D42+D62</f>
        <v>1442600</v>
      </c>
      <c r="E63" s="33">
        <f aca="true" t="shared" si="9" ref="E63:K63">E22+E42+E62</f>
        <v>0</v>
      </c>
      <c r="F63" s="33">
        <f t="shared" si="9"/>
        <v>1042600</v>
      </c>
      <c r="G63" s="33">
        <f t="shared" si="9"/>
        <v>478000</v>
      </c>
      <c r="H63" s="33">
        <f t="shared" si="9"/>
        <v>88000</v>
      </c>
      <c r="I63" s="33">
        <f t="shared" si="9"/>
        <v>126600</v>
      </c>
      <c r="J63" s="33">
        <f t="shared" si="9"/>
        <v>350000</v>
      </c>
      <c r="K63" s="33">
        <f t="shared" si="9"/>
        <v>175000</v>
      </c>
      <c r="L63" s="75"/>
      <c r="M63" s="76"/>
      <c r="N63" s="25"/>
      <c r="O63" s="5"/>
    </row>
    <row r="64" spans="1:15" ht="26.25" customHeight="1">
      <c r="A64" s="131"/>
      <c r="B64" s="133"/>
      <c r="C64" s="23"/>
      <c r="D64" s="30"/>
      <c r="E64" s="30"/>
      <c r="F64" s="30"/>
      <c r="G64" s="30"/>
      <c r="H64" s="30"/>
      <c r="I64" s="30"/>
      <c r="J64" s="30"/>
      <c r="K64" s="30">
        <f>ROUNDDOWN(J64/2,-2)</f>
        <v>0</v>
      </c>
      <c r="L64" s="22"/>
      <c r="M64" s="73"/>
      <c r="N64" s="22"/>
      <c r="O64" s="5"/>
    </row>
    <row r="65" spans="1:15" ht="26.25" customHeight="1">
      <c r="A65" s="131"/>
      <c r="B65" s="133"/>
      <c r="C65" s="23"/>
      <c r="D65" s="30"/>
      <c r="E65" s="30"/>
      <c r="F65" s="30"/>
      <c r="G65" s="30"/>
      <c r="H65" s="30"/>
      <c r="I65" s="30"/>
      <c r="J65" s="30"/>
      <c r="K65" s="30">
        <f aca="true" t="shared" si="10" ref="K65:K81">ROUNDDOWN(J65/2,-2)</f>
        <v>0</v>
      </c>
      <c r="L65" s="22"/>
      <c r="M65" s="73"/>
      <c r="N65" s="22"/>
      <c r="O65" s="5"/>
    </row>
    <row r="66" spans="1:15" ht="26.25" customHeight="1">
      <c r="A66" s="131"/>
      <c r="B66" s="133"/>
      <c r="C66" s="23"/>
      <c r="D66" s="30"/>
      <c r="E66" s="30"/>
      <c r="F66" s="30"/>
      <c r="G66" s="30"/>
      <c r="H66" s="30"/>
      <c r="I66" s="30"/>
      <c r="J66" s="30"/>
      <c r="K66" s="30">
        <f t="shared" si="10"/>
        <v>0</v>
      </c>
      <c r="L66" s="22"/>
      <c r="M66" s="73"/>
      <c r="N66" s="22"/>
      <c r="O66" s="5"/>
    </row>
    <row r="67" spans="1:15" ht="26.25" customHeight="1">
      <c r="A67" s="131"/>
      <c r="B67" s="133"/>
      <c r="C67" s="23"/>
      <c r="D67" s="30"/>
      <c r="E67" s="30"/>
      <c r="F67" s="30"/>
      <c r="G67" s="30"/>
      <c r="H67" s="30"/>
      <c r="I67" s="30"/>
      <c r="J67" s="30"/>
      <c r="K67" s="30">
        <f t="shared" si="10"/>
        <v>0</v>
      </c>
      <c r="L67" s="22"/>
      <c r="M67" s="73"/>
      <c r="N67" s="22"/>
      <c r="O67" s="5"/>
    </row>
    <row r="68" spans="1:15" ht="26.25" customHeight="1">
      <c r="A68" s="131"/>
      <c r="B68" s="133"/>
      <c r="C68" s="23"/>
      <c r="D68" s="30"/>
      <c r="E68" s="30"/>
      <c r="F68" s="30"/>
      <c r="G68" s="30"/>
      <c r="H68" s="30"/>
      <c r="I68" s="30"/>
      <c r="J68" s="30"/>
      <c r="K68" s="30">
        <f t="shared" si="10"/>
        <v>0</v>
      </c>
      <c r="L68" s="22"/>
      <c r="M68" s="73"/>
      <c r="N68" s="22"/>
      <c r="O68" s="5"/>
    </row>
    <row r="69" spans="1:15" ht="26.25" customHeight="1">
      <c r="A69" s="131"/>
      <c r="B69" s="133"/>
      <c r="C69" s="23"/>
      <c r="D69" s="30"/>
      <c r="E69" s="30"/>
      <c r="F69" s="30"/>
      <c r="G69" s="30"/>
      <c r="H69" s="30"/>
      <c r="I69" s="30"/>
      <c r="J69" s="30"/>
      <c r="K69" s="30">
        <f t="shared" si="10"/>
        <v>0</v>
      </c>
      <c r="L69" s="22"/>
      <c r="M69" s="73"/>
      <c r="N69" s="22"/>
      <c r="O69" s="5"/>
    </row>
    <row r="70" spans="1:15" ht="26.25" customHeight="1">
      <c r="A70" s="131"/>
      <c r="B70" s="133"/>
      <c r="C70" s="23"/>
      <c r="D70" s="30"/>
      <c r="E70" s="30"/>
      <c r="F70" s="30"/>
      <c r="G70" s="30"/>
      <c r="H70" s="30"/>
      <c r="I70" s="30"/>
      <c r="J70" s="30"/>
      <c r="K70" s="30">
        <f t="shared" si="10"/>
        <v>0</v>
      </c>
      <c r="L70" s="22"/>
      <c r="M70" s="73"/>
      <c r="N70" s="22"/>
      <c r="O70" s="5"/>
    </row>
    <row r="71" spans="1:15" ht="26.25" customHeight="1">
      <c r="A71" s="131"/>
      <c r="B71" s="133"/>
      <c r="C71" s="23"/>
      <c r="D71" s="30"/>
      <c r="E71" s="30"/>
      <c r="F71" s="30"/>
      <c r="G71" s="30"/>
      <c r="H71" s="30"/>
      <c r="I71" s="30"/>
      <c r="J71" s="30"/>
      <c r="K71" s="30">
        <f t="shared" si="10"/>
        <v>0</v>
      </c>
      <c r="L71" s="22"/>
      <c r="M71" s="73"/>
      <c r="N71" s="22"/>
      <c r="O71" s="5"/>
    </row>
    <row r="72" spans="1:15" ht="26.25" customHeight="1">
      <c r="A72" s="131"/>
      <c r="B72" s="133"/>
      <c r="C72" s="23"/>
      <c r="D72" s="30"/>
      <c r="E72" s="30"/>
      <c r="F72" s="30"/>
      <c r="G72" s="30"/>
      <c r="H72" s="30"/>
      <c r="I72" s="30"/>
      <c r="J72" s="30"/>
      <c r="K72" s="30">
        <f t="shared" si="10"/>
        <v>0</v>
      </c>
      <c r="L72" s="22"/>
      <c r="M72" s="73"/>
      <c r="N72" s="22"/>
      <c r="O72" s="5"/>
    </row>
    <row r="73" spans="1:15" ht="26.25" customHeight="1">
      <c r="A73" s="131"/>
      <c r="B73" s="133"/>
      <c r="C73" s="23"/>
      <c r="D73" s="30"/>
      <c r="E73" s="30"/>
      <c r="F73" s="30"/>
      <c r="G73" s="30"/>
      <c r="H73" s="30"/>
      <c r="I73" s="30"/>
      <c r="J73" s="30"/>
      <c r="K73" s="30">
        <f t="shared" si="10"/>
        <v>0</v>
      </c>
      <c r="L73" s="22"/>
      <c r="M73" s="73"/>
      <c r="N73" s="22"/>
      <c r="O73" s="5"/>
    </row>
    <row r="74" spans="1:15" ht="26.25" customHeight="1">
      <c r="A74" s="131"/>
      <c r="B74" s="133"/>
      <c r="C74" s="23"/>
      <c r="D74" s="30"/>
      <c r="E74" s="30"/>
      <c r="F74" s="30"/>
      <c r="G74" s="30"/>
      <c r="H74" s="30"/>
      <c r="I74" s="30"/>
      <c r="J74" s="30"/>
      <c r="K74" s="30">
        <f t="shared" si="10"/>
        <v>0</v>
      </c>
      <c r="L74" s="22"/>
      <c r="M74" s="73"/>
      <c r="N74" s="22"/>
      <c r="O74" s="5"/>
    </row>
    <row r="75" spans="1:15" ht="26.25" customHeight="1">
      <c r="A75" s="131"/>
      <c r="B75" s="133"/>
      <c r="C75" s="23"/>
      <c r="D75" s="30"/>
      <c r="E75" s="30"/>
      <c r="F75" s="30"/>
      <c r="G75" s="30"/>
      <c r="H75" s="30"/>
      <c r="I75" s="30"/>
      <c r="J75" s="30"/>
      <c r="K75" s="30">
        <f t="shared" si="10"/>
        <v>0</v>
      </c>
      <c r="L75" s="22"/>
      <c r="M75" s="73"/>
      <c r="N75" s="22"/>
      <c r="O75" s="5"/>
    </row>
    <row r="76" spans="1:15" ht="26.25" customHeight="1">
      <c r="A76" s="131"/>
      <c r="B76" s="133"/>
      <c r="C76" s="23"/>
      <c r="D76" s="30"/>
      <c r="E76" s="30"/>
      <c r="F76" s="30"/>
      <c r="G76" s="30"/>
      <c r="H76" s="30"/>
      <c r="I76" s="30"/>
      <c r="J76" s="30"/>
      <c r="K76" s="30">
        <f t="shared" si="10"/>
        <v>0</v>
      </c>
      <c r="L76" s="22"/>
      <c r="M76" s="73"/>
      <c r="N76" s="22"/>
      <c r="O76" s="5"/>
    </row>
    <row r="77" spans="1:15" ht="26.25" customHeight="1">
      <c r="A77" s="131"/>
      <c r="B77" s="133"/>
      <c r="C77" s="23"/>
      <c r="D77" s="30"/>
      <c r="E77" s="30"/>
      <c r="F77" s="30"/>
      <c r="G77" s="30"/>
      <c r="H77" s="30"/>
      <c r="I77" s="30"/>
      <c r="J77" s="30"/>
      <c r="K77" s="30">
        <f t="shared" si="10"/>
        <v>0</v>
      </c>
      <c r="L77" s="22"/>
      <c r="M77" s="73"/>
      <c r="N77" s="22"/>
      <c r="O77" s="5"/>
    </row>
    <row r="78" spans="1:15" s="2" customFormat="1" ht="26.25" customHeight="1">
      <c r="A78" s="131"/>
      <c r="B78" s="133"/>
      <c r="C78" s="23"/>
      <c r="D78" s="30"/>
      <c r="E78" s="30"/>
      <c r="F78" s="30"/>
      <c r="G78" s="30"/>
      <c r="H78" s="30"/>
      <c r="I78" s="30"/>
      <c r="J78" s="30"/>
      <c r="K78" s="30">
        <f t="shared" si="10"/>
        <v>0</v>
      </c>
      <c r="L78" s="22"/>
      <c r="M78" s="73"/>
      <c r="N78" s="22"/>
      <c r="O78" s="5"/>
    </row>
    <row r="79" spans="1:15" s="2" customFormat="1" ht="26.25" customHeight="1">
      <c r="A79" s="131"/>
      <c r="B79" s="133"/>
      <c r="C79" s="23"/>
      <c r="D79" s="30"/>
      <c r="E79" s="30"/>
      <c r="F79" s="30"/>
      <c r="G79" s="30"/>
      <c r="H79" s="30"/>
      <c r="I79" s="30"/>
      <c r="J79" s="30"/>
      <c r="K79" s="30">
        <f t="shared" si="10"/>
        <v>0</v>
      </c>
      <c r="L79" s="22"/>
      <c r="M79" s="73"/>
      <c r="N79" s="22"/>
      <c r="O79" s="5"/>
    </row>
    <row r="80" spans="1:15" s="2" customFormat="1" ht="26.25" customHeight="1">
      <c r="A80" s="131"/>
      <c r="B80" s="133"/>
      <c r="C80" s="23"/>
      <c r="D80" s="30"/>
      <c r="E80" s="30"/>
      <c r="F80" s="30"/>
      <c r="G80" s="30"/>
      <c r="H80" s="30"/>
      <c r="I80" s="30"/>
      <c r="J80" s="30"/>
      <c r="K80" s="30">
        <f t="shared" si="10"/>
        <v>0</v>
      </c>
      <c r="L80" s="22"/>
      <c r="M80" s="73"/>
      <c r="N80" s="22"/>
      <c r="O80" s="5"/>
    </row>
    <row r="81" spans="1:15" ht="26.25" customHeight="1" thickBot="1">
      <c r="A81" s="132"/>
      <c r="B81" s="127"/>
      <c r="C81" s="27"/>
      <c r="D81" s="34"/>
      <c r="E81" s="34"/>
      <c r="F81" s="34"/>
      <c r="G81" s="34"/>
      <c r="H81" s="34"/>
      <c r="I81" s="34"/>
      <c r="J81" s="34"/>
      <c r="K81" s="31">
        <f t="shared" si="10"/>
        <v>0</v>
      </c>
      <c r="L81" s="77"/>
      <c r="M81" s="78"/>
      <c r="N81" s="77"/>
      <c r="O81" s="5"/>
    </row>
    <row r="82" spans="1:15" ht="26.25" customHeight="1" thickBot="1" thickTop="1">
      <c r="A82" s="40" t="s">
        <v>14</v>
      </c>
      <c r="B82" s="28"/>
      <c r="C82" s="29"/>
      <c r="D82" s="35">
        <f>SUM(D64:D81)</f>
        <v>0</v>
      </c>
      <c r="E82" s="35">
        <f aca="true" t="shared" si="11" ref="E82:K82">SUM(E64:E81)</f>
        <v>0</v>
      </c>
      <c r="F82" s="35"/>
      <c r="G82" s="35">
        <f t="shared" si="11"/>
        <v>0</v>
      </c>
      <c r="H82" s="35">
        <f t="shared" si="11"/>
        <v>0</v>
      </c>
      <c r="I82" s="35">
        <f t="shared" si="11"/>
        <v>0</v>
      </c>
      <c r="J82" s="35">
        <f t="shared" si="11"/>
        <v>0</v>
      </c>
      <c r="K82" s="35">
        <f t="shared" si="11"/>
        <v>0</v>
      </c>
      <c r="L82" s="28"/>
      <c r="M82" s="79"/>
      <c r="N82" s="28"/>
      <c r="O82" s="5"/>
    </row>
    <row r="83" spans="1:15" ht="26.25" customHeight="1" thickTop="1">
      <c r="A83" s="39" t="s">
        <v>15</v>
      </c>
      <c r="B83" s="25"/>
      <c r="C83" s="26"/>
      <c r="D83" s="33">
        <f>+D22+D42+D62+D82</f>
        <v>1442600</v>
      </c>
      <c r="E83" s="33">
        <f aca="true" t="shared" si="12" ref="E83:K83">+E22+E42+E62+E82</f>
        <v>0</v>
      </c>
      <c r="F83" s="33"/>
      <c r="G83" s="33">
        <f t="shared" si="12"/>
        <v>478000</v>
      </c>
      <c r="H83" s="33">
        <f t="shared" si="12"/>
        <v>88000</v>
      </c>
      <c r="I83" s="33">
        <f t="shared" si="12"/>
        <v>126600</v>
      </c>
      <c r="J83" s="33">
        <f t="shared" si="12"/>
        <v>350000</v>
      </c>
      <c r="K83" s="33">
        <f t="shared" si="12"/>
        <v>175000</v>
      </c>
      <c r="L83" s="75"/>
      <c r="M83" s="76"/>
      <c r="N83" s="25"/>
      <c r="O83" s="5"/>
    </row>
    <row r="84" spans="1:15" ht="26.25" customHeight="1">
      <c r="A84" s="131"/>
      <c r="B84" s="133"/>
      <c r="C84" s="23"/>
      <c r="D84" s="30"/>
      <c r="E84" s="30"/>
      <c r="F84" s="30"/>
      <c r="G84" s="30"/>
      <c r="H84" s="30"/>
      <c r="I84" s="30"/>
      <c r="J84" s="30"/>
      <c r="K84" s="30">
        <f>ROUNDDOWN(J84/2,-2)</f>
        <v>0</v>
      </c>
      <c r="L84" s="22"/>
      <c r="M84" s="73"/>
      <c r="N84" s="22"/>
      <c r="O84" s="5"/>
    </row>
    <row r="85" spans="1:15" ht="26.25" customHeight="1">
      <c r="A85" s="131"/>
      <c r="B85" s="133"/>
      <c r="C85" s="23"/>
      <c r="D85" s="30"/>
      <c r="E85" s="30"/>
      <c r="F85" s="30"/>
      <c r="G85" s="30"/>
      <c r="H85" s="30"/>
      <c r="I85" s="30"/>
      <c r="J85" s="30"/>
      <c r="K85" s="30">
        <f aca="true" t="shared" si="13" ref="K85:K101">ROUNDDOWN(J85/2,-2)</f>
        <v>0</v>
      </c>
      <c r="L85" s="22"/>
      <c r="M85" s="73"/>
      <c r="N85" s="22"/>
      <c r="O85" s="5"/>
    </row>
    <row r="86" spans="1:15" ht="26.25" customHeight="1">
      <c r="A86" s="131"/>
      <c r="B86" s="133"/>
      <c r="C86" s="23"/>
      <c r="D86" s="30"/>
      <c r="E86" s="30"/>
      <c r="F86" s="30"/>
      <c r="G86" s="30"/>
      <c r="H86" s="30"/>
      <c r="I86" s="30"/>
      <c r="J86" s="30"/>
      <c r="K86" s="30">
        <f t="shared" si="13"/>
        <v>0</v>
      </c>
      <c r="L86" s="22"/>
      <c r="M86" s="73"/>
      <c r="N86" s="22"/>
      <c r="O86" s="5"/>
    </row>
    <row r="87" spans="1:15" ht="26.25" customHeight="1">
      <c r="A87" s="131"/>
      <c r="B87" s="133"/>
      <c r="C87" s="23"/>
      <c r="D87" s="30"/>
      <c r="E87" s="30"/>
      <c r="F87" s="30"/>
      <c r="G87" s="30"/>
      <c r="H87" s="30"/>
      <c r="I87" s="30"/>
      <c r="J87" s="30"/>
      <c r="K87" s="30">
        <f t="shared" si="13"/>
        <v>0</v>
      </c>
      <c r="L87" s="22"/>
      <c r="M87" s="73"/>
      <c r="N87" s="22"/>
      <c r="O87" s="5"/>
    </row>
    <row r="88" spans="1:15" ht="26.25" customHeight="1">
      <c r="A88" s="131"/>
      <c r="B88" s="133"/>
      <c r="C88" s="23"/>
      <c r="D88" s="30"/>
      <c r="E88" s="30"/>
      <c r="F88" s="30"/>
      <c r="G88" s="30"/>
      <c r="H88" s="30"/>
      <c r="I88" s="30"/>
      <c r="J88" s="30"/>
      <c r="K88" s="30">
        <f t="shared" si="13"/>
        <v>0</v>
      </c>
      <c r="L88" s="22"/>
      <c r="M88" s="73"/>
      <c r="N88" s="22"/>
      <c r="O88" s="5"/>
    </row>
    <row r="89" spans="1:15" ht="26.25" customHeight="1">
      <c r="A89" s="131"/>
      <c r="B89" s="133"/>
      <c r="C89" s="23"/>
      <c r="D89" s="30"/>
      <c r="E89" s="30"/>
      <c r="F89" s="30"/>
      <c r="G89" s="30"/>
      <c r="H89" s="30"/>
      <c r="I89" s="30"/>
      <c r="J89" s="30"/>
      <c r="K89" s="30">
        <f t="shared" si="13"/>
        <v>0</v>
      </c>
      <c r="L89" s="22"/>
      <c r="M89" s="73"/>
      <c r="N89" s="22"/>
      <c r="O89" s="5"/>
    </row>
    <row r="90" spans="1:15" ht="26.25" customHeight="1">
      <c r="A90" s="131"/>
      <c r="B90" s="133"/>
      <c r="C90" s="23"/>
      <c r="D90" s="30"/>
      <c r="E90" s="30"/>
      <c r="F90" s="30"/>
      <c r="G90" s="30"/>
      <c r="H90" s="30"/>
      <c r="I90" s="30"/>
      <c r="J90" s="30"/>
      <c r="K90" s="30">
        <f t="shared" si="13"/>
        <v>0</v>
      </c>
      <c r="L90" s="22"/>
      <c r="M90" s="73"/>
      <c r="N90" s="22"/>
      <c r="O90" s="5"/>
    </row>
    <row r="91" spans="1:15" ht="26.25" customHeight="1">
      <c r="A91" s="131"/>
      <c r="B91" s="133"/>
      <c r="C91" s="23"/>
      <c r="D91" s="30"/>
      <c r="E91" s="30"/>
      <c r="F91" s="30"/>
      <c r="G91" s="30"/>
      <c r="H91" s="30"/>
      <c r="I91" s="30"/>
      <c r="J91" s="30"/>
      <c r="K91" s="30">
        <f t="shared" si="13"/>
        <v>0</v>
      </c>
      <c r="L91" s="22"/>
      <c r="M91" s="73"/>
      <c r="N91" s="22"/>
      <c r="O91" s="5"/>
    </row>
    <row r="92" spans="1:15" ht="26.25" customHeight="1">
      <c r="A92" s="131"/>
      <c r="B92" s="133"/>
      <c r="C92" s="23"/>
      <c r="D92" s="30"/>
      <c r="E92" s="30"/>
      <c r="F92" s="30"/>
      <c r="G92" s="30"/>
      <c r="H92" s="30"/>
      <c r="I92" s="30"/>
      <c r="J92" s="30"/>
      <c r="K92" s="30">
        <f t="shared" si="13"/>
        <v>0</v>
      </c>
      <c r="L92" s="22"/>
      <c r="M92" s="73"/>
      <c r="N92" s="22"/>
      <c r="O92" s="5"/>
    </row>
    <row r="93" spans="1:15" ht="26.25" customHeight="1">
      <c r="A93" s="131"/>
      <c r="B93" s="133"/>
      <c r="C93" s="23"/>
      <c r="D93" s="30"/>
      <c r="E93" s="30"/>
      <c r="F93" s="30"/>
      <c r="G93" s="30"/>
      <c r="H93" s="30"/>
      <c r="I93" s="30"/>
      <c r="J93" s="30"/>
      <c r="K93" s="30">
        <f t="shared" si="13"/>
        <v>0</v>
      </c>
      <c r="L93" s="22"/>
      <c r="M93" s="73"/>
      <c r="N93" s="22"/>
      <c r="O93" s="5"/>
    </row>
    <row r="94" spans="1:15" ht="26.25" customHeight="1">
      <c r="A94" s="131"/>
      <c r="B94" s="133"/>
      <c r="C94" s="23"/>
      <c r="D94" s="30"/>
      <c r="E94" s="30"/>
      <c r="F94" s="30"/>
      <c r="G94" s="30"/>
      <c r="H94" s="30"/>
      <c r="I94" s="30"/>
      <c r="J94" s="30"/>
      <c r="K94" s="30">
        <f t="shared" si="13"/>
        <v>0</v>
      </c>
      <c r="L94" s="22"/>
      <c r="M94" s="73"/>
      <c r="N94" s="22"/>
      <c r="O94" s="5"/>
    </row>
    <row r="95" spans="1:15" ht="26.25" customHeight="1">
      <c r="A95" s="131"/>
      <c r="B95" s="133"/>
      <c r="C95" s="23"/>
      <c r="D95" s="30"/>
      <c r="E95" s="30"/>
      <c r="F95" s="30"/>
      <c r="G95" s="30"/>
      <c r="H95" s="30"/>
      <c r="I95" s="30"/>
      <c r="J95" s="30"/>
      <c r="K95" s="30">
        <f t="shared" si="13"/>
        <v>0</v>
      </c>
      <c r="L95" s="22"/>
      <c r="M95" s="73"/>
      <c r="N95" s="22"/>
      <c r="O95" s="5"/>
    </row>
    <row r="96" spans="1:15" ht="26.25" customHeight="1">
      <c r="A96" s="131"/>
      <c r="B96" s="133"/>
      <c r="C96" s="23"/>
      <c r="D96" s="30"/>
      <c r="E96" s="30"/>
      <c r="F96" s="30"/>
      <c r="G96" s="30"/>
      <c r="H96" s="30"/>
      <c r="I96" s="30"/>
      <c r="J96" s="30"/>
      <c r="K96" s="30">
        <f t="shared" si="13"/>
        <v>0</v>
      </c>
      <c r="L96" s="22"/>
      <c r="M96" s="73"/>
      <c r="N96" s="22"/>
      <c r="O96" s="5"/>
    </row>
    <row r="97" spans="1:15" s="2" customFormat="1" ht="26.25" customHeight="1">
      <c r="A97" s="131"/>
      <c r="B97" s="133"/>
      <c r="C97" s="23"/>
      <c r="D97" s="30"/>
      <c r="E97" s="30"/>
      <c r="F97" s="30"/>
      <c r="G97" s="30"/>
      <c r="H97" s="30"/>
      <c r="I97" s="30"/>
      <c r="J97" s="30"/>
      <c r="K97" s="30">
        <f t="shared" si="13"/>
        <v>0</v>
      </c>
      <c r="L97" s="22"/>
      <c r="M97" s="73"/>
      <c r="N97" s="22"/>
      <c r="O97" s="5"/>
    </row>
    <row r="98" spans="1:15" s="2" customFormat="1" ht="26.25" customHeight="1">
      <c r="A98" s="131"/>
      <c r="B98" s="133"/>
      <c r="C98" s="23"/>
      <c r="D98" s="30"/>
      <c r="E98" s="30"/>
      <c r="F98" s="30"/>
      <c r="G98" s="30"/>
      <c r="H98" s="30"/>
      <c r="I98" s="30"/>
      <c r="J98" s="30"/>
      <c r="K98" s="30">
        <f t="shared" si="13"/>
        <v>0</v>
      </c>
      <c r="L98" s="22"/>
      <c r="M98" s="73"/>
      <c r="N98" s="22"/>
      <c r="O98" s="5"/>
    </row>
    <row r="99" spans="1:15" s="2" customFormat="1" ht="26.25" customHeight="1">
      <c r="A99" s="131"/>
      <c r="B99" s="133"/>
      <c r="C99" s="23"/>
      <c r="D99" s="30"/>
      <c r="E99" s="30"/>
      <c r="F99" s="30"/>
      <c r="G99" s="30"/>
      <c r="H99" s="30"/>
      <c r="I99" s="30"/>
      <c r="J99" s="30"/>
      <c r="K99" s="30">
        <f t="shared" si="13"/>
        <v>0</v>
      </c>
      <c r="L99" s="22"/>
      <c r="M99" s="73"/>
      <c r="N99" s="22"/>
      <c r="O99" s="5"/>
    </row>
    <row r="100" spans="1:15" ht="26.25" customHeight="1">
      <c r="A100" s="131"/>
      <c r="B100" s="133"/>
      <c r="C100" s="23"/>
      <c r="D100" s="30"/>
      <c r="E100" s="30"/>
      <c r="F100" s="30"/>
      <c r="G100" s="30"/>
      <c r="H100" s="30"/>
      <c r="I100" s="30"/>
      <c r="J100" s="30"/>
      <c r="K100" s="30">
        <f t="shared" si="13"/>
        <v>0</v>
      </c>
      <c r="L100" s="22"/>
      <c r="M100" s="73"/>
      <c r="N100" s="22"/>
      <c r="O100" s="5"/>
    </row>
    <row r="101" spans="1:15" ht="26.25" customHeight="1" thickBot="1">
      <c r="A101" s="132"/>
      <c r="B101" s="127"/>
      <c r="C101" s="27"/>
      <c r="D101" s="34"/>
      <c r="E101" s="34"/>
      <c r="F101" s="34"/>
      <c r="G101" s="34"/>
      <c r="H101" s="34"/>
      <c r="I101" s="34"/>
      <c r="J101" s="34"/>
      <c r="K101" s="31">
        <f t="shared" si="13"/>
        <v>0</v>
      </c>
      <c r="L101" s="77"/>
      <c r="M101" s="78"/>
      <c r="N101" s="77"/>
      <c r="O101" s="5"/>
    </row>
    <row r="102" spans="1:15" ht="26.25" customHeight="1" thickBot="1" thickTop="1">
      <c r="A102" s="40" t="s">
        <v>14</v>
      </c>
      <c r="B102" s="28"/>
      <c r="C102" s="29"/>
      <c r="D102" s="35">
        <f>SUM(D84:D101)</f>
        <v>0</v>
      </c>
      <c r="E102" s="35">
        <f aca="true" t="shared" si="14" ref="E102:K102">SUM(E84:E101)</f>
        <v>0</v>
      </c>
      <c r="F102" s="35"/>
      <c r="G102" s="35">
        <f t="shared" si="14"/>
        <v>0</v>
      </c>
      <c r="H102" s="35">
        <f t="shared" si="14"/>
        <v>0</v>
      </c>
      <c r="I102" s="35">
        <f t="shared" si="14"/>
        <v>0</v>
      </c>
      <c r="J102" s="35">
        <f t="shared" si="14"/>
        <v>0</v>
      </c>
      <c r="K102" s="35">
        <f t="shared" si="14"/>
        <v>0</v>
      </c>
      <c r="L102" s="28"/>
      <c r="M102" s="79"/>
      <c r="N102" s="28"/>
      <c r="O102" s="5"/>
    </row>
    <row r="103" spans="1:15" ht="26.25" customHeight="1" thickTop="1">
      <c r="A103" s="39" t="s">
        <v>15</v>
      </c>
      <c r="B103" s="25"/>
      <c r="C103" s="26"/>
      <c r="D103" s="33">
        <f>+D22+D42+D62+D82+D102</f>
        <v>1442600</v>
      </c>
      <c r="E103" s="33">
        <f aca="true" t="shared" si="15" ref="E103:K103">+E22+E42+E62+E82+E102</f>
        <v>0</v>
      </c>
      <c r="F103" s="33"/>
      <c r="G103" s="33">
        <f t="shared" si="15"/>
        <v>478000</v>
      </c>
      <c r="H103" s="33">
        <f t="shared" si="15"/>
        <v>88000</v>
      </c>
      <c r="I103" s="33">
        <f t="shared" si="15"/>
        <v>126600</v>
      </c>
      <c r="J103" s="33">
        <f t="shared" si="15"/>
        <v>350000</v>
      </c>
      <c r="K103" s="33">
        <f t="shared" si="15"/>
        <v>175000</v>
      </c>
      <c r="L103" s="75"/>
      <c r="M103" s="76"/>
      <c r="N103" s="25"/>
      <c r="O103" s="5"/>
    </row>
    <row r="104" ht="24" customHeight="1">
      <c r="O104" s="5"/>
    </row>
    <row r="105" ht="12.75">
      <c r="O105" s="5"/>
    </row>
    <row r="106" ht="12.75">
      <c r="O106" s="5"/>
    </row>
    <row r="107" ht="12.75">
      <c r="O107" s="5"/>
    </row>
    <row r="108" ht="12.75">
      <c r="O108" s="5"/>
    </row>
    <row r="109" ht="12.75">
      <c r="O109" s="5"/>
    </row>
    <row r="110" ht="12.75">
      <c r="O110" s="5"/>
    </row>
    <row r="111" ht="12.75">
      <c r="O111" s="5"/>
    </row>
    <row r="112" ht="12.75">
      <c r="O112" s="5"/>
    </row>
    <row r="113" ht="12.75">
      <c r="O113" s="5"/>
    </row>
    <row r="114" ht="12.75">
      <c r="O114" s="5"/>
    </row>
    <row r="115" ht="12.75">
      <c r="O115" s="5"/>
    </row>
    <row r="116" ht="12.75">
      <c r="O116" s="5"/>
    </row>
    <row r="117" ht="12.75">
      <c r="O117" s="5"/>
    </row>
    <row r="118" ht="12.75">
      <c r="O118" s="5"/>
    </row>
    <row r="119" ht="12.75">
      <c r="O119" s="5"/>
    </row>
    <row r="120" ht="12.75">
      <c r="O120" s="5"/>
    </row>
    <row r="121" ht="12.75">
      <c r="O121" s="5"/>
    </row>
    <row r="122" ht="12.75">
      <c r="O122" s="5"/>
    </row>
    <row r="123" ht="12.75">
      <c r="O123" s="5"/>
    </row>
    <row r="124" ht="12.75">
      <c r="O124" s="5"/>
    </row>
    <row r="125" ht="12.75">
      <c r="O125" s="5"/>
    </row>
    <row r="126" ht="12.75">
      <c r="O126" s="5"/>
    </row>
    <row r="127" ht="12.75">
      <c r="O127" s="5"/>
    </row>
    <row r="128" ht="12.75">
      <c r="O128" s="5"/>
    </row>
    <row r="129" ht="12.75">
      <c r="O129" s="5"/>
    </row>
    <row r="130" ht="12.75">
      <c r="O130" s="5"/>
    </row>
    <row r="131" ht="12.75">
      <c r="O131" s="5"/>
    </row>
    <row r="132" ht="12.75">
      <c r="O132" s="5"/>
    </row>
    <row r="133" ht="12.75">
      <c r="O133" s="5"/>
    </row>
    <row r="134" ht="12.75">
      <c r="O134" s="5"/>
    </row>
    <row r="135" ht="12.75">
      <c r="O135" s="5"/>
    </row>
    <row r="136" ht="12.75">
      <c r="O136" s="5"/>
    </row>
    <row r="137" ht="12.75">
      <c r="O137" s="5"/>
    </row>
    <row r="138" ht="12.75">
      <c r="O138" s="5"/>
    </row>
    <row r="139" ht="12.75">
      <c r="O139" s="5"/>
    </row>
    <row r="140" ht="12.75">
      <c r="O140" s="5"/>
    </row>
    <row r="141" ht="12.75">
      <c r="O141" s="5"/>
    </row>
    <row r="142" ht="12.75">
      <c r="O142" s="5"/>
    </row>
    <row r="143" ht="12.75">
      <c r="O143" s="5"/>
    </row>
    <row r="144" ht="12.75">
      <c r="O144" s="5"/>
    </row>
    <row r="145" ht="12.75">
      <c r="O145" s="5"/>
    </row>
    <row r="146" ht="12.75">
      <c r="O146" s="5"/>
    </row>
    <row r="147" ht="12.75">
      <c r="O147" s="5"/>
    </row>
    <row r="148" ht="12.75">
      <c r="O148" s="5"/>
    </row>
    <row r="149" ht="12.75">
      <c r="O149" s="5"/>
    </row>
  </sheetData>
  <sheetProtection/>
  <mergeCells count="12">
    <mergeCell ref="K5:K6"/>
    <mergeCell ref="K1:N1"/>
    <mergeCell ref="L5:L6"/>
    <mergeCell ref="M5:M6"/>
    <mergeCell ref="N5:N6"/>
    <mergeCell ref="I1:J1"/>
    <mergeCell ref="A5:A6"/>
    <mergeCell ref="B5:B6"/>
    <mergeCell ref="C5:C6"/>
    <mergeCell ref="D5:D6"/>
    <mergeCell ref="E5:E6"/>
    <mergeCell ref="G5:J5"/>
  </mergeCells>
  <dataValidations count="7">
    <dataValidation allowBlank="1" showInputMessage="1" showErrorMessage="1" promptTitle="注意" prompt="資機材・設備の本体価格の1/2、1/3の価格を入力&#10;" sqref="K42:K43 K62:K63 K82:K83 K102:K103"/>
    <dataValidation allowBlank="1" showInputMessage="1" showErrorMessage="1" promptTitle="注意" prompt="資機材・設備本体の購入価格の1/2、1/3の金額を入力&#10;" sqref="K7:K21 K24:K41 K44:K61 K64:K81 K84:K101"/>
    <dataValidation allowBlank="1" showInputMessage="1" showErrorMessage="1" promptTitle="注意" prompt="金銭が動いた日。&#10;（領収証の日付）" sqref="A7:A21 A44:A61 A84:A101 A64:A81 A24:A41"/>
    <dataValidation type="whole" allowBlank="1" showInputMessage="1" showErrorMessage="1" promptTitle="注意" prompt="資機材・設備の「購入額」を入力。" sqref="J44:J61 J24:J41 J17:J21 J7:J10 J64:J81 J14:J15 J84:J101">
      <formula1>1</formula1>
      <formula2>5000000</formula2>
    </dataValidation>
    <dataValidation type="list" allowBlank="1" showInputMessage="1" showErrorMessage="1" promptTitle="タイプ" prompt="①活動推進費&#10;②里山林保全&#10;③侵入竹除去・竹林整備&#10;④森林資源利用タイプ&#10;⑤森林機能強化タイプ&#10;⑥教育・研修活動タイプ&#10;⑦資機材・施設の整備" sqref="B62:B63 B22:B23 B42:B43 B82:B83 B102:B103">
      <formula1>$P$8:$P$14</formula1>
    </dataValidation>
    <dataValidation type="whole" allowBlank="1" showInputMessage="1" showErrorMessage="1" sqref="G44:I61 G24:I41 G17:I21 G64:I81 J11:J13 G84:I101 G7:I15">
      <formula1>1</formula1>
      <formula2>5000000</formula2>
    </dataValidation>
    <dataValidation type="list" allowBlank="1" showInputMessage="1" showErrorMessage="1" promptTitle="タイプ" prompt="①活動推進費&#10;②里山林保全&#10;③侵入竹除去・竹林整備&#10;④森林資源利用タイプ&#10;⑤森林機能強化タイプ&#10;⑥関係人口創出・維持タイプ&#10;⑦資機材・施設の整備&#10;⑧振り分けることができない&#10;" sqref="B7:B21 B84:B101 B64:B81 B44:B61 B24:B41">
      <formula1>$O$7:$O$14</formula1>
    </dataValidation>
  </dataValidation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9" scale="70" r:id="rId1"/>
  <rowBreaks count="4" manualBreakCount="4">
    <brk id="23" max="12" man="1"/>
    <brk id="43" max="255" man="1"/>
    <brk id="63" max="255" man="1"/>
    <brk id="83" max="255" man="1"/>
  </rowBreaks>
</worksheet>
</file>

<file path=xl/worksheets/sheet8.xml><?xml version="1.0" encoding="utf-8"?>
<worksheet xmlns="http://schemas.openxmlformats.org/spreadsheetml/2006/main" xmlns:r="http://schemas.openxmlformats.org/officeDocument/2006/relationships">
  <sheetPr>
    <tabColor indexed="13"/>
    <pageSetUpPr fitToPage="1"/>
  </sheetPr>
  <dimension ref="A1:R149"/>
  <sheetViews>
    <sheetView showZeros="0" view="pageBreakPreview" zoomScale="115" zoomScaleSheetLayoutView="115" zoomScalePageLayoutView="0" workbookViewId="0" topLeftCell="A1">
      <pane ySplit="6" topLeftCell="A40" activePane="bottomLeft" state="frozen"/>
      <selection pane="topLeft" activeCell="C9" sqref="C9"/>
      <selection pane="bottomLeft" activeCell="G5" sqref="G5:J5"/>
    </sheetView>
  </sheetViews>
  <sheetFormatPr defaultColWidth="9.140625" defaultRowHeight="15"/>
  <cols>
    <col min="1" max="1" width="15.57421875" style="15" customWidth="1"/>
    <col min="2" max="2" width="23.7109375" style="12" customWidth="1"/>
    <col min="3" max="3" width="32.421875" style="12" customWidth="1"/>
    <col min="4" max="10" width="10.57421875" style="12" customWidth="1"/>
    <col min="11" max="11" width="11.7109375" style="12" bestFit="1" customWidth="1"/>
    <col min="12" max="12" width="7.57421875" style="12" customWidth="1"/>
    <col min="13" max="13" width="10.28125" style="12" customWidth="1"/>
    <col min="14" max="14" width="14.421875" style="12" customWidth="1"/>
    <col min="15" max="16384" width="8.7109375" style="8" customWidth="1"/>
  </cols>
  <sheetData>
    <row r="1" spans="1:15" ht="22.5" customHeight="1">
      <c r="A1" s="19" t="s">
        <v>202</v>
      </c>
      <c r="B1" s="19"/>
      <c r="C1" s="19"/>
      <c r="D1" s="19"/>
      <c r="E1" s="19"/>
      <c r="F1" s="19"/>
      <c r="G1" s="19"/>
      <c r="H1" s="19"/>
      <c r="I1" s="266" t="s">
        <v>2</v>
      </c>
      <c r="J1" s="266"/>
      <c r="K1" s="267"/>
      <c r="L1" s="267"/>
      <c r="M1" s="267"/>
      <c r="N1" s="267"/>
      <c r="O1" s="5"/>
    </row>
    <row r="2" spans="1:15" ht="15.75" customHeight="1">
      <c r="A2" s="38"/>
      <c r="B2" s="19"/>
      <c r="C2" s="19"/>
      <c r="D2" s="19"/>
      <c r="E2" s="19"/>
      <c r="F2" s="19"/>
      <c r="G2" s="19"/>
      <c r="H2" s="19"/>
      <c r="I2" s="19"/>
      <c r="J2" s="19"/>
      <c r="K2" s="19"/>
      <c r="L2" s="19"/>
      <c r="M2" s="19"/>
      <c r="N2" s="19"/>
      <c r="O2" s="5"/>
    </row>
    <row r="3" spans="1:15" ht="20.25" customHeight="1">
      <c r="A3" s="38"/>
      <c r="B3" s="13"/>
      <c r="C3" s="13" t="s">
        <v>71</v>
      </c>
      <c r="D3" s="14">
        <f>'【入力】21号（報告書）'!E13</f>
        <v>0</v>
      </c>
      <c r="E3" s="20" t="s">
        <v>61</v>
      </c>
      <c r="F3" s="20"/>
      <c r="G3" s="20"/>
      <c r="H3" s="20"/>
      <c r="I3" s="20"/>
      <c r="J3" s="20"/>
      <c r="K3" s="20"/>
      <c r="L3" s="19"/>
      <c r="M3" s="19"/>
      <c r="N3" s="19"/>
      <c r="O3" s="5"/>
    </row>
    <row r="4" spans="1:15" ht="13.5" customHeight="1">
      <c r="A4" s="38"/>
      <c r="B4" s="19"/>
      <c r="C4" s="19"/>
      <c r="D4" s="19"/>
      <c r="E4" s="19"/>
      <c r="F4" s="19"/>
      <c r="G4" s="19"/>
      <c r="H4" s="19"/>
      <c r="I4" s="19"/>
      <c r="J4" s="19"/>
      <c r="K4" s="19"/>
      <c r="L4" s="19"/>
      <c r="M4" s="19"/>
      <c r="N4" s="19"/>
      <c r="O4" s="5"/>
    </row>
    <row r="5" spans="1:15" ht="19.5" customHeight="1">
      <c r="A5" s="259" t="s">
        <v>3</v>
      </c>
      <c r="B5" s="260" t="s">
        <v>4</v>
      </c>
      <c r="C5" s="262" t="s">
        <v>5</v>
      </c>
      <c r="D5" s="259" t="s">
        <v>6</v>
      </c>
      <c r="E5" s="259" t="s">
        <v>7</v>
      </c>
      <c r="F5" s="183"/>
      <c r="G5" s="264" t="s">
        <v>8</v>
      </c>
      <c r="H5" s="259"/>
      <c r="I5" s="259"/>
      <c r="J5" s="259"/>
      <c r="K5" s="259" t="s">
        <v>9</v>
      </c>
      <c r="L5" s="259" t="s">
        <v>109</v>
      </c>
      <c r="M5" s="259" t="s">
        <v>111</v>
      </c>
      <c r="N5" s="259" t="s">
        <v>110</v>
      </c>
      <c r="O5" s="5"/>
    </row>
    <row r="6" spans="1:17" ht="34.5" customHeight="1">
      <c r="A6" s="259"/>
      <c r="B6" s="261"/>
      <c r="C6" s="263"/>
      <c r="D6" s="259"/>
      <c r="E6" s="259"/>
      <c r="F6" s="182" t="s">
        <v>193</v>
      </c>
      <c r="G6" s="88" t="s">
        <v>10</v>
      </c>
      <c r="H6" s="88" t="s">
        <v>11</v>
      </c>
      <c r="I6" s="21" t="s">
        <v>12</v>
      </c>
      <c r="J6" s="88" t="s">
        <v>13</v>
      </c>
      <c r="K6" s="259"/>
      <c r="L6" s="259"/>
      <c r="M6" s="259"/>
      <c r="N6" s="259"/>
      <c r="O6" s="124" t="s">
        <v>184</v>
      </c>
      <c r="P6" s="124"/>
      <c r="Q6" s="123"/>
    </row>
    <row r="7" spans="1:17" ht="26.25" customHeight="1">
      <c r="A7" s="151"/>
      <c r="B7" s="136"/>
      <c r="C7" s="136"/>
      <c r="D7" s="137"/>
      <c r="E7" s="137"/>
      <c r="F7" s="137">
        <f>SUM(G7:J7)</f>
        <v>0</v>
      </c>
      <c r="G7" s="137"/>
      <c r="H7" s="137"/>
      <c r="I7" s="137"/>
      <c r="J7" s="137"/>
      <c r="K7" s="137"/>
      <c r="L7" s="138"/>
      <c r="M7" s="135"/>
      <c r="N7" s="22"/>
      <c r="O7" s="124" t="s">
        <v>186</v>
      </c>
      <c r="P7" s="124"/>
      <c r="Q7" s="123"/>
    </row>
    <row r="8" spans="1:17" ht="26.25" customHeight="1">
      <c r="A8" s="152"/>
      <c r="B8" s="136"/>
      <c r="C8" s="139"/>
      <c r="D8" s="137"/>
      <c r="E8" s="137"/>
      <c r="F8" s="137">
        <f aca="true" t="shared" si="0" ref="F8:F21">SUM(G8:J8)</f>
        <v>0</v>
      </c>
      <c r="G8" s="137"/>
      <c r="H8" s="137"/>
      <c r="I8" s="137"/>
      <c r="J8" s="137"/>
      <c r="K8" s="137"/>
      <c r="L8" s="150"/>
      <c r="M8" s="180"/>
      <c r="N8" s="22"/>
      <c r="O8" s="124" t="s">
        <v>179</v>
      </c>
      <c r="P8" s="124"/>
      <c r="Q8" s="123"/>
    </row>
    <row r="9" spans="1:17" ht="26.25" customHeight="1">
      <c r="A9" s="152"/>
      <c r="B9" s="136"/>
      <c r="C9" s="139"/>
      <c r="D9" s="137"/>
      <c r="E9" s="137"/>
      <c r="F9" s="137">
        <f t="shared" si="0"/>
        <v>0</v>
      </c>
      <c r="G9" s="137"/>
      <c r="H9" s="137"/>
      <c r="I9" s="137"/>
      <c r="J9" s="137"/>
      <c r="K9" s="137"/>
      <c r="L9" s="150"/>
      <c r="M9" s="178"/>
      <c r="N9" s="22"/>
      <c r="O9" s="124" t="s">
        <v>187</v>
      </c>
      <c r="P9" s="124"/>
      <c r="Q9" s="123"/>
    </row>
    <row r="10" spans="1:17" ht="26.25" customHeight="1">
      <c r="A10" s="152"/>
      <c r="B10" s="136"/>
      <c r="C10" s="153"/>
      <c r="D10" s="137"/>
      <c r="E10" s="137"/>
      <c r="F10" s="137">
        <f t="shared" si="0"/>
        <v>0</v>
      </c>
      <c r="G10" s="137"/>
      <c r="H10" s="137"/>
      <c r="I10" s="137"/>
      <c r="J10" s="137"/>
      <c r="K10" s="137"/>
      <c r="L10" s="150"/>
      <c r="M10" s="178"/>
      <c r="N10" s="22"/>
      <c r="O10" s="124" t="s">
        <v>188</v>
      </c>
      <c r="P10" s="124"/>
      <c r="Q10" s="123"/>
    </row>
    <row r="11" spans="1:17" ht="26.25" customHeight="1">
      <c r="A11" s="152"/>
      <c r="B11" s="136"/>
      <c r="C11" s="136"/>
      <c r="D11" s="137"/>
      <c r="E11" s="137"/>
      <c r="F11" s="137">
        <f t="shared" si="0"/>
        <v>0</v>
      </c>
      <c r="G11" s="137"/>
      <c r="H11" s="137"/>
      <c r="I11" s="137"/>
      <c r="J11" s="137"/>
      <c r="K11" s="137"/>
      <c r="L11" s="150"/>
      <c r="M11" s="178"/>
      <c r="N11" s="22"/>
      <c r="O11" s="124" t="s">
        <v>189</v>
      </c>
      <c r="P11" s="124"/>
      <c r="Q11" s="123"/>
    </row>
    <row r="12" spans="1:17" ht="26.25" customHeight="1">
      <c r="A12" s="152"/>
      <c r="B12" s="136"/>
      <c r="C12" s="153"/>
      <c r="D12" s="137"/>
      <c r="E12" s="137"/>
      <c r="F12" s="137">
        <f t="shared" si="0"/>
        <v>0</v>
      </c>
      <c r="G12" s="137"/>
      <c r="H12" s="137"/>
      <c r="I12" s="137"/>
      <c r="J12" s="137"/>
      <c r="K12" s="137"/>
      <c r="L12" s="154"/>
      <c r="M12" s="178"/>
      <c r="N12" s="22"/>
      <c r="O12" s="124" t="s">
        <v>190</v>
      </c>
      <c r="P12" s="124"/>
      <c r="Q12" s="123"/>
    </row>
    <row r="13" spans="1:17" ht="26.25" customHeight="1">
      <c r="A13" s="152"/>
      <c r="B13" s="136"/>
      <c r="C13" s="153"/>
      <c r="D13" s="137"/>
      <c r="E13" s="137"/>
      <c r="F13" s="137">
        <f t="shared" si="0"/>
        <v>0</v>
      </c>
      <c r="G13" s="137"/>
      <c r="H13" s="137"/>
      <c r="I13" s="137"/>
      <c r="J13" s="137"/>
      <c r="K13" s="137"/>
      <c r="L13" s="154"/>
      <c r="M13" s="178"/>
      <c r="N13" s="22"/>
      <c r="O13" s="124" t="s">
        <v>191</v>
      </c>
      <c r="P13" s="124"/>
      <c r="Q13" s="123"/>
    </row>
    <row r="14" spans="1:17" ht="26.25" customHeight="1">
      <c r="A14" s="152"/>
      <c r="B14" s="136"/>
      <c r="C14" s="155"/>
      <c r="D14" s="137"/>
      <c r="E14" s="137"/>
      <c r="F14" s="137">
        <f t="shared" si="0"/>
        <v>0</v>
      </c>
      <c r="G14" s="137"/>
      <c r="H14" s="137"/>
      <c r="I14" s="137"/>
      <c r="J14" s="137"/>
      <c r="K14" s="137"/>
      <c r="L14" s="154"/>
      <c r="M14" s="178"/>
      <c r="N14" s="22"/>
      <c r="O14" s="124" t="s">
        <v>185</v>
      </c>
      <c r="P14" s="125"/>
      <c r="Q14" s="123"/>
    </row>
    <row r="15" spans="1:16" ht="26.25" customHeight="1">
      <c r="A15" s="152"/>
      <c r="B15" s="136"/>
      <c r="C15" s="156"/>
      <c r="D15" s="137"/>
      <c r="E15" s="137"/>
      <c r="F15" s="137">
        <f t="shared" si="0"/>
        <v>0</v>
      </c>
      <c r="G15" s="137"/>
      <c r="H15" s="137"/>
      <c r="I15" s="137"/>
      <c r="J15" s="137"/>
      <c r="K15" s="137"/>
      <c r="L15" s="154"/>
      <c r="M15" s="178"/>
      <c r="N15" s="22"/>
      <c r="O15" s="5"/>
      <c r="P15" s="91"/>
    </row>
    <row r="16" spans="1:16" ht="26.25" customHeight="1">
      <c r="A16" s="152"/>
      <c r="B16" s="136"/>
      <c r="C16" s="157"/>
      <c r="D16" s="137"/>
      <c r="E16" s="137"/>
      <c r="F16" s="137">
        <f t="shared" si="0"/>
        <v>0</v>
      </c>
      <c r="G16" s="137"/>
      <c r="H16" s="137"/>
      <c r="I16" s="137"/>
      <c r="J16" s="137"/>
      <c r="K16" s="137"/>
      <c r="L16" s="158"/>
      <c r="M16" s="178"/>
      <c r="N16" s="22"/>
      <c r="O16" s="5"/>
      <c r="P16" s="91"/>
    </row>
    <row r="17" spans="1:18" ht="26.25" customHeight="1">
      <c r="A17" s="151"/>
      <c r="B17" s="136"/>
      <c r="C17" s="156"/>
      <c r="D17" s="137"/>
      <c r="E17" s="137"/>
      <c r="F17" s="137">
        <f t="shared" si="0"/>
        <v>0</v>
      </c>
      <c r="G17" s="137"/>
      <c r="H17" s="137"/>
      <c r="I17" s="137"/>
      <c r="J17" s="137"/>
      <c r="K17" s="137"/>
      <c r="L17" s="150"/>
      <c r="M17" s="178"/>
      <c r="N17" s="22"/>
      <c r="O17" s="5"/>
      <c r="P17" s="91"/>
      <c r="Q17" s="91"/>
      <c r="R17" s="91"/>
    </row>
    <row r="18" spans="1:15" ht="26.25" customHeight="1">
      <c r="A18" s="152"/>
      <c r="B18" s="136"/>
      <c r="C18" s="136"/>
      <c r="D18" s="137"/>
      <c r="E18" s="137"/>
      <c r="F18" s="137">
        <f t="shared" si="0"/>
        <v>0</v>
      </c>
      <c r="G18" s="137"/>
      <c r="H18" s="137"/>
      <c r="I18" s="137"/>
      <c r="J18" s="137"/>
      <c r="K18" s="137"/>
      <c r="L18" s="150"/>
      <c r="M18" s="135"/>
      <c r="N18" s="22"/>
      <c r="O18" s="5"/>
    </row>
    <row r="19" spans="1:15" ht="26.25" customHeight="1">
      <c r="A19" s="152"/>
      <c r="B19" s="136"/>
      <c r="C19" s="139"/>
      <c r="D19" s="140"/>
      <c r="E19" s="137"/>
      <c r="F19" s="137">
        <f t="shared" si="0"/>
        <v>0</v>
      </c>
      <c r="G19" s="137"/>
      <c r="H19" s="137"/>
      <c r="I19" s="137"/>
      <c r="J19" s="137"/>
      <c r="K19" s="137"/>
      <c r="L19" s="150"/>
      <c r="M19" s="178"/>
      <c r="N19" s="22"/>
      <c r="O19" s="5"/>
    </row>
    <row r="20" spans="1:15" ht="26.25" customHeight="1">
      <c r="A20" s="152"/>
      <c r="B20" s="136"/>
      <c r="C20" s="141"/>
      <c r="D20" s="142"/>
      <c r="E20" s="137"/>
      <c r="F20" s="137">
        <f t="shared" si="0"/>
        <v>0</v>
      </c>
      <c r="G20" s="137"/>
      <c r="H20" s="137"/>
      <c r="I20" s="137"/>
      <c r="J20" s="137"/>
      <c r="K20" s="137"/>
      <c r="L20" s="150"/>
      <c r="M20" s="178"/>
      <c r="N20" s="22"/>
      <c r="O20" s="5"/>
    </row>
    <row r="21" spans="1:15" ht="26.25" customHeight="1" thickBot="1">
      <c r="A21" s="159"/>
      <c r="B21" s="143"/>
      <c r="C21" s="144"/>
      <c r="D21" s="145"/>
      <c r="E21" s="146"/>
      <c r="F21" s="184">
        <f t="shared" si="0"/>
        <v>0</v>
      </c>
      <c r="G21" s="146"/>
      <c r="H21" s="146"/>
      <c r="I21" s="146"/>
      <c r="J21" s="146"/>
      <c r="K21" s="146"/>
      <c r="L21" s="160"/>
      <c r="M21" s="179"/>
      <c r="N21" s="89"/>
      <c r="O21" s="5"/>
    </row>
    <row r="22" spans="1:15" ht="26.25" customHeight="1" thickBot="1" thickTop="1">
      <c r="A22" s="40" t="s">
        <v>14</v>
      </c>
      <c r="B22" s="28"/>
      <c r="C22" s="29"/>
      <c r="D22" s="35">
        <f>SUM(D7:D21)</f>
        <v>0</v>
      </c>
      <c r="E22" s="32">
        <f aca="true" t="shared" si="1" ref="E22:K22">SUM(E7:E21)</f>
        <v>0</v>
      </c>
      <c r="F22" s="32">
        <f t="shared" si="1"/>
        <v>0</v>
      </c>
      <c r="G22" s="32">
        <f t="shared" si="1"/>
        <v>0</v>
      </c>
      <c r="H22" s="32">
        <f t="shared" si="1"/>
        <v>0</v>
      </c>
      <c r="I22" s="32">
        <f t="shared" si="1"/>
        <v>0</v>
      </c>
      <c r="J22" s="32">
        <f t="shared" si="1"/>
        <v>0</v>
      </c>
      <c r="K22" s="32">
        <f t="shared" si="1"/>
        <v>0</v>
      </c>
      <c r="L22" s="24"/>
      <c r="M22" s="74"/>
      <c r="N22" s="24"/>
      <c r="O22" s="5"/>
    </row>
    <row r="23" spans="1:15" ht="26.25" customHeight="1" thickTop="1">
      <c r="A23" s="39" t="s">
        <v>15</v>
      </c>
      <c r="B23" s="25"/>
      <c r="C23" s="26"/>
      <c r="D23" s="33">
        <f>D22</f>
        <v>0</v>
      </c>
      <c r="E23" s="33">
        <f aca="true" t="shared" si="2" ref="E23:K23">E22</f>
        <v>0</v>
      </c>
      <c r="F23" s="33">
        <f t="shared" si="2"/>
        <v>0</v>
      </c>
      <c r="G23" s="33">
        <f t="shared" si="2"/>
        <v>0</v>
      </c>
      <c r="H23" s="33">
        <f t="shared" si="2"/>
        <v>0</v>
      </c>
      <c r="I23" s="33">
        <f t="shared" si="2"/>
        <v>0</v>
      </c>
      <c r="J23" s="33">
        <f t="shared" si="2"/>
        <v>0</v>
      </c>
      <c r="K23" s="33">
        <f t="shared" si="2"/>
        <v>0</v>
      </c>
      <c r="L23" s="75"/>
      <c r="M23" s="76"/>
      <c r="N23" s="25"/>
      <c r="O23" s="5"/>
    </row>
    <row r="24" spans="1:15" ht="26.25" customHeight="1">
      <c r="A24" s="126"/>
      <c r="B24" s="136"/>
      <c r="C24" s="141"/>
      <c r="D24" s="142"/>
      <c r="E24" s="149"/>
      <c r="F24" s="137">
        <f aca="true" t="shared" si="3" ref="F24:F41">SUM(G24:J24)</f>
        <v>0</v>
      </c>
      <c r="G24" s="137"/>
      <c r="H24" s="137"/>
      <c r="I24" s="137"/>
      <c r="J24" s="137"/>
      <c r="K24" s="137"/>
      <c r="L24" s="150"/>
      <c r="M24" s="180"/>
      <c r="N24" s="22"/>
      <c r="O24" s="5"/>
    </row>
    <row r="25" spans="1:15" ht="40.5" customHeight="1">
      <c r="A25" s="126"/>
      <c r="B25" s="136"/>
      <c r="C25" s="141"/>
      <c r="D25" s="149"/>
      <c r="E25" s="149"/>
      <c r="F25" s="137">
        <f t="shared" si="3"/>
        <v>0</v>
      </c>
      <c r="G25" s="137"/>
      <c r="H25" s="137"/>
      <c r="I25" s="137"/>
      <c r="J25" s="137"/>
      <c r="K25" s="137"/>
      <c r="L25" s="150"/>
      <c r="M25" s="180"/>
      <c r="N25" s="22"/>
      <c r="O25" s="5"/>
    </row>
    <row r="26" spans="1:15" ht="26.25" customHeight="1">
      <c r="A26" s="126"/>
      <c r="B26" s="136"/>
      <c r="C26" s="141"/>
      <c r="D26" s="142"/>
      <c r="E26" s="142"/>
      <c r="F26" s="137">
        <f t="shared" si="3"/>
        <v>0</v>
      </c>
      <c r="G26" s="137"/>
      <c r="H26" s="137"/>
      <c r="I26" s="137"/>
      <c r="J26" s="137"/>
      <c r="K26" s="137"/>
      <c r="L26" s="150"/>
      <c r="M26" s="180"/>
      <c r="N26" s="22"/>
      <c r="O26" s="5"/>
    </row>
    <row r="27" spans="1:15" ht="26.25" customHeight="1">
      <c r="A27" s="126"/>
      <c r="B27" s="136"/>
      <c r="C27" s="98"/>
      <c r="D27" s="137"/>
      <c r="E27" s="137"/>
      <c r="F27" s="137">
        <f t="shared" si="3"/>
        <v>0</v>
      </c>
      <c r="G27" s="137"/>
      <c r="H27" s="137"/>
      <c r="I27" s="137"/>
      <c r="J27" s="137"/>
      <c r="K27" s="137"/>
      <c r="L27" s="150"/>
      <c r="M27" s="73"/>
      <c r="N27" s="22"/>
      <c r="O27" s="5"/>
    </row>
    <row r="28" spans="1:15" ht="26.25" customHeight="1">
      <c r="A28" s="126"/>
      <c r="B28" s="136"/>
      <c r="C28" s="98"/>
      <c r="D28" s="137"/>
      <c r="E28" s="137"/>
      <c r="F28" s="137">
        <f t="shared" si="3"/>
        <v>0</v>
      </c>
      <c r="G28" s="137"/>
      <c r="H28" s="137"/>
      <c r="I28" s="137"/>
      <c r="J28" s="137"/>
      <c r="K28" s="137"/>
      <c r="L28" s="150"/>
      <c r="M28" s="73"/>
      <c r="N28" s="22"/>
      <c r="O28" s="5"/>
    </row>
    <row r="29" spans="1:15" ht="26.25" customHeight="1">
      <c r="A29" s="129"/>
      <c r="B29" s="133"/>
      <c r="C29" s="23"/>
      <c r="D29" s="30"/>
      <c r="E29" s="30"/>
      <c r="F29" s="137">
        <f t="shared" si="3"/>
        <v>0</v>
      </c>
      <c r="G29" s="30"/>
      <c r="H29" s="30"/>
      <c r="I29" s="30"/>
      <c r="J29" s="30"/>
      <c r="K29" s="30"/>
      <c r="L29" s="147"/>
      <c r="M29" s="73"/>
      <c r="N29" s="22"/>
      <c r="O29" s="5"/>
    </row>
    <row r="30" spans="1:15" ht="26.25" customHeight="1">
      <c r="A30" s="129"/>
      <c r="B30" s="133"/>
      <c r="C30" s="23"/>
      <c r="D30" s="30"/>
      <c r="E30" s="30"/>
      <c r="F30" s="137">
        <f t="shared" si="3"/>
        <v>0</v>
      </c>
      <c r="G30" s="30"/>
      <c r="H30" s="30"/>
      <c r="I30" s="30"/>
      <c r="J30" s="30"/>
      <c r="K30" s="30"/>
      <c r="L30" s="147"/>
      <c r="M30" s="73"/>
      <c r="N30" s="22"/>
      <c r="O30" s="5"/>
    </row>
    <row r="31" spans="1:15" ht="26.25" customHeight="1">
      <c r="A31" s="129"/>
      <c r="B31" s="133"/>
      <c r="C31" s="23"/>
      <c r="D31" s="30"/>
      <c r="E31" s="30"/>
      <c r="F31" s="137">
        <f t="shared" si="3"/>
        <v>0</v>
      </c>
      <c r="G31" s="30"/>
      <c r="H31" s="30"/>
      <c r="I31" s="30"/>
      <c r="J31" s="30"/>
      <c r="K31" s="30"/>
      <c r="L31" s="147"/>
      <c r="M31" s="73"/>
      <c r="N31" s="22"/>
      <c r="O31" s="5"/>
    </row>
    <row r="32" spans="1:15" ht="26.25" customHeight="1">
      <c r="A32" s="129"/>
      <c r="B32" s="133"/>
      <c r="C32" s="23"/>
      <c r="D32" s="30"/>
      <c r="E32" s="30"/>
      <c r="F32" s="137">
        <f t="shared" si="3"/>
        <v>0</v>
      </c>
      <c r="G32" s="30"/>
      <c r="H32" s="30"/>
      <c r="I32" s="30"/>
      <c r="J32" s="30"/>
      <c r="K32" s="30"/>
      <c r="L32" s="147"/>
      <c r="M32" s="73"/>
      <c r="N32" s="22"/>
      <c r="O32" s="5"/>
    </row>
    <row r="33" spans="1:15" ht="26.25" customHeight="1">
      <c r="A33" s="129"/>
      <c r="B33" s="133"/>
      <c r="C33" s="23"/>
      <c r="D33" s="30"/>
      <c r="E33" s="30"/>
      <c r="F33" s="137">
        <f t="shared" si="3"/>
        <v>0</v>
      </c>
      <c r="G33" s="30"/>
      <c r="H33" s="30"/>
      <c r="I33" s="30"/>
      <c r="J33" s="30"/>
      <c r="K33" s="30"/>
      <c r="L33" s="147"/>
      <c r="M33" s="73"/>
      <c r="N33" s="22"/>
      <c r="O33" s="5"/>
    </row>
    <row r="34" spans="1:15" ht="26.25" customHeight="1">
      <c r="A34" s="129"/>
      <c r="B34" s="133"/>
      <c r="C34" s="23"/>
      <c r="D34" s="30"/>
      <c r="E34" s="30"/>
      <c r="F34" s="137">
        <f t="shared" si="3"/>
        <v>0</v>
      </c>
      <c r="G34" s="30"/>
      <c r="H34" s="30"/>
      <c r="I34" s="30"/>
      <c r="J34" s="30"/>
      <c r="K34" s="30"/>
      <c r="L34" s="147"/>
      <c r="M34" s="73"/>
      <c r="N34" s="22"/>
      <c r="O34" s="5"/>
    </row>
    <row r="35" spans="1:15" ht="26.25" customHeight="1">
      <c r="A35" s="129"/>
      <c r="B35" s="133"/>
      <c r="C35" s="23"/>
      <c r="D35" s="30"/>
      <c r="E35" s="30"/>
      <c r="F35" s="137">
        <f t="shared" si="3"/>
        <v>0</v>
      </c>
      <c r="G35" s="30"/>
      <c r="H35" s="30"/>
      <c r="I35" s="30"/>
      <c r="J35" s="30"/>
      <c r="K35" s="30"/>
      <c r="L35" s="147"/>
      <c r="M35" s="73"/>
      <c r="N35" s="22"/>
      <c r="O35" s="5"/>
    </row>
    <row r="36" spans="1:15" ht="26.25" customHeight="1">
      <c r="A36" s="129"/>
      <c r="B36" s="133"/>
      <c r="C36" s="23"/>
      <c r="D36" s="30"/>
      <c r="E36" s="30"/>
      <c r="F36" s="137">
        <f t="shared" si="3"/>
        <v>0</v>
      </c>
      <c r="G36" s="30"/>
      <c r="H36" s="30"/>
      <c r="I36" s="30"/>
      <c r="J36" s="30"/>
      <c r="K36" s="30"/>
      <c r="L36" s="147"/>
      <c r="M36" s="73"/>
      <c r="N36" s="22"/>
      <c r="O36" s="5"/>
    </row>
    <row r="37" spans="1:15" ht="26.25" customHeight="1">
      <c r="A37" s="129"/>
      <c r="B37" s="133"/>
      <c r="C37" s="23"/>
      <c r="D37" s="30"/>
      <c r="E37" s="30"/>
      <c r="F37" s="137">
        <f t="shared" si="3"/>
        <v>0</v>
      </c>
      <c r="G37" s="30"/>
      <c r="H37" s="30"/>
      <c r="I37" s="30"/>
      <c r="J37" s="30"/>
      <c r="K37" s="30"/>
      <c r="L37" s="147"/>
      <c r="M37" s="73"/>
      <c r="N37" s="22"/>
      <c r="O37" s="5"/>
    </row>
    <row r="38" spans="1:15" ht="26.25" customHeight="1">
      <c r="A38" s="129"/>
      <c r="B38" s="133"/>
      <c r="C38" s="23"/>
      <c r="D38" s="30"/>
      <c r="E38" s="30"/>
      <c r="F38" s="137">
        <f t="shared" si="3"/>
        <v>0</v>
      </c>
      <c r="G38" s="30"/>
      <c r="H38" s="30"/>
      <c r="I38" s="30"/>
      <c r="J38" s="30"/>
      <c r="K38" s="30"/>
      <c r="L38" s="147"/>
      <c r="M38" s="73"/>
      <c r="N38" s="22"/>
      <c r="O38" s="5"/>
    </row>
    <row r="39" spans="1:15" ht="26.25" customHeight="1">
      <c r="A39" s="129"/>
      <c r="B39" s="133"/>
      <c r="C39" s="23"/>
      <c r="D39" s="30"/>
      <c r="E39" s="30"/>
      <c r="F39" s="137">
        <f t="shared" si="3"/>
        <v>0</v>
      </c>
      <c r="G39" s="30"/>
      <c r="H39" s="30"/>
      <c r="I39" s="30"/>
      <c r="J39" s="30"/>
      <c r="K39" s="30"/>
      <c r="L39" s="147"/>
      <c r="M39" s="73"/>
      <c r="N39" s="22"/>
      <c r="O39" s="5"/>
    </row>
    <row r="40" spans="1:15" ht="26.25" customHeight="1">
      <c r="A40" s="129"/>
      <c r="B40" s="133"/>
      <c r="C40" s="23"/>
      <c r="D40" s="30"/>
      <c r="E40" s="30"/>
      <c r="F40" s="137">
        <f t="shared" si="3"/>
        <v>0</v>
      </c>
      <c r="G40" s="30"/>
      <c r="H40" s="30"/>
      <c r="I40" s="30"/>
      <c r="J40" s="30"/>
      <c r="K40" s="30"/>
      <c r="L40" s="147"/>
      <c r="M40" s="73"/>
      <c r="N40" s="22"/>
      <c r="O40" s="5"/>
    </row>
    <row r="41" spans="1:15" ht="26.25" customHeight="1" thickBot="1">
      <c r="A41" s="130"/>
      <c r="B41" s="127"/>
      <c r="C41" s="134"/>
      <c r="D41" s="93"/>
      <c r="E41" s="93"/>
      <c r="F41" s="137">
        <f t="shared" si="3"/>
        <v>0</v>
      </c>
      <c r="G41" s="93"/>
      <c r="H41" s="93"/>
      <c r="I41" s="93"/>
      <c r="J41" s="93"/>
      <c r="K41" s="93"/>
      <c r="L41" s="148"/>
      <c r="M41" s="90"/>
      <c r="N41" s="89"/>
      <c r="O41" s="5"/>
    </row>
    <row r="42" spans="1:15" ht="26.25" customHeight="1" thickBot="1" thickTop="1">
      <c r="A42" s="40" t="s">
        <v>14</v>
      </c>
      <c r="B42" s="28"/>
      <c r="C42" s="29"/>
      <c r="D42" s="35">
        <f aca="true" t="shared" si="4" ref="D42:K42">SUM(D24:D41)</f>
        <v>0</v>
      </c>
      <c r="E42" s="35">
        <f t="shared" si="4"/>
        <v>0</v>
      </c>
      <c r="F42" s="35">
        <f t="shared" si="4"/>
        <v>0</v>
      </c>
      <c r="G42" s="35">
        <f t="shared" si="4"/>
        <v>0</v>
      </c>
      <c r="H42" s="35">
        <f t="shared" si="4"/>
        <v>0</v>
      </c>
      <c r="I42" s="35">
        <f t="shared" si="4"/>
        <v>0</v>
      </c>
      <c r="J42" s="35">
        <f t="shared" si="4"/>
        <v>0</v>
      </c>
      <c r="K42" s="35">
        <f t="shared" si="4"/>
        <v>0</v>
      </c>
      <c r="L42" s="28"/>
      <c r="M42" s="79"/>
      <c r="N42" s="28"/>
      <c r="O42" s="5"/>
    </row>
    <row r="43" spans="1:15" ht="26.25" customHeight="1" thickTop="1">
      <c r="A43" s="39" t="s">
        <v>15</v>
      </c>
      <c r="B43" s="25"/>
      <c r="C43" s="26"/>
      <c r="D43" s="33">
        <f aca="true" t="shared" si="5" ref="D43:K43">D23+D42</f>
        <v>0</v>
      </c>
      <c r="E43" s="33">
        <f t="shared" si="5"/>
        <v>0</v>
      </c>
      <c r="F43" s="33">
        <f t="shared" si="5"/>
        <v>0</v>
      </c>
      <c r="G43" s="33">
        <f t="shared" si="5"/>
        <v>0</v>
      </c>
      <c r="H43" s="33">
        <f t="shared" si="5"/>
        <v>0</v>
      </c>
      <c r="I43" s="33">
        <f t="shared" si="5"/>
        <v>0</v>
      </c>
      <c r="J43" s="33">
        <f t="shared" si="5"/>
        <v>0</v>
      </c>
      <c r="K43" s="33">
        <f t="shared" si="5"/>
        <v>0</v>
      </c>
      <c r="L43" s="75"/>
      <c r="M43" s="76"/>
      <c r="N43" s="25"/>
      <c r="O43" s="5"/>
    </row>
    <row r="44" spans="1:15" ht="26.25" customHeight="1">
      <c r="A44" s="131"/>
      <c r="B44" s="133"/>
      <c r="C44" s="23"/>
      <c r="D44" s="30"/>
      <c r="E44" s="30"/>
      <c r="F44" s="137">
        <f aca="true" t="shared" si="6" ref="F44:F61">SUM(G44:J44)</f>
        <v>0</v>
      </c>
      <c r="G44" s="30"/>
      <c r="H44" s="30"/>
      <c r="I44" s="30"/>
      <c r="J44" s="30"/>
      <c r="K44" s="30">
        <f>ROUNDDOWN(J44/2,-2)</f>
        <v>0</v>
      </c>
      <c r="L44" s="22"/>
      <c r="M44" s="73"/>
      <c r="N44" s="22"/>
      <c r="O44" s="5"/>
    </row>
    <row r="45" spans="1:15" ht="26.25" customHeight="1">
      <c r="A45" s="131"/>
      <c r="B45" s="133"/>
      <c r="C45" s="23"/>
      <c r="D45" s="30"/>
      <c r="E45" s="30"/>
      <c r="F45" s="137">
        <f t="shared" si="6"/>
        <v>0</v>
      </c>
      <c r="G45" s="30"/>
      <c r="H45" s="30"/>
      <c r="I45" s="30"/>
      <c r="J45" s="30"/>
      <c r="K45" s="30">
        <f aca="true" t="shared" si="7" ref="K45:K61">ROUNDDOWN(J45/2,-2)</f>
        <v>0</v>
      </c>
      <c r="L45" s="22"/>
      <c r="M45" s="73"/>
      <c r="N45" s="22"/>
      <c r="O45" s="5"/>
    </row>
    <row r="46" spans="1:15" ht="26.25" customHeight="1">
      <c r="A46" s="131"/>
      <c r="B46" s="133"/>
      <c r="C46" s="23"/>
      <c r="D46" s="30"/>
      <c r="E46" s="30"/>
      <c r="F46" s="137">
        <f t="shared" si="6"/>
        <v>0</v>
      </c>
      <c r="G46" s="30"/>
      <c r="H46" s="30"/>
      <c r="I46" s="30"/>
      <c r="J46" s="30"/>
      <c r="K46" s="30">
        <f t="shared" si="7"/>
        <v>0</v>
      </c>
      <c r="L46" s="22"/>
      <c r="M46" s="73"/>
      <c r="N46" s="22"/>
      <c r="O46" s="5"/>
    </row>
    <row r="47" spans="1:15" ht="26.25" customHeight="1">
      <c r="A47" s="131"/>
      <c r="B47" s="133"/>
      <c r="C47" s="23"/>
      <c r="D47" s="30"/>
      <c r="E47" s="30"/>
      <c r="F47" s="137">
        <f t="shared" si="6"/>
        <v>0</v>
      </c>
      <c r="G47" s="30"/>
      <c r="H47" s="30"/>
      <c r="I47" s="30"/>
      <c r="J47" s="30"/>
      <c r="K47" s="30">
        <f t="shared" si="7"/>
        <v>0</v>
      </c>
      <c r="L47" s="22"/>
      <c r="M47" s="73"/>
      <c r="N47" s="22"/>
      <c r="O47" s="5"/>
    </row>
    <row r="48" spans="1:15" ht="26.25" customHeight="1">
      <c r="A48" s="131"/>
      <c r="B48" s="133"/>
      <c r="C48" s="23"/>
      <c r="D48" s="30"/>
      <c r="E48" s="30"/>
      <c r="F48" s="137">
        <f t="shared" si="6"/>
        <v>0</v>
      </c>
      <c r="G48" s="30"/>
      <c r="H48" s="30"/>
      <c r="I48" s="30"/>
      <c r="J48" s="30"/>
      <c r="K48" s="30">
        <f t="shared" si="7"/>
        <v>0</v>
      </c>
      <c r="L48" s="22"/>
      <c r="M48" s="73"/>
      <c r="N48" s="22"/>
      <c r="O48" s="5"/>
    </row>
    <row r="49" spans="1:15" ht="26.25" customHeight="1">
      <c r="A49" s="131"/>
      <c r="B49" s="133"/>
      <c r="C49" s="23"/>
      <c r="D49" s="30"/>
      <c r="E49" s="30"/>
      <c r="F49" s="137">
        <f t="shared" si="6"/>
        <v>0</v>
      </c>
      <c r="G49" s="30"/>
      <c r="H49" s="30"/>
      <c r="I49" s="30"/>
      <c r="J49" s="30"/>
      <c r="K49" s="30">
        <f t="shared" si="7"/>
        <v>0</v>
      </c>
      <c r="L49" s="22"/>
      <c r="M49" s="73"/>
      <c r="N49" s="22"/>
      <c r="O49" s="5"/>
    </row>
    <row r="50" spans="1:15" ht="26.25" customHeight="1">
      <c r="A50" s="131"/>
      <c r="B50" s="133"/>
      <c r="C50" s="23"/>
      <c r="D50" s="30"/>
      <c r="E50" s="30"/>
      <c r="F50" s="137">
        <f t="shared" si="6"/>
        <v>0</v>
      </c>
      <c r="G50" s="30"/>
      <c r="H50" s="30"/>
      <c r="I50" s="30"/>
      <c r="J50" s="30"/>
      <c r="K50" s="30">
        <f t="shared" si="7"/>
        <v>0</v>
      </c>
      <c r="L50" s="22"/>
      <c r="M50" s="73"/>
      <c r="N50" s="22"/>
      <c r="O50" s="5"/>
    </row>
    <row r="51" spans="1:15" ht="26.25" customHeight="1">
      <c r="A51" s="131"/>
      <c r="B51" s="133"/>
      <c r="C51" s="23"/>
      <c r="D51" s="30"/>
      <c r="E51" s="30"/>
      <c r="F51" s="137">
        <f t="shared" si="6"/>
        <v>0</v>
      </c>
      <c r="G51" s="30"/>
      <c r="H51" s="30"/>
      <c r="I51" s="30"/>
      <c r="J51" s="30"/>
      <c r="K51" s="30">
        <f t="shared" si="7"/>
        <v>0</v>
      </c>
      <c r="L51" s="22"/>
      <c r="M51" s="73"/>
      <c r="N51" s="22"/>
      <c r="O51" s="5"/>
    </row>
    <row r="52" spans="1:15" ht="26.25" customHeight="1">
      <c r="A52" s="131"/>
      <c r="B52" s="133"/>
      <c r="C52" s="23"/>
      <c r="D52" s="30"/>
      <c r="E52" s="30"/>
      <c r="F52" s="137">
        <f t="shared" si="6"/>
        <v>0</v>
      </c>
      <c r="G52" s="30"/>
      <c r="H52" s="30"/>
      <c r="I52" s="30"/>
      <c r="J52" s="30"/>
      <c r="K52" s="30">
        <f t="shared" si="7"/>
        <v>0</v>
      </c>
      <c r="L52" s="22"/>
      <c r="M52" s="73"/>
      <c r="N52" s="22"/>
      <c r="O52" s="5"/>
    </row>
    <row r="53" spans="1:15" ht="26.25" customHeight="1">
      <c r="A53" s="131"/>
      <c r="B53" s="133"/>
      <c r="C53" s="23"/>
      <c r="D53" s="30"/>
      <c r="E53" s="30"/>
      <c r="F53" s="137">
        <f t="shared" si="6"/>
        <v>0</v>
      </c>
      <c r="G53" s="30"/>
      <c r="H53" s="30"/>
      <c r="I53" s="30"/>
      <c r="J53" s="30"/>
      <c r="K53" s="30">
        <f t="shared" si="7"/>
        <v>0</v>
      </c>
      <c r="L53" s="22"/>
      <c r="M53" s="73"/>
      <c r="N53" s="22"/>
      <c r="O53" s="5"/>
    </row>
    <row r="54" spans="1:15" ht="26.25" customHeight="1">
      <c r="A54" s="131"/>
      <c r="B54" s="133"/>
      <c r="C54" s="23"/>
      <c r="D54" s="30"/>
      <c r="E54" s="30"/>
      <c r="F54" s="137">
        <f t="shared" si="6"/>
        <v>0</v>
      </c>
      <c r="G54" s="30"/>
      <c r="H54" s="30"/>
      <c r="I54" s="30"/>
      <c r="J54" s="30"/>
      <c r="K54" s="30">
        <f t="shared" si="7"/>
        <v>0</v>
      </c>
      <c r="L54" s="22"/>
      <c r="M54" s="73"/>
      <c r="N54" s="22"/>
      <c r="O54" s="5"/>
    </row>
    <row r="55" spans="1:15" ht="26.25" customHeight="1">
      <c r="A55" s="131"/>
      <c r="B55" s="133"/>
      <c r="C55" s="23"/>
      <c r="D55" s="30"/>
      <c r="E55" s="30"/>
      <c r="F55" s="137">
        <f t="shared" si="6"/>
        <v>0</v>
      </c>
      <c r="G55" s="30"/>
      <c r="H55" s="30"/>
      <c r="I55" s="30"/>
      <c r="J55" s="30"/>
      <c r="K55" s="30">
        <f t="shared" si="7"/>
        <v>0</v>
      </c>
      <c r="L55" s="22"/>
      <c r="M55" s="73"/>
      <c r="N55" s="22"/>
      <c r="O55" s="5"/>
    </row>
    <row r="56" spans="1:15" ht="26.25" customHeight="1">
      <c r="A56" s="131"/>
      <c r="B56" s="133"/>
      <c r="C56" s="23"/>
      <c r="D56" s="30"/>
      <c r="E56" s="30"/>
      <c r="F56" s="137">
        <f t="shared" si="6"/>
        <v>0</v>
      </c>
      <c r="G56" s="30"/>
      <c r="H56" s="30"/>
      <c r="I56" s="30"/>
      <c r="J56" s="30"/>
      <c r="K56" s="30">
        <f t="shared" si="7"/>
        <v>0</v>
      </c>
      <c r="L56" s="22"/>
      <c r="M56" s="73"/>
      <c r="N56" s="22"/>
      <c r="O56" s="5"/>
    </row>
    <row r="57" spans="1:15" ht="26.25" customHeight="1">
      <c r="A57" s="131"/>
      <c r="B57" s="133"/>
      <c r="C57" s="23"/>
      <c r="D57" s="30"/>
      <c r="E57" s="30"/>
      <c r="F57" s="137">
        <f t="shared" si="6"/>
        <v>0</v>
      </c>
      <c r="G57" s="30"/>
      <c r="H57" s="30"/>
      <c r="I57" s="30"/>
      <c r="J57" s="30"/>
      <c r="K57" s="30">
        <f t="shared" si="7"/>
        <v>0</v>
      </c>
      <c r="L57" s="22"/>
      <c r="M57" s="73"/>
      <c r="N57" s="22"/>
      <c r="O57" s="5"/>
    </row>
    <row r="58" spans="1:15" ht="26.25" customHeight="1">
      <c r="A58" s="131"/>
      <c r="B58" s="133"/>
      <c r="C58" s="23"/>
      <c r="D58" s="30"/>
      <c r="E58" s="30"/>
      <c r="F58" s="137">
        <f t="shared" si="6"/>
        <v>0</v>
      </c>
      <c r="G58" s="30"/>
      <c r="H58" s="30"/>
      <c r="I58" s="30"/>
      <c r="J58" s="30"/>
      <c r="K58" s="30">
        <f t="shared" si="7"/>
        <v>0</v>
      </c>
      <c r="L58" s="22"/>
      <c r="M58" s="73"/>
      <c r="N58" s="22"/>
      <c r="O58" s="5"/>
    </row>
    <row r="59" spans="1:15" ht="26.25" customHeight="1">
      <c r="A59" s="131"/>
      <c r="B59" s="133"/>
      <c r="C59" s="23"/>
      <c r="D59" s="30"/>
      <c r="E59" s="30"/>
      <c r="F59" s="137">
        <f t="shared" si="6"/>
        <v>0</v>
      </c>
      <c r="G59" s="30"/>
      <c r="H59" s="30"/>
      <c r="I59" s="30"/>
      <c r="J59" s="30"/>
      <c r="K59" s="30">
        <f t="shared" si="7"/>
        <v>0</v>
      </c>
      <c r="L59" s="22"/>
      <c r="M59" s="73"/>
      <c r="N59" s="22"/>
      <c r="O59" s="5"/>
    </row>
    <row r="60" spans="1:15" ht="26.25" customHeight="1">
      <c r="A60" s="131"/>
      <c r="B60" s="133"/>
      <c r="C60" s="23"/>
      <c r="D60" s="30"/>
      <c r="E60" s="30"/>
      <c r="F60" s="137">
        <f t="shared" si="6"/>
        <v>0</v>
      </c>
      <c r="G60" s="30"/>
      <c r="H60" s="30"/>
      <c r="I60" s="30"/>
      <c r="J60" s="30"/>
      <c r="K60" s="30">
        <f t="shared" si="7"/>
        <v>0</v>
      </c>
      <c r="L60" s="22"/>
      <c r="M60" s="73"/>
      <c r="N60" s="22"/>
      <c r="O60" s="5"/>
    </row>
    <row r="61" spans="1:15" ht="26.25" customHeight="1" thickBot="1">
      <c r="A61" s="131"/>
      <c r="B61" s="127"/>
      <c r="C61" s="23"/>
      <c r="D61" s="30"/>
      <c r="E61" s="30"/>
      <c r="F61" s="137">
        <f t="shared" si="6"/>
        <v>0</v>
      </c>
      <c r="G61" s="30"/>
      <c r="H61" s="30"/>
      <c r="I61" s="30"/>
      <c r="J61" s="30"/>
      <c r="K61" s="31">
        <f t="shared" si="7"/>
        <v>0</v>
      </c>
      <c r="L61" s="22"/>
      <c r="M61" s="73"/>
      <c r="N61" s="22"/>
      <c r="O61" s="5"/>
    </row>
    <row r="62" spans="1:15" ht="26.25" customHeight="1" thickBot="1" thickTop="1">
      <c r="A62" s="40" t="s">
        <v>14</v>
      </c>
      <c r="B62" s="28"/>
      <c r="C62" s="29"/>
      <c r="D62" s="35">
        <f aca="true" t="shared" si="8" ref="D62:K62">SUM(D44:D61)</f>
        <v>0</v>
      </c>
      <c r="E62" s="35">
        <f t="shared" si="8"/>
        <v>0</v>
      </c>
      <c r="F62" s="35">
        <f t="shared" si="8"/>
        <v>0</v>
      </c>
      <c r="G62" s="35">
        <f t="shared" si="8"/>
        <v>0</v>
      </c>
      <c r="H62" s="35">
        <f t="shared" si="8"/>
        <v>0</v>
      </c>
      <c r="I62" s="35">
        <f t="shared" si="8"/>
        <v>0</v>
      </c>
      <c r="J62" s="35">
        <f t="shared" si="8"/>
        <v>0</v>
      </c>
      <c r="K62" s="35">
        <f t="shared" si="8"/>
        <v>0</v>
      </c>
      <c r="L62" s="28"/>
      <c r="M62" s="79"/>
      <c r="N62" s="28"/>
      <c r="O62" s="5"/>
    </row>
    <row r="63" spans="1:15" ht="26.25" customHeight="1" thickTop="1">
      <c r="A63" s="39" t="s">
        <v>15</v>
      </c>
      <c r="B63" s="25"/>
      <c r="C63" s="26"/>
      <c r="D63" s="33">
        <f>D22+D42+D62</f>
        <v>0</v>
      </c>
      <c r="E63" s="33">
        <f aca="true" t="shared" si="9" ref="E63:K63">E22+E42+E62</f>
        <v>0</v>
      </c>
      <c r="F63" s="33">
        <f t="shared" si="9"/>
        <v>0</v>
      </c>
      <c r="G63" s="33">
        <f t="shared" si="9"/>
        <v>0</v>
      </c>
      <c r="H63" s="33">
        <f t="shared" si="9"/>
        <v>0</v>
      </c>
      <c r="I63" s="33">
        <f t="shared" si="9"/>
        <v>0</v>
      </c>
      <c r="J63" s="33">
        <f t="shared" si="9"/>
        <v>0</v>
      </c>
      <c r="K63" s="33">
        <f t="shared" si="9"/>
        <v>0</v>
      </c>
      <c r="L63" s="75"/>
      <c r="M63" s="76"/>
      <c r="N63" s="25"/>
      <c r="O63" s="5"/>
    </row>
    <row r="64" spans="1:15" ht="26.25" customHeight="1">
      <c r="A64" s="131"/>
      <c r="B64" s="133"/>
      <c r="C64" s="23"/>
      <c r="D64" s="30"/>
      <c r="E64" s="30"/>
      <c r="F64" s="30"/>
      <c r="G64" s="30"/>
      <c r="H64" s="30"/>
      <c r="I64" s="30"/>
      <c r="J64" s="30"/>
      <c r="K64" s="30">
        <f>ROUNDDOWN(J64/2,-2)</f>
        <v>0</v>
      </c>
      <c r="L64" s="22"/>
      <c r="M64" s="73"/>
      <c r="N64" s="22"/>
      <c r="O64" s="5"/>
    </row>
    <row r="65" spans="1:15" ht="26.25" customHeight="1">
      <c r="A65" s="131"/>
      <c r="B65" s="133"/>
      <c r="C65" s="23"/>
      <c r="D65" s="30"/>
      <c r="E65" s="30"/>
      <c r="F65" s="30"/>
      <c r="G65" s="30"/>
      <c r="H65" s="30"/>
      <c r="I65" s="30"/>
      <c r="J65" s="30"/>
      <c r="K65" s="30">
        <f aca="true" t="shared" si="10" ref="K65:K81">ROUNDDOWN(J65/2,-2)</f>
        <v>0</v>
      </c>
      <c r="L65" s="22"/>
      <c r="M65" s="73"/>
      <c r="N65" s="22"/>
      <c r="O65" s="5"/>
    </row>
    <row r="66" spans="1:15" ht="26.25" customHeight="1">
      <c r="A66" s="131"/>
      <c r="B66" s="133"/>
      <c r="C66" s="23"/>
      <c r="D66" s="30"/>
      <c r="E66" s="30"/>
      <c r="F66" s="30"/>
      <c r="G66" s="30"/>
      <c r="H66" s="30"/>
      <c r="I66" s="30"/>
      <c r="J66" s="30"/>
      <c r="K66" s="30">
        <f t="shared" si="10"/>
        <v>0</v>
      </c>
      <c r="L66" s="22"/>
      <c r="M66" s="73"/>
      <c r="N66" s="22"/>
      <c r="O66" s="5"/>
    </row>
    <row r="67" spans="1:15" ht="26.25" customHeight="1">
      <c r="A67" s="131"/>
      <c r="B67" s="133"/>
      <c r="C67" s="23"/>
      <c r="D67" s="30"/>
      <c r="E67" s="30"/>
      <c r="F67" s="30"/>
      <c r="G67" s="30"/>
      <c r="H67" s="30"/>
      <c r="I67" s="30"/>
      <c r="J67" s="30"/>
      <c r="K67" s="30">
        <f t="shared" si="10"/>
        <v>0</v>
      </c>
      <c r="L67" s="22"/>
      <c r="M67" s="73"/>
      <c r="N67" s="22"/>
      <c r="O67" s="5"/>
    </row>
    <row r="68" spans="1:15" ht="26.25" customHeight="1">
      <c r="A68" s="131"/>
      <c r="B68" s="133"/>
      <c r="C68" s="23"/>
      <c r="D68" s="30"/>
      <c r="E68" s="30"/>
      <c r="F68" s="30"/>
      <c r="G68" s="30"/>
      <c r="H68" s="30"/>
      <c r="I68" s="30"/>
      <c r="J68" s="30"/>
      <c r="K68" s="30">
        <f t="shared" si="10"/>
        <v>0</v>
      </c>
      <c r="L68" s="22"/>
      <c r="M68" s="73"/>
      <c r="N68" s="22"/>
      <c r="O68" s="5"/>
    </row>
    <row r="69" spans="1:15" ht="26.25" customHeight="1">
      <c r="A69" s="131"/>
      <c r="B69" s="133"/>
      <c r="C69" s="23"/>
      <c r="D69" s="30"/>
      <c r="E69" s="30"/>
      <c r="F69" s="30"/>
      <c r="G69" s="30"/>
      <c r="H69" s="30"/>
      <c r="I69" s="30"/>
      <c r="J69" s="30"/>
      <c r="K69" s="30">
        <f t="shared" si="10"/>
        <v>0</v>
      </c>
      <c r="L69" s="22"/>
      <c r="M69" s="73"/>
      <c r="N69" s="22"/>
      <c r="O69" s="5"/>
    </row>
    <row r="70" spans="1:15" ht="26.25" customHeight="1">
      <c r="A70" s="131"/>
      <c r="B70" s="133"/>
      <c r="C70" s="23"/>
      <c r="D70" s="30"/>
      <c r="E70" s="30"/>
      <c r="F70" s="30"/>
      <c r="G70" s="30"/>
      <c r="H70" s="30"/>
      <c r="I70" s="30"/>
      <c r="J70" s="30"/>
      <c r="K70" s="30">
        <f t="shared" si="10"/>
        <v>0</v>
      </c>
      <c r="L70" s="22"/>
      <c r="M70" s="73"/>
      <c r="N70" s="22"/>
      <c r="O70" s="5"/>
    </row>
    <row r="71" spans="1:15" ht="26.25" customHeight="1">
      <c r="A71" s="131"/>
      <c r="B71" s="133"/>
      <c r="C71" s="23"/>
      <c r="D71" s="30"/>
      <c r="E71" s="30"/>
      <c r="F71" s="30"/>
      <c r="G71" s="30"/>
      <c r="H71" s="30"/>
      <c r="I71" s="30"/>
      <c r="J71" s="30"/>
      <c r="K71" s="30">
        <f t="shared" si="10"/>
        <v>0</v>
      </c>
      <c r="L71" s="22"/>
      <c r="M71" s="73"/>
      <c r="N71" s="22"/>
      <c r="O71" s="5"/>
    </row>
    <row r="72" spans="1:15" ht="26.25" customHeight="1">
      <c r="A72" s="131"/>
      <c r="B72" s="133"/>
      <c r="C72" s="23"/>
      <c r="D72" s="30"/>
      <c r="E72" s="30"/>
      <c r="F72" s="30"/>
      <c r="G72" s="30"/>
      <c r="H72" s="30"/>
      <c r="I72" s="30"/>
      <c r="J72" s="30"/>
      <c r="K72" s="30">
        <f t="shared" si="10"/>
        <v>0</v>
      </c>
      <c r="L72" s="22"/>
      <c r="M72" s="73"/>
      <c r="N72" s="22"/>
      <c r="O72" s="5"/>
    </row>
    <row r="73" spans="1:15" ht="26.25" customHeight="1">
      <c r="A73" s="131"/>
      <c r="B73" s="133"/>
      <c r="C73" s="23"/>
      <c r="D73" s="30"/>
      <c r="E73" s="30"/>
      <c r="F73" s="30"/>
      <c r="G73" s="30"/>
      <c r="H73" s="30"/>
      <c r="I73" s="30"/>
      <c r="J73" s="30"/>
      <c r="K73" s="30">
        <f t="shared" si="10"/>
        <v>0</v>
      </c>
      <c r="L73" s="22"/>
      <c r="M73" s="73"/>
      <c r="N73" s="22"/>
      <c r="O73" s="5"/>
    </row>
    <row r="74" spans="1:15" ht="26.25" customHeight="1">
      <c r="A74" s="131"/>
      <c r="B74" s="133"/>
      <c r="C74" s="23"/>
      <c r="D74" s="30"/>
      <c r="E74" s="30"/>
      <c r="F74" s="30"/>
      <c r="G74" s="30"/>
      <c r="H74" s="30"/>
      <c r="I74" s="30"/>
      <c r="J74" s="30"/>
      <c r="K74" s="30">
        <f t="shared" si="10"/>
        <v>0</v>
      </c>
      <c r="L74" s="22"/>
      <c r="M74" s="73"/>
      <c r="N74" s="22"/>
      <c r="O74" s="5"/>
    </row>
    <row r="75" spans="1:15" ht="26.25" customHeight="1">
      <c r="A75" s="131"/>
      <c r="B75" s="133"/>
      <c r="C75" s="23"/>
      <c r="D75" s="30"/>
      <c r="E75" s="30"/>
      <c r="F75" s="30"/>
      <c r="G75" s="30"/>
      <c r="H75" s="30"/>
      <c r="I75" s="30"/>
      <c r="J75" s="30"/>
      <c r="K75" s="30">
        <f t="shared" si="10"/>
        <v>0</v>
      </c>
      <c r="L75" s="22"/>
      <c r="M75" s="73"/>
      <c r="N75" s="22"/>
      <c r="O75" s="5"/>
    </row>
    <row r="76" spans="1:15" ht="26.25" customHeight="1">
      <c r="A76" s="131"/>
      <c r="B76" s="133"/>
      <c r="C76" s="23"/>
      <c r="D76" s="30"/>
      <c r="E76" s="30"/>
      <c r="F76" s="30"/>
      <c r="G76" s="30"/>
      <c r="H76" s="30"/>
      <c r="I76" s="30"/>
      <c r="J76" s="30"/>
      <c r="K76" s="30">
        <f t="shared" si="10"/>
        <v>0</v>
      </c>
      <c r="L76" s="22"/>
      <c r="M76" s="73"/>
      <c r="N76" s="22"/>
      <c r="O76" s="5"/>
    </row>
    <row r="77" spans="1:15" ht="26.25" customHeight="1">
      <c r="A77" s="131"/>
      <c r="B77" s="133"/>
      <c r="C77" s="23"/>
      <c r="D77" s="30"/>
      <c r="E77" s="30"/>
      <c r="F77" s="30"/>
      <c r="G77" s="30"/>
      <c r="H77" s="30"/>
      <c r="I77" s="30"/>
      <c r="J77" s="30"/>
      <c r="K77" s="30">
        <f t="shared" si="10"/>
        <v>0</v>
      </c>
      <c r="L77" s="22"/>
      <c r="M77" s="73"/>
      <c r="N77" s="22"/>
      <c r="O77" s="5"/>
    </row>
    <row r="78" spans="1:15" ht="26.25" customHeight="1">
      <c r="A78" s="131"/>
      <c r="B78" s="133"/>
      <c r="C78" s="23"/>
      <c r="D78" s="30"/>
      <c r="E78" s="30"/>
      <c r="F78" s="30"/>
      <c r="G78" s="30"/>
      <c r="H78" s="30"/>
      <c r="I78" s="30"/>
      <c r="J78" s="30"/>
      <c r="K78" s="30">
        <f t="shared" si="10"/>
        <v>0</v>
      </c>
      <c r="L78" s="22"/>
      <c r="M78" s="73"/>
      <c r="N78" s="22"/>
      <c r="O78" s="5"/>
    </row>
    <row r="79" spans="1:15" ht="26.25" customHeight="1">
      <c r="A79" s="131"/>
      <c r="B79" s="133"/>
      <c r="C79" s="23"/>
      <c r="D79" s="30"/>
      <c r="E79" s="30"/>
      <c r="F79" s="30"/>
      <c r="G79" s="30"/>
      <c r="H79" s="30"/>
      <c r="I79" s="30"/>
      <c r="J79" s="30"/>
      <c r="K79" s="30">
        <f t="shared" si="10"/>
        <v>0</v>
      </c>
      <c r="L79" s="22"/>
      <c r="M79" s="73"/>
      <c r="N79" s="22"/>
      <c r="O79" s="5"/>
    </row>
    <row r="80" spans="1:15" ht="26.25" customHeight="1">
      <c r="A80" s="131"/>
      <c r="B80" s="133"/>
      <c r="C80" s="23"/>
      <c r="D80" s="30"/>
      <c r="E80" s="30"/>
      <c r="F80" s="30"/>
      <c r="G80" s="30"/>
      <c r="H80" s="30"/>
      <c r="I80" s="30"/>
      <c r="J80" s="30"/>
      <c r="K80" s="30">
        <f t="shared" si="10"/>
        <v>0</v>
      </c>
      <c r="L80" s="22"/>
      <c r="M80" s="73"/>
      <c r="N80" s="22"/>
      <c r="O80" s="5"/>
    </row>
    <row r="81" spans="1:15" ht="26.25" customHeight="1" thickBot="1">
      <c r="A81" s="132"/>
      <c r="B81" s="127"/>
      <c r="C81" s="27"/>
      <c r="D81" s="34"/>
      <c r="E81" s="34"/>
      <c r="F81" s="34"/>
      <c r="G81" s="34"/>
      <c r="H81" s="34"/>
      <c r="I81" s="34"/>
      <c r="J81" s="34"/>
      <c r="K81" s="31">
        <f t="shared" si="10"/>
        <v>0</v>
      </c>
      <c r="L81" s="77"/>
      <c r="M81" s="78"/>
      <c r="N81" s="77"/>
      <c r="O81" s="5"/>
    </row>
    <row r="82" spans="1:15" ht="26.25" customHeight="1" thickBot="1" thickTop="1">
      <c r="A82" s="40" t="s">
        <v>14</v>
      </c>
      <c r="B82" s="28"/>
      <c r="C82" s="29"/>
      <c r="D82" s="35">
        <f>SUM(D64:D81)</f>
        <v>0</v>
      </c>
      <c r="E82" s="35">
        <f aca="true" t="shared" si="11" ref="E82:K82">SUM(E64:E81)</f>
        <v>0</v>
      </c>
      <c r="F82" s="35"/>
      <c r="G82" s="35">
        <f t="shared" si="11"/>
        <v>0</v>
      </c>
      <c r="H82" s="35">
        <f t="shared" si="11"/>
        <v>0</v>
      </c>
      <c r="I82" s="35">
        <f t="shared" si="11"/>
        <v>0</v>
      </c>
      <c r="J82" s="35">
        <f t="shared" si="11"/>
        <v>0</v>
      </c>
      <c r="K82" s="35">
        <f t="shared" si="11"/>
        <v>0</v>
      </c>
      <c r="L82" s="28"/>
      <c r="M82" s="79"/>
      <c r="N82" s="28"/>
      <c r="O82" s="5"/>
    </row>
    <row r="83" spans="1:15" ht="26.25" customHeight="1" thickTop="1">
      <c r="A83" s="39" t="s">
        <v>15</v>
      </c>
      <c r="B83" s="25"/>
      <c r="C83" s="26"/>
      <c r="D83" s="33">
        <f>+D22+D42+D62+D82</f>
        <v>0</v>
      </c>
      <c r="E83" s="33">
        <f aca="true" t="shared" si="12" ref="E83:K83">+E22+E42+E62+E82</f>
        <v>0</v>
      </c>
      <c r="F83" s="33"/>
      <c r="G83" s="33">
        <f t="shared" si="12"/>
        <v>0</v>
      </c>
      <c r="H83" s="33">
        <f t="shared" si="12"/>
        <v>0</v>
      </c>
      <c r="I83" s="33">
        <f t="shared" si="12"/>
        <v>0</v>
      </c>
      <c r="J83" s="33">
        <f t="shared" si="12"/>
        <v>0</v>
      </c>
      <c r="K83" s="33">
        <f t="shared" si="12"/>
        <v>0</v>
      </c>
      <c r="L83" s="75"/>
      <c r="M83" s="76"/>
      <c r="N83" s="25"/>
      <c r="O83" s="5"/>
    </row>
    <row r="84" spans="1:15" ht="26.25" customHeight="1">
      <c r="A84" s="131"/>
      <c r="B84" s="133"/>
      <c r="C84" s="23"/>
      <c r="D84" s="30"/>
      <c r="E84" s="30"/>
      <c r="F84" s="30"/>
      <c r="G84" s="30"/>
      <c r="H84" s="30"/>
      <c r="I84" s="30"/>
      <c r="J84" s="30"/>
      <c r="K84" s="30">
        <f>ROUNDDOWN(J84/2,-2)</f>
        <v>0</v>
      </c>
      <c r="L84" s="22"/>
      <c r="M84" s="73"/>
      <c r="N84" s="22"/>
      <c r="O84" s="5"/>
    </row>
    <row r="85" spans="1:15" ht="26.25" customHeight="1">
      <c r="A85" s="131"/>
      <c r="B85" s="133"/>
      <c r="C85" s="23"/>
      <c r="D85" s="30"/>
      <c r="E85" s="30"/>
      <c r="F85" s="30"/>
      <c r="G85" s="30"/>
      <c r="H85" s="30"/>
      <c r="I85" s="30"/>
      <c r="J85" s="30"/>
      <c r="K85" s="30">
        <f aca="true" t="shared" si="13" ref="K85:K101">ROUNDDOWN(J85/2,-2)</f>
        <v>0</v>
      </c>
      <c r="L85" s="22"/>
      <c r="M85" s="73"/>
      <c r="N85" s="22"/>
      <c r="O85" s="5"/>
    </row>
    <row r="86" spans="1:15" ht="26.25" customHeight="1">
      <c r="A86" s="131"/>
      <c r="B86" s="133"/>
      <c r="C86" s="23"/>
      <c r="D86" s="30"/>
      <c r="E86" s="30"/>
      <c r="F86" s="30"/>
      <c r="G86" s="30"/>
      <c r="H86" s="30"/>
      <c r="I86" s="30"/>
      <c r="J86" s="30"/>
      <c r="K86" s="30">
        <f t="shared" si="13"/>
        <v>0</v>
      </c>
      <c r="L86" s="22"/>
      <c r="M86" s="73"/>
      <c r="N86" s="22"/>
      <c r="O86" s="5"/>
    </row>
    <row r="87" spans="1:15" ht="26.25" customHeight="1">
      <c r="A87" s="131"/>
      <c r="B87" s="133"/>
      <c r="C87" s="23"/>
      <c r="D87" s="30"/>
      <c r="E87" s="30"/>
      <c r="F87" s="30"/>
      <c r="G87" s="30"/>
      <c r="H87" s="30"/>
      <c r="I87" s="30"/>
      <c r="J87" s="30"/>
      <c r="K87" s="30">
        <f t="shared" si="13"/>
        <v>0</v>
      </c>
      <c r="L87" s="22"/>
      <c r="M87" s="73"/>
      <c r="N87" s="22"/>
      <c r="O87" s="5"/>
    </row>
    <row r="88" spans="1:15" ht="26.25" customHeight="1">
      <c r="A88" s="131"/>
      <c r="B88" s="133"/>
      <c r="C88" s="23"/>
      <c r="D88" s="30"/>
      <c r="E88" s="30"/>
      <c r="F88" s="30"/>
      <c r="G88" s="30"/>
      <c r="H88" s="30"/>
      <c r="I88" s="30"/>
      <c r="J88" s="30"/>
      <c r="K88" s="30">
        <f t="shared" si="13"/>
        <v>0</v>
      </c>
      <c r="L88" s="22"/>
      <c r="M88" s="73"/>
      <c r="N88" s="22"/>
      <c r="O88" s="5"/>
    </row>
    <row r="89" spans="1:15" ht="26.25" customHeight="1">
      <c r="A89" s="131"/>
      <c r="B89" s="133"/>
      <c r="C89" s="23"/>
      <c r="D89" s="30"/>
      <c r="E89" s="30"/>
      <c r="F89" s="30"/>
      <c r="G89" s="30"/>
      <c r="H89" s="30"/>
      <c r="I89" s="30"/>
      <c r="J89" s="30"/>
      <c r="K89" s="30">
        <f t="shared" si="13"/>
        <v>0</v>
      </c>
      <c r="L89" s="22"/>
      <c r="M89" s="73"/>
      <c r="N89" s="22"/>
      <c r="O89" s="5"/>
    </row>
    <row r="90" spans="1:15" ht="26.25" customHeight="1">
      <c r="A90" s="131"/>
      <c r="B90" s="133"/>
      <c r="C90" s="23"/>
      <c r="D90" s="30"/>
      <c r="E90" s="30"/>
      <c r="F90" s="30"/>
      <c r="G90" s="30"/>
      <c r="H90" s="30"/>
      <c r="I90" s="30"/>
      <c r="J90" s="30"/>
      <c r="K90" s="30">
        <f t="shared" si="13"/>
        <v>0</v>
      </c>
      <c r="L90" s="22"/>
      <c r="M90" s="73"/>
      <c r="N90" s="22"/>
      <c r="O90" s="5"/>
    </row>
    <row r="91" spans="1:15" ht="26.25" customHeight="1">
      <c r="A91" s="131"/>
      <c r="B91" s="133"/>
      <c r="C91" s="23"/>
      <c r="D91" s="30"/>
      <c r="E91" s="30"/>
      <c r="F91" s="30"/>
      <c r="G91" s="30"/>
      <c r="H91" s="30"/>
      <c r="I91" s="30"/>
      <c r="J91" s="30"/>
      <c r="K91" s="30">
        <f t="shared" si="13"/>
        <v>0</v>
      </c>
      <c r="L91" s="22"/>
      <c r="M91" s="73"/>
      <c r="N91" s="22"/>
      <c r="O91" s="5"/>
    </row>
    <row r="92" spans="1:15" ht="26.25" customHeight="1">
      <c r="A92" s="131"/>
      <c r="B92" s="133"/>
      <c r="C92" s="23"/>
      <c r="D92" s="30"/>
      <c r="E92" s="30"/>
      <c r="F92" s="30"/>
      <c r="G92" s="30"/>
      <c r="H92" s="30"/>
      <c r="I92" s="30"/>
      <c r="J92" s="30"/>
      <c r="K92" s="30">
        <f t="shared" si="13"/>
        <v>0</v>
      </c>
      <c r="L92" s="22"/>
      <c r="M92" s="73"/>
      <c r="N92" s="22"/>
      <c r="O92" s="5"/>
    </row>
    <row r="93" spans="1:15" ht="26.25" customHeight="1">
      <c r="A93" s="131"/>
      <c r="B93" s="133"/>
      <c r="C93" s="23"/>
      <c r="D93" s="30"/>
      <c r="E93" s="30"/>
      <c r="F93" s="30"/>
      <c r="G93" s="30"/>
      <c r="H93" s="30"/>
      <c r="I93" s="30"/>
      <c r="J93" s="30"/>
      <c r="K93" s="30">
        <f t="shared" si="13"/>
        <v>0</v>
      </c>
      <c r="L93" s="22"/>
      <c r="M93" s="73"/>
      <c r="N93" s="22"/>
      <c r="O93" s="5"/>
    </row>
    <row r="94" spans="1:15" ht="26.25" customHeight="1">
      <c r="A94" s="131"/>
      <c r="B94" s="133"/>
      <c r="C94" s="23"/>
      <c r="D94" s="30"/>
      <c r="E94" s="30"/>
      <c r="F94" s="30"/>
      <c r="G94" s="30"/>
      <c r="H94" s="30"/>
      <c r="I94" s="30"/>
      <c r="J94" s="30"/>
      <c r="K94" s="30">
        <f t="shared" si="13"/>
        <v>0</v>
      </c>
      <c r="L94" s="22"/>
      <c r="M94" s="73"/>
      <c r="N94" s="22"/>
      <c r="O94" s="5"/>
    </row>
    <row r="95" spans="1:15" ht="26.25" customHeight="1">
      <c r="A95" s="131"/>
      <c r="B95" s="133"/>
      <c r="C95" s="23"/>
      <c r="D95" s="30"/>
      <c r="E95" s="30"/>
      <c r="F95" s="30"/>
      <c r="G95" s="30"/>
      <c r="H95" s="30"/>
      <c r="I95" s="30"/>
      <c r="J95" s="30"/>
      <c r="K95" s="30">
        <f t="shared" si="13"/>
        <v>0</v>
      </c>
      <c r="L95" s="22"/>
      <c r="M95" s="73"/>
      <c r="N95" s="22"/>
      <c r="O95" s="5"/>
    </row>
    <row r="96" spans="1:15" ht="26.25" customHeight="1">
      <c r="A96" s="131"/>
      <c r="B96" s="133"/>
      <c r="C96" s="23"/>
      <c r="D96" s="30"/>
      <c r="E96" s="30"/>
      <c r="F96" s="30"/>
      <c r="G96" s="30"/>
      <c r="H96" s="30"/>
      <c r="I96" s="30"/>
      <c r="J96" s="30"/>
      <c r="K96" s="30">
        <f t="shared" si="13"/>
        <v>0</v>
      </c>
      <c r="L96" s="22"/>
      <c r="M96" s="73"/>
      <c r="N96" s="22"/>
      <c r="O96" s="5"/>
    </row>
    <row r="97" spans="1:15" ht="26.25" customHeight="1">
      <c r="A97" s="131"/>
      <c r="B97" s="133"/>
      <c r="C97" s="23"/>
      <c r="D97" s="30"/>
      <c r="E97" s="30"/>
      <c r="F97" s="30"/>
      <c r="G97" s="30"/>
      <c r="H97" s="30"/>
      <c r="I97" s="30"/>
      <c r="J97" s="30"/>
      <c r="K97" s="30">
        <f t="shared" si="13"/>
        <v>0</v>
      </c>
      <c r="L97" s="22"/>
      <c r="M97" s="73"/>
      <c r="N97" s="22"/>
      <c r="O97" s="5"/>
    </row>
    <row r="98" spans="1:15" ht="26.25" customHeight="1">
      <c r="A98" s="131"/>
      <c r="B98" s="133"/>
      <c r="C98" s="23"/>
      <c r="D98" s="30"/>
      <c r="E98" s="30"/>
      <c r="F98" s="30"/>
      <c r="G98" s="30"/>
      <c r="H98" s="30"/>
      <c r="I98" s="30"/>
      <c r="J98" s="30"/>
      <c r="K98" s="30">
        <f t="shared" si="13"/>
        <v>0</v>
      </c>
      <c r="L98" s="22"/>
      <c r="M98" s="73"/>
      <c r="N98" s="22"/>
      <c r="O98" s="5"/>
    </row>
    <row r="99" spans="1:15" ht="26.25" customHeight="1">
      <c r="A99" s="131"/>
      <c r="B99" s="133"/>
      <c r="C99" s="23"/>
      <c r="D99" s="30"/>
      <c r="E99" s="30"/>
      <c r="F99" s="30"/>
      <c r="G99" s="30"/>
      <c r="H99" s="30"/>
      <c r="I99" s="30"/>
      <c r="J99" s="30"/>
      <c r="K99" s="30">
        <f t="shared" si="13"/>
        <v>0</v>
      </c>
      <c r="L99" s="22"/>
      <c r="M99" s="73"/>
      <c r="N99" s="22"/>
      <c r="O99" s="5"/>
    </row>
    <row r="100" spans="1:15" ht="26.25" customHeight="1">
      <c r="A100" s="131"/>
      <c r="B100" s="133"/>
      <c r="C100" s="23"/>
      <c r="D100" s="30"/>
      <c r="E100" s="30"/>
      <c r="F100" s="30"/>
      <c r="G100" s="30"/>
      <c r="H100" s="30"/>
      <c r="I100" s="30"/>
      <c r="J100" s="30"/>
      <c r="K100" s="30">
        <f t="shared" si="13"/>
        <v>0</v>
      </c>
      <c r="L100" s="22"/>
      <c r="M100" s="73"/>
      <c r="N100" s="22"/>
      <c r="O100" s="5"/>
    </row>
    <row r="101" spans="1:15" ht="26.25" customHeight="1" thickBot="1">
      <c r="A101" s="132"/>
      <c r="B101" s="127"/>
      <c r="C101" s="27"/>
      <c r="D101" s="34"/>
      <c r="E101" s="34"/>
      <c r="F101" s="34"/>
      <c r="G101" s="34"/>
      <c r="H101" s="34"/>
      <c r="I101" s="34"/>
      <c r="J101" s="34"/>
      <c r="K101" s="31">
        <f t="shared" si="13"/>
        <v>0</v>
      </c>
      <c r="L101" s="77"/>
      <c r="M101" s="78"/>
      <c r="N101" s="77"/>
      <c r="O101" s="5"/>
    </row>
    <row r="102" spans="1:15" ht="26.25" customHeight="1" thickBot="1" thickTop="1">
      <c r="A102" s="40" t="s">
        <v>14</v>
      </c>
      <c r="B102" s="28"/>
      <c r="C102" s="29"/>
      <c r="D102" s="35">
        <f>SUM(D84:D101)</f>
        <v>0</v>
      </c>
      <c r="E102" s="35">
        <f aca="true" t="shared" si="14" ref="E102:K102">SUM(E84:E101)</f>
        <v>0</v>
      </c>
      <c r="F102" s="35"/>
      <c r="G102" s="35">
        <f t="shared" si="14"/>
        <v>0</v>
      </c>
      <c r="H102" s="35">
        <f t="shared" si="14"/>
        <v>0</v>
      </c>
      <c r="I102" s="35">
        <f t="shared" si="14"/>
        <v>0</v>
      </c>
      <c r="J102" s="35">
        <f t="shared" si="14"/>
        <v>0</v>
      </c>
      <c r="K102" s="35">
        <f t="shared" si="14"/>
        <v>0</v>
      </c>
      <c r="L102" s="28"/>
      <c r="M102" s="79"/>
      <c r="N102" s="28"/>
      <c r="O102" s="5"/>
    </row>
    <row r="103" spans="1:15" ht="26.25" customHeight="1" thickTop="1">
      <c r="A103" s="39" t="s">
        <v>15</v>
      </c>
      <c r="B103" s="25"/>
      <c r="C103" s="26"/>
      <c r="D103" s="33">
        <f>+D22+D42+D62+D82+D102</f>
        <v>0</v>
      </c>
      <c r="E103" s="33">
        <f aca="true" t="shared" si="15" ref="E103:K103">+E22+E42+E62+E82+E102</f>
        <v>0</v>
      </c>
      <c r="F103" s="33"/>
      <c r="G103" s="33">
        <f t="shared" si="15"/>
        <v>0</v>
      </c>
      <c r="H103" s="33">
        <f t="shared" si="15"/>
        <v>0</v>
      </c>
      <c r="I103" s="33">
        <f t="shared" si="15"/>
        <v>0</v>
      </c>
      <c r="J103" s="33">
        <f t="shared" si="15"/>
        <v>0</v>
      </c>
      <c r="K103" s="33">
        <f t="shared" si="15"/>
        <v>0</v>
      </c>
      <c r="L103" s="75"/>
      <c r="M103" s="76"/>
      <c r="N103" s="25"/>
      <c r="O103" s="5"/>
    </row>
    <row r="104" ht="24" customHeight="1">
      <c r="O104" s="5"/>
    </row>
    <row r="105" ht="12.75">
      <c r="O105" s="5"/>
    </row>
    <row r="106" ht="12.75">
      <c r="O106" s="5"/>
    </row>
    <row r="107" ht="12.75">
      <c r="O107" s="5"/>
    </row>
    <row r="108" ht="12.75">
      <c r="O108" s="5"/>
    </row>
    <row r="109" ht="12.75">
      <c r="O109" s="5"/>
    </row>
    <row r="110" ht="12.75">
      <c r="O110" s="5"/>
    </row>
    <row r="111" ht="12.75">
      <c r="O111" s="5"/>
    </row>
    <row r="112" ht="12.75">
      <c r="O112" s="5"/>
    </row>
    <row r="113" ht="12.75">
      <c r="O113" s="5"/>
    </row>
    <row r="114" ht="12.75">
      <c r="O114" s="5"/>
    </row>
    <row r="115" ht="12.75">
      <c r="O115" s="5"/>
    </row>
    <row r="116" ht="12.75">
      <c r="O116" s="5"/>
    </row>
    <row r="117" ht="12.75">
      <c r="O117" s="5"/>
    </row>
    <row r="118" ht="12.75">
      <c r="O118" s="5"/>
    </row>
    <row r="119" ht="12.75">
      <c r="O119" s="5"/>
    </row>
    <row r="120" ht="12.75">
      <c r="O120" s="5"/>
    </row>
    <row r="121" ht="12.75">
      <c r="O121" s="5"/>
    </row>
    <row r="122" ht="12.75">
      <c r="O122" s="5"/>
    </row>
    <row r="123" ht="12.75">
      <c r="O123" s="5"/>
    </row>
    <row r="124" ht="12.75">
      <c r="O124" s="5"/>
    </row>
    <row r="125" ht="12.75">
      <c r="O125" s="5"/>
    </row>
    <row r="126" ht="12.75">
      <c r="O126" s="5"/>
    </row>
    <row r="127" ht="12.75">
      <c r="O127" s="5"/>
    </row>
    <row r="128" ht="12.75">
      <c r="O128" s="5"/>
    </row>
    <row r="129" ht="12.75">
      <c r="O129" s="5"/>
    </row>
    <row r="130" ht="12.75">
      <c r="O130" s="5"/>
    </row>
    <row r="131" ht="12.75">
      <c r="O131" s="5"/>
    </row>
    <row r="132" ht="12.75">
      <c r="O132" s="5"/>
    </row>
    <row r="133" ht="12.75">
      <c r="O133" s="5"/>
    </row>
    <row r="134" ht="12.75">
      <c r="O134" s="5"/>
    </row>
    <row r="135" ht="12.75">
      <c r="O135" s="5"/>
    </row>
    <row r="136" ht="12.75">
      <c r="O136" s="5"/>
    </row>
    <row r="137" ht="12.75">
      <c r="O137" s="5"/>
    </row>
    <row r="138" ht="12.75">
      <c r="O138" s="5"/>
    </row>
    <row r="139" ht="12.75">
      <c r="O139" s="5"/>
    </row>
    <row r="140" ht="12.75">
      <c r="O140" s="5"/>
    </row>
    <row r="141" ht="12.75">
      <c r="O141" s="5"/>
    </row>
    <row r="142" ht="12.75">
      <c r="O142" s="5"/>
    </row>
    <row r="143" ht="12.75">
      <c r="O143" s="5"/>
    </row>
    <row r="144" ht="12.75">
      <c r="O144" s="5"/>
    </row>
    <row r="145" ht="12.75">
      <c r="O145" s="5"/>
    </row>
    <row r="146" ht="12.75">
      <c r="O146" s="5"/>
    </row>
    <row r="147" ht="12.75">
      <c r="O147" s="5"/>
    </row>
    <row r="148" ht="12.75">
      <c r="O148" s="5"/>
    </row>
    <row r="149" ht="12.75">
      <c r="O149" s="5"/>
    </row>
  </sheetData>
  <sheetProtection/>
  <mergeCells count="12">
    <mergeCell ref="A5:A6"/>
    <mergeCell ref="B5:B6"/>
    <mergeCell ref="C5:C6"/>
    <mergeCell ref="D5:D6"/>
    <mergeCell ref="E5:E6"/>
    <mergeCell ref="G5:J5"/>
    <mergeCell ref="K5:K6"/>
    <mergeCell ref="L5:L6"/>
    <mergeCell ref="M5:M6"/>
    <mergeCell ref="N5:N6"/>
    <mergeCell ref="I1:J1"/>
    <mergeCell ref="K1:N1"/>
  </mergeCells>
  <dataValidations count="7">
    <dataValidation type="list" allowBlank="1" showInputMessage="1" showErrorMessage="1" promptTitle="タイプ" prompt="①活動推進費&#10;②里山林保全&#10;③侵入竹除去・竹林整備&#10;④森林資源利用タイプ&#10;⑤森林機能強化タイプ&#10;⑥関係人口創出・維持タイプ&#10;⑦資機材・施設の整備&#10;⑧振り分けることができない&#10;" sqref="B7:B21 B84:B101 B64:B81 B44:B61 B24:B41">
      <formula1>$O$7:$O$14</formula1>
    </dataValidation>
    <dataValidation type="whole" allowBlank="1" showInputMessage="1" showErrorMessage="1" sqref="G44:I61 G24:I41 G17:I21 G64:I81 J11:J13 G84:I101 G7:I15">
      <formula1>1</formula1>
      <formula2>5000000</formula2>
    </dataValidation>
    <dataValidation type="list" allowBlank="1" showInputMessage="1" showErrorMessage="1" promptTitle="タイプ" prompt="①活動推進費&#10;②里山林保全&#10;③侵入竹除去・竹林整備&#10;④森林資源利用タイプ&#10;⑤森林機能強化タイプ&#10;⑥教育・研修活動タイプ&#10;⑦資機材・施設の整備" sqref="B62:B63 B22:B23 B42:B43 B82:B83 B102:B103">
      <formula1>$P$8:$P$14</formula1>
    </dataValidation>
    <dataValidation type="whole" allowBlank="1" showInputMessage="1" showErrorMessage="1" promptTitle="注意" prompt="資機材・設備の「購入額」を入力。" sqref="J44:J61 J24:J41 J17:J21 J7:J10 J64:J81 J14:J15 J84:J101">
      <formula1>1</formula1>
      <formula2>5000000</formula2>
    </dataValidation>
    <dataValidation allowBlank="1" showInputMessage="1" showErrorMessage="1" promptTitle="注意" prompt="金銭が動いた日。&#10;（領収証の日付）" sqref="A7:A21 A44:A61 A84:A101 A64:A81 A24:A41"/>
    <dataValidation allowBlank="1" showInputMessage="1" showErrorMessage="1" promptTitle="注意" prompt="資機材・設備本体の購入価格の1/2、1/3の金額を入力&#10;" sqref="K7:K21 K24:K41 K44:K61 K64:K81 K84:K101"/>
    <dataValidation allowBlank="1" showInputMessage="1" showErrorMessage="1" promptTitle="注意" prompt="資機材・設備の本体価格の1/2、1/3の価格を入力&#10;" sqref="K42:K43 K62:K63 K82:K83 K102:K103"/>
  </dataValidation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9" scale="70" r:id="rId1"/>
  <rowBreaks count="4" manualBreakCount="4">
    <brk id="23" max="12" man="1"/>
    <brk id="43" max="255" man="1"/>
    <brk id="63" max="255" man="1"/>
    <brk id="8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島根県林業課</cp:lastModifiedBy>
  <cp:lastPrinted>2024-05-20T02:57:12Z</cp:lastPrinted>
  <dcterms:created xsi:type="dcterms:W3CDTF">2018-05-14T01:51:52Z</dcterms:created>
  <dcterms:modified xsi:type="dcterms:W3CDTF">2024-05-31T05:32:56Z</dcterms:modified>
  <cp:category/>
  <cp:version/>
  <cp:contentType/>
  <cp:contentStatus/>
</cp:coreProperties>
</file>