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321C5E54-D945-4BA8-A162-C0C91002CD89}" xr6:coauthVersionLast="47" xr6:coauthVersionMax="47" xr10:uidLastSave="{00000000-0000-0000-0000-000000000000}"/>
  <bookViews>
    <workbookView xWindow="-110" yWindow="-110" windowWidth="19420" windowHeight="10300" xr2:uid="{F2E8A870-3BA6-42F0-8E78-FE000F2919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1" i="1" l="1"/>
  <c r="AF161" i="1"/>
  <c r="S151" i="1"/>
  <c r="P151" i="1"/>
  <c r="M151" i="1"/>
  <c r="J151" i="1"/>
  <c r="G151" i="1"/>
  <c r="AG133" i="1"/>
  <c r="AG132" i="1"/>
  <c r="AE130" i="1"/>
  <c r="AG130" i="1"/>
  <c r="AE129" i="1"/>
  <c r="AG129" i="1"/>
  <c r="AG128" i="1"/>
  <c r="AG127" i="1"/>
  <c r="AE125" i="1"/>
  <c r="AG125" i="1"/>
  <c r="AG124" i="1"/>
  <c r="AG122" i="1"/>
  <c r="AE121" i="1"/>
  <c r="AG119" i="1"/>
  <c r="AG118" i="1"/>
  <c r="AG116" i="1"/>
  <c r="AG113" i="1"/>
  <c r="AG112" i="1"/>
  <c r="AG110" i="1"/>
  <c r="AG109" i="1"/>
  <c r="AE108" i="1"/>
  <c r="AG108" i="1"/>
  <c r="AE107" i="1"/>
  <c r="AG105" i="1"/>
  <c r="AG104" i="1"/>
  <c r="AI85" i="1"/>
  <c r="AJ85" i="1" s="1"/>
  <c r="AK85" i="1" s="1"/>
  <c r="AI84" i="1"/>
  <c r="AJ84" i="1" s="1"/>
  <c r="AK84" i="1" s="1"/>
  <c r="AI83" i="1"/>
  <c r="AJ83" i="1" s="1"/>
  <c r="AK83" i="1" s="1"/>
  <c r="AI82" i="1"/>
  <c r="AJ82" i="1" s="1"/>
  <c r="AK82" i="1" s="1"/>
  <c r="AI81" i="1"/>
  <c r="AJ81" i="1" s="1"/>
  <c r="AK81" i="1" s="1"/>
  <c r="AI80" i="1"/>
  <c r="AJ80" i="1" s="1"/>
  <c r="AK80" i="1" s="1"/>
  <c r="AI79" i="1"/>
  <c r="AJ79" i="1" s="1"/>
  <c r="AK79" i="1" s="1"/>
  <c r="AI78" i="1"/>
  <c r="AJ78" i="1" s="1"/>
  <c r="AK78" i="1" s="1"/>
  <c r="AI77" i="1"/>
  <c r="AJ77" i="1" s="1"/>
  <c r="AK77" i="1" s="1"/>
  <c r="AI76" i="1"/>
  <c r="AJ76" i="1" s="1"/>
  <c r="AK76" i="1" s="1"/>
  <c r="AI75" i="1"/>
  <c r="AJ75" i="1" s="1"/>
  <c r="AK75" i="1" s="1"/>
  <c r="AI74" i="1"/>
  <c r="AJ74" i="1" s="1"/>
  <c r="AK74" i="1" s="1"/>
  <c r="AI73" i="1"/>
  <c r="AJ73" i="1" s="1"/>
  <c r="AK73" i="1" s="1"/>
  <c r="AI72" i="1"/>
  <c r="AJ72" i="1" s="1"/>
  <c r="AK72" i="1" s="1"/>
  <c r="AI71" i="1"/>
  <c r="AJ71" i="1" s="1"/>
  <c r="AK71" i="1" s="1"/>
  <c r="AI70" i="1"/>
  <c r="AJ70" i="1" s="1"/>
  <c r="AK70" i="1" s="1"/>
  <c r="AI69" i="1"/>
  <c r="AJ69" i="1" s="1"/>
  <c r="AK69" i="1" s="1"/>
  <c r="AI68" i="1"/>
  <c r="AJ68" i="1" s="1"/>
  <c r="AK68" i="1" s="1"/>
  <c r="AI67" i="1"/>
  <c r="AJ67" i="1" s="1"/>
  <c r="AK67" i="1" s="1"/>
  <c r="AI66" i="1"/>
  <c r="AJ66" i="1" s="1"/>
  <c r="AK66" i="1" s="1"/>
  <c r="Y65" i="1"/>
  <c r="V65" i="1"/>
  <c r="S65" i="1"/>
  <c r="P65" i="1"/>
  <c r="M65" i="1"/>
  <c r="G65" i="1"/>
  <c r="Y64" i="1"/>
  <c r="V64" i="1"/>
  <c r="S64" i="1"/>
  <c r="P64" i="1"/>
  <c r="M64" i="1"/>
  <c r="G64" i="1"/>
  <c r="Y63" i="1"/>
  <c r="V63" i="1"/>
  <c r="S63" i="1"/>
  <c r="P63" i="1"/>
  <c r="M63" i="1"/>
  <c r="G63" i="1"/>
  <c r="Y62" i="1"/>
  <c r="V62" i="1"/>
  <c r="S62" i="1"/>
  <c r="P62" i="1"/>
  <c r="M62" i="1"/>
  <c r="G62" i="1"/>
  <c r="Y61" i="1"/>
  <c r="V61" i="1"/>
  <c r="S61" i="1"/>
  <c r="P61" i="1"/>
  <c r="M61" i="1"/>
  <c r="G61" i="1"/>
  <c r="Y60" i="1"/>
  <c r="V60" i="1"/>
  <c r="S60" i="1"/>
  <c r="P60" i="1"/>
  <c r="M60" i="1"/>
  <c r="G60" i="1"/>
  <c r="Y55" i="1"/>
  <c r="V55" i="1"/>
  <c r="S55" i="1"/>
  <c r="P55" i="1"/>
  <c r="M55" i="1"/>
  <c r="G55" i="1"/>
  <c r="J54" i="1"/>
  <c r="J53" i="1"/>
  <c r="AB53" i="1" s="1"/>
  <c r="J52" i="1"/>
  <c r="AB52" i="1" s="1"/>
  <c r="J51" i="1"/>
  <c r="AB51" i="1" s="1"/>
  <c r="J50" i="1"/>
  <c r="AB50" i="1" s="1"/>
  <c r="J49" i="1"/>
  <c r="AB49" i="1" s="1"/>
  <c r="J48" i="1"/>
  <c r="AB48" i="1" s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J27" i="1"/>
  <c r="AB27" i="1" s="1"/>
  <c r="J26" i="1"/>
  <c r="AB26" i="1" s="1"/>
  <c r="J25" i="1"/>
  <c r="AB25" i="1" s="1"/>
  <c r="J24" i="1"/>
  <c r="AB24" i="1" s="1"/>
  <c r="J23" i="1"/>
  <c r="J64" i="1" s="1"/>
  <c r="J22" i="1"/>
  <c r="J63" i="1" s="1"/>
  <c r="J21" i="1"/>
  <c r="J62" i="1" s="1"/>
  <c r="J20" i="1"/>
  <c r="AB20" i="1" s="1"/>
  <c r="J19" i="1"/>
  <c r="J60" i="1" s="1"/>
  <c r="AG135" i="1" l="1"/>
  <c r="AG120" i="1"/>
  <c r="AG111" i="1"/>
  <c r="AF138" i="1"/>
  <c r="AG106" i="1"/>
  <c r="AG117" i="1"/>
  <c r="AG114" i="1"/>
  <c r="AB62" i="1"/>
  <c r="AB64" i="1"/>
  <c r="J65" i="1"/>
  <c r="AB65" i="1" s="1"/>
  <c r="J55" i="1"/>
  <c r="J61" i="1"/>
  <c r="AB61" i="1" s="1"/>
  <c r="AF137" i="1"/>
  <c r="AB63" i="1"/>
  <c r="AG123" i="1"/>
  <c r="AB54" i="1"/>
  <c r="AB60" i="1"/>
  <c r="AF139" i="1"/>
  <c r="AB23" i="1"/>
  <c r="AG107" i="1"/>
  <c r="AG121" i="1"/>
  <c r="AG126" i="1"/>
  <c r="AG131" i="1"/>
  <c r="AG134" i="1"/>
  <c r="AB21" i="1"/>
  <c r="AB22" i="1"/>
  <c r="AG115" i="1"/>
  <c r="AB19" i="1"/>
  <c r="AG142" i="1" l="1"/>
  <c r="AB55" i="1"/>
  <c r="AF136" i="1"/>
  <c r="AF142" i="1" s="1"/>
  <c r="AH151" i="1"/>
  <c r="AI151" i="1" s="1"/>
  <c r="AH142" i="1" l="1"/>
</calcChain>
</file>

<file path=xl/sharedStrings.xml><?xml version="1.0" encoding="utf-8"?>
<sst xmlns="http://schemas.openxmlformats.org/spreadsheetml/2006/main" count="555" uniqueCount="157">
  <si>
    <t>経営類型㉑</t>
    <rPh sb="0" eb="2">
      <t>ケイエイ</t>
    </rPh>
    <rPh sb="2" eb="4">
      <t>ルイケイ</t>
    </rPh>
    <phoneticPr fontId="4"/>
  </si>
  <si>
    <t>１ 前提条件</t>
    <rPh sb="2" eb="4">
      <t>ゼンテイ</t>
    </rPh>
    <rPh sb="4" eb="6">
      <t>ジョウケン</t>
    </rPh>
    <phoneticPr fontId="4"/>
  </si>
  <si>
    <t>■経営規模（a）</t>
    <rPh sb="1" eb="3">
      <t>ケイエイ</t>
    </rPh>
    <rPh sb="3" eb="5">
      <t>キボ</t>
    </rPh>
    <phoneticPr fontId="4"/>
  </si>
  <si>
    <t>ブロッコリー</t>
    <phoneticPr fontId="4"/>
  </si>
  <si>
    <t>計</t>
    <rPh sb="0" eb="1">
      <t>ケイ</t>
    </rPh>
    <phoneticPr fontId="4"/>
  </si>
  <si>
    <t>■労働力</t>
    <rPh sb="1" eb="4">
      <t>ロウドウリョク</t>
    </rPh>
    <phoneticPr fontId="4"/>
  </si>
  <si>
    <t>組織経営体（主要労働力５人）</t>
    <rPh sb="6" eb="8">
      <t>シュヨウ</t>
    </rPh>
    <rPh sb="8" eb="11">
      <t>ロウドウリョク</t>
    </rPh>
    <rPh sb="12" eb="13">
      <t>ニン</t>
    </rPh>
    <phoneticPr fontId="4"/>
  </si>
  <si>
    <t>２ 作業体系</t>
    <rPh sb="2" eb="4">
      <t>サギョウ</t>
    </rPh>
    <rPh sb="4" eb="6">
      <t>タイケイ</t>
    </rPh>
    <phoneticPr fontId="4"/>
  </si>
  <si>
    <t>○：播種　◎：田植・定植　■■：刈取</t>
    <rPh sb="2" eb="4">
      <t>ハシュ</t>
    </rPh>
    <rPh sb="7" eb="9">
      <t>タウ</t>
    </rPh>
    <rPh sb="10" eb="12">
      <t>テイショク</t>
    </rPh>
    <rPh sb="16" eb="18">
      <t>カリトリ</t>
    </rPh>
    <phoneticPr fontId="4"/>
  </si>
  <si>
    <t>区分</t>
    <rPh sb="0" eb="2">
      <t>クブン</t>
    </rPh>
    <phoneticPr fontId="4"/>
  </si>
  <si>
    <t>1月</t>
  </si>
  <si>
    <t>2月</t>
  </si>
  <si>
    <t>3月</t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</si>
  <si>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</si>
  <si>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</si>
  <si>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</si>
  <si>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</si>
  <si>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</si>
  <si>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</si>
  <si>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</si>
  <si>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</si>
  <si>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</si>
  <si>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水稲</t>
    <rPh sb="0" eb="2">
      <t>スイトウ</t>
    </rPh>
    <phoneticPr fontId="4"/>
  </si>
  <si>
    <t>つきあかり</t>
    <phoneticPr fontId="4"/>
  </si>
  <si>
    <t xml:space="preserve">　○－  </t>
    <phoneticPr fontId="4"/>
  </si>
  <si>
    <t>－ー－</t>
    <phoneticPr fontId="4"/>
  </si>
  <si>
    <t>－－－</t>
    <phoneticPr fontId="4"/>
  </si>
  <si>
    <t>－－－</t>
  </si>
  <si>
    <t>－－■</t>
    <phoneticPr fontId="4"/>
  </si>
  <si>
    <t>きぬむすめ</t>
    <phoneticPr fontId="4"/>
  </si>
  <si>
    <t>　　○</t>
    <phoneticPr fontId="4"/>
  </si>
  <si>
    <t>－■</t>
    <phoneticPr fontId="4"/>
  </si>
  <si>
    <t>◎－－</t>
    <phoneticPr fontId="4"/>
  </si>
  <si>
    <t>■■</t>
    <phoneticPr fontId="4"/>
  </si>
  <si>
    <t>３ 労働時間</t>
    <rPh sb="2" eb="4">
      <t>ロウドウ</t>
    </rPh>
    <rPh sb="4" eb="6">
      <t>ジカン</t>
    </rPh>
    <phoneticPr fontId="4"/>
  </si>
  <si>
    <t>■１０ａ当たり</t>
    <rPh sb="4" eb="5">
      <t>ア</t>
    </rPh>
    <phoneticPr fontId="4"/>
  </si>
  <si>
    <t>月旬</t>
    <rPh sb="0" eb="1">
      <t>ツキ</t>
    </rPh>
    <rPh sb="1" eb="2">
      <t>シュン</t>
    </rPh>
    <phoneticPr fontId="4"/>
  </si>
  <si>
    <t>水稲（つや姫）</t>
    <rPh sb="0" eb="2">
      <t>スイトウ</t>
    </rPh>
    <rPh sb="5" eb="6">
      <t>ヒメ</t>
    </rPh>
    <phoneticPr fontId="4"/>
  </si>
  <si>
    <t>水稲（きぬむすめ）</t>
    <rPh sb="0" eb="2">
      <t>スイトウ</t>
    </rPh>
    <phoneticPr fontId="4"/>
  </si>
  <si>
    <t>合計</t>
    <rPh sb="0" eb="2">
      <t>ゴウケイ</t>
    </rPh>
    <phoneticPr fontId="4"/>
  </si>
  <si>
    <t>1月</t>
    <rPh sb="1" eb="2">
      <t>ガツ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</si>
  <si>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</si>
  <si>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</si>
  <si>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下</t>
    <rPh sb="0" eb="1">
      <t>ゲ</t>
    </rPh>
    <phoneticPr fontId="4"/>
  </si>
  <si>
    <t>2月</t>
    <rPh sb="1" eb="2">
      <t>ガツ</t>
    </rPh>
    <phoneticPr fontId="4"/>
  </si>
  <si>
    <t>4月</t>
  </si>
  <si>
    <t>5月</t>
  </si>
  <si>
    <t>■全面積</t>
    <rPh sb="1" eb="4">
      <t>ゼンメンセキ</t>
    </rPh>
    <phoneticPr fontId="4"/>
  </si>
  <si>
    <t>2月</t>
    <phoneticPr fontId="4"/>
  </si>
  <si>
    <t>４ 資本装備</t>
    <rPh sb="2" eb="4">
      <t>シホン</t>
    </rPh>
    <rPh sb="4" eb="6">
      <t>ソウビ</t>
    </rPh>
    <phoneticPr fontId="4"/>
  </si>
  <si>
    <t>名称</t>
    <rPh sb="0" eb="2">
      <t>メイショウ</t>
    </rPh>
    <phoneticPr fontId="4"/>
  </si>
  <si>
    <t>能力・面積等</t>
    <rPh sb="0" eb="2">
      <t>ノウリョク</t>
    </rPh>
    <rPh sb="3" eb="5">
      <t>メンセキ</t>
    </rPh>
    <rPh sb="5" eb="6">
      <t>トウ</t>
    </rPh>
    <phoneticPr fontId="4"/>
  </si>
  <si>
    <t>数量</t>
    <rPh sb="0" eb="2">
      <t>スウリョウ</t>
    </rPh>
    <phoneticPr fontId="4"/>
  </si>
  <si>
    <t>事業費</t>
    <rPh sb="0" eb="3">
      <t>ジギョウヒ</t>
    </rPh>
    <phoneticPr fontId="4"/>
  </si>
  <si>
    <t>補助金</t>
    <rPh sb="0" eb="3">
      <t>ホジョキン</t>
    </rPh>
    <phoneticPr fontId="4"/>
  </si>
  <si>
    <t>取得価格</t>
    <rPh sb="0" eb="2">
      <t>シュトク</t>
    </rPh>
    <rPh sb="2" eb="4">
      <t>カカク</t>
    </rPh>
    <phoneticPr fontId="4"/>
  </si>
  <si>
    <t>耐用年数</t>
    <rPh sb="0" eb="2">
      <t>タイヨウ</t>
    </rPh>
    <rPh sb="2" eb="4">
      <t>ネンスウ</t>
    </rPh>
    <phoneticPr fontId="4"/>
  </si>
  <si>
    <t>年償却額</t>
    <rPh sb="0" eb="1">
      <t>ネン</t>
    </rPh>
    <rPh sb="1" eb="4">
      <t>ショウキャクガク</t>
    </rPh>
    <phoneticPr fontId="4"/>
  </si>
  <si>
    <t>修繕費</t>
    <rPh sb="0" eb="3">
      <t>シュウゼンヒ</t>
    </rPh>
    <phoneticPr fontId="4"/>
  </si>
  <si>
    <t>単価</t>
    <rPh sb="0" eb="2">
      <t>タンカ</t>
    </rPh>
    <phoneticPr fontId="4"/>
  </si>
  <si>
    <t>総額</t>
    <rPh sb="0" eb="2">
      <t>ソウガク</t>
    </rPh>
    <phoneticPr fontId="4"/>
  </si>
  <si>
    <t>施設</t>
    <rPh sb="0" eb="2">
      <t>シセツ</t>
    </rPh>
    <phoneticPr fontId="4"/>
  </si>
  <si>
    <t>機械</t>
    <rPh sb="0" eb="2">
      <t>キカイ</t>
    </rPh>
    <phoneticPr fontId="4"/>
  </si>
  <si>
    <t>ＲＴＫ基準局</t>
    <rPh sb="3" eb="6">
      <t>キジュンキョク</t>
    </rPh>
    <phoneticPr fontId="4"/>
  </si>
  <si>
    <t>３周波 NTRIP</t>
    <rPh sb="1" eb="3">
      <t>シュウハ</t>
    </rPh>
    <phoneticPr fontId="17"/>
  </si>
  <si>
    <t>トラクター</t>
  </si>
  <si>
    <t>100ps</t>
    <phoneticPr fontId="17"/>
  </si>
  <si>
    <t>50ps</t>
    <phoneticPr fontId="17"/>
  </si>
  <si>
    <t>全自動乗用定植機</t>
    <rPh sb="0" eb="5">
      <t>ゼンジドウジョウヨウ</t>
    </rPh>
    <rPh sb="5" eb="8">
      <t>テイショクキ</t>
    </rPh>
    <phoneticPr fontId="4"/>
  </si>
  <si>
    <t>2条</t>
    <rPh sb="1" eb="2">
      <t>ジョウ</t>
    </rPh>
    <phoneticPr fontId="17"/>
  </si>
  <si>
    <t>野菜用乗用管理機</t>
    <rPh sb="0" eb="8">
      <t>ヤサイヨウジョウヨウカンリキ</t>
    </rPh>
    <phoneticPr fontId="4"/>
  </si>
  <si>
    <t>17ps</t>
    <phoneticPr fontId="17"/>
  </si>
  <si>
    <t>自動操舵ユニット</t>
    <rPh sb="0" eb="4">
      <t>ジドウソウダ</t>
    </rPh>
    <phoneticPr fontId="4"/>
  </si>
  <si>
    <t>RTK-GNSS ISOBUS対応</t>
    <rPh sb="15" eb="17">
      <t>タイオウ</t>
    </rPh>
    <phoneticPr fontId="17"/>
  </si>
  <si>
    <t>水位センサー・自動水栓</t>
    <rPh sb="0" eb="2">
      <t>スイイ</t>
    </rPh>
    <rPh sb="7" eb="9">
      <t>ジドウ</t>
    </rPh>
    <rPh sb="9" eb="11">
      <t>スイセン</t>
    </rPh>
    <phoneticPr fontId="4"/>
  </si>
  <si>
    <t>パイプライン用</t>
    <rPh sb="6" eb="7">
      <t>ヨウ</t>
    </rPh>
    <phoneticPr fontId="17"/>
  </si>
  <si>
    <t>畦塗機</t>
    <rPh sb="0" eb="1">
      <t>アゼ</t>
    </rPh>
    <rPh sb="1" eb="2">
      <t>ヌ</t>
    </rPh>
    <rPh sb="2" eb="3">
      <t>キ</t>
    </rPh>
    <phoneticPr fontId="4"/>
  </si>
  <si>
    <t>レベラー制御装置</t>
    <rPh sb="4" eb="8">
      <t>セイギョソウチ</t>
    </rPh>
    <phoneticPr fontId="4"/>
  </si>
  <si>
    <t>RTK-GNSS</t>
    <phoneticPr fontId="17"/>
  </si>
  <si>
    <t>レベラー</t>
  </si>
  <si>
    <t>幅4m けん引式</t>
    <rPh sb="0" eb="1">
      <t>ハバ</t>
    </rPh>
    <rPh sb="6" eb="8">
      <t>インシキ</t>
    </rPh>
    <phoneticPr fontId="17"/>
  </si>
  <si>
    <t>サブソイラ</t>
  </si>
  <si>
    <t>けん引式マニュアスプレッダ</t>
    <rPh sb="2" eb="4">
      <t>インシキ</t>
    </rPh>
    <phoneticPr fontId="4"/>
  </si>
  <si>
    <t>スタブルカルチ</t>
  </si>
  <si>
    <t>3.1m 10本爪</t>
    <rPh sb="7" eb="8">
      <t>ホン</t>
    </rPh>
    <rPh sb="8" eb="9">
      <t>ツメ</t>
    </rPh>
    <phoneticPr fontId="17"/>
  </si>
  <si>
    <t>バーチカルハロー</t>
  </si>
  <si>
    <t>2.5m</t>
    <phoneticPr fontId="17"/>
  </si>
  <si>
    <t>ケンブリッジローラー</t>
    <phoneticPr fontId="4"/>
  </si>
  <si>
    <t>6.3m</t>
    <phoneticPr fontId="17"/>
  </si>
  <si>
    <t>ケンブリッジローラー</t>
  </si>
  <si>
    <t>溝切機（明きょ施工）</t>
    <rPh sb="0" eb="2">
      <t>ミゾキ</t>
    </rPh>
    <rPh sb="2" eb="3">
      <t>キ</t>
    </rPh>
    <rPh sb="4" eb="5">
      <t>メイ</t>
    </rPh>
    <rPh sb="7" eb="9">
      <t>セコウ</t>
    </rPh>
    <phoneticPr fontId="4"/>
  </si>
  <si>
    <t>ライムソワー</t>
  </si>
  <si>
    <t>畝立ロータリー</t>
    <rPh sb="0" eb="2">
      <t>ウネタ</t>
    </rPh>
    <phoneticPr fontId="4"/>
  </si>
  <si>
    <t>0.6m×3畝</t>
    <rPh sb="6" eb="7">
      <t>ウネ</t>
    </rPh>
    <phoneticPr fontId="17"/>
  </si>
  <si>
    <t>ドローン</t>
  </si>
  <si>
    <t>散布装置含む、50kg級、RTK-GNSS</t>
    <rPh sb="0" eb="2">
      <t>サンプ</t>
    </rPh>
    <rPh sb="2" eb="4">
      <t>ソウチ</t>
    </rPh>
    <rPh sb="4" eb="5">
      <t>フク</t>
    </rPh>
    <rPh sb="11" eb="12">
      <t>キュウ</t>
    </rPh>
    <phoneticPr fontId="17"/>
  </si>
  <si>
    <t>発電充電器</t>
    <rPh sb="0" eb="5">
      <t>ハツデンジュウデンキ</t>
    </rPh>
    <phoneticPr fontId="2"/>
  </si>
  <si>
    <t>ドローン用</t>
    <rPh sb="4" eb="5">
      <t>ヨウ</t>
    </rPh>
    <phoneticPr fontId="17"/>
  </si>
  <si>
    <t>ブロードキャスター</t>
  </si>
  <si>
    <t>施肥カルチベータ</t>
  </si>
  <si>
    <t>３畝</t>
    <rPh sb="1" eb="2">
      <t>ウネ</t>
    </rPh>
    <phoneticPr fontId="17"/>
  </si>
  <si>
    <t>ブームスプレーヤー</t>
  </si>
  <si>
    <t>自走式、自動操舵付替キット</t>
    <rPh sb="0" eb="3">
      <t>ジソウシキ</t>
    </rPh>
    <rPh sb="4" eb="8">
      <t>ジドウソウダ</t>
    </rPh>
    <rPh sb="8" eb="10">
      <t>ツケカ</t>
    </rPh>
    <phoneticPr fontId="17"/>
  </si>
  <si>
    <t>普通型コンバイン</t>
    <rPh sb="0" eb="3">
      <t>フツウガタ</t>
    </rPh>
    <phoneticPr fontId="4"/>
  </si>
  <si>
    <t>刈幅2.1m</t>
    <rPh sb="0" eb="2">
      <t>カリハバ</t>
    </rPh>
    <phoneticPr fontId="17"/>
  </si>
  <si>
    <t>グレインコンテナ</t>
  </si>
  <si>
    <t>ブロッコリー収穫機</t>
    <rPh sb="6" eb="9">
      <t>シュウカクキ</t>
    </rPh>
    <phoneticPr fontId="4"/>
  </si>
  <si>
    <t>野菜運搬車</t>
    <rPh sb="0" eb="2">
      <t>ヤサイ</t>
    </rPh>
    <rPh sb="2" eb="5">
      <t>ウンパンシャ</t>
    </rPh>
    <phoneticPr fontId="4"/>
  </si>
  <si>
    <t>ブロッコリー破断ロータリー</t>
    <rPh sb="6" eb="8">
      <t>ハダン</t>
    </rPh>
    <phoneticPr fontId="4"/>
  </si>
  <si>
    <t>フロントローダー</t>
  </si>
  <si>
    <t>フォークリフト</t>
  </si>
  <si>
    <t>2t</t>
    <phoneticPr fontId="17"/>
  </si>
  <si>
    <t>軽トラック</t>
    <rPh sb="0" eb="1">
      <t>ケイ</t>
    </rPh>
    <phoneticPr fontId="4"/>
  </si>
  <si>
    <t>４ｔトラック</t>
  </si>
  <si>
    <t>保冷庫</t>
    <rPh sb="0" eb="3">
      <t>ホレイコ</t>
    </rPh>
    <phoneticPr fontId="2"/>
  </si>
  <si>
    <t>機械格納庫</t>
    <rPh sb="0" eb="5">
      <t>キカイカクノウコ</t>
    </rPh>
    <phoneticPr fontId="2"/>
  </si>
  <si>
    <t>作業舎</t>
    <rPh sb="0" eb="2">
      <t>サギョウ</t>
    </rPh>
    <rPh sb="2" eb="3">
      <t>シャ</t>
    </rPh>
    <phoneticPr fontId="2"/>
  </si>
  <si>
    <t>事務所建屋</t>
    <rPh sb="0" eb="3">
      <t>ジムショ</t>
    </rPh>
    <rPh sb="3" eb="5">
      <t>タテヤ</t>
    </rPh>
    <phoneticPr fontId="2"/>
  </si>
  <si>
    <t>玄米1.5t/h</t>
    <rPh sb="0" eb="2">
      <t>ゲンマイ</t>
    </rPh>
    <phoneticPr fontId="4"/>
  </si>
  <si>
    <t>事務所建屋</t>
    <rPh sb="0" eb="5">
      <t>ジムショタテヤ</t>
    </rPh>
    <phoneticPr fontId="2"/>
  </si>
  <si>
    <t>４ 経営収支</t>
    <rPh sb="2" eb="4">
      <t>ケイエイ</t>
    </rPh>
    <rPh sb="4" eb="6">
      <t>シュウシ</t>
    </rPh>
    <phoneticPr fontId="4"/>
  </si>
  <si>
    <t>つや姫</t>
    <rPh sb="2" eb="3">
      <t>ヒメ</t>
    </rPh>
    <phoneticPr fontId="4"/>
  </si>
  <si>
    <t>粗収益</t>
    <rPh sb="0" eb="3">
      <t>ソシュウエキ</t>
    </rPh>
    <phoneticPr fontId="4"/>
  </si>
  <si>
    <t>収量(kg/10a)</t>
    <rPh sb="0" eb="2">
      <t>シュウリョウ</t>
    </rPh>
    <phoneticPr fontId="4"/>
  </si>
  <si>
    <t>単価(円/kg)</t>
    <rPh sb="0" eb="2">
      <t>タンカ</t>
    </rPh>
    <rPh sb="3" eb="4">
      <t>エン</t>
    </rPh>
    <phoneticPr fontId="4"/>
  </si>
  <si>
    <t>副産物等(円/10a)</t>
    <rPh sb="0" eb="3">
      <t>フクサンブツ</t>
    </rPh>
    <rPh sb="3" eb="4">
      <t>トウ</t>
    </rPh>
    <rPh sb="5" eb="6">
      <t>エン</t>
    </rPh>
    <phoneticPr fontId="4"/>
  </si>
  <si>
    <t>変動費</t>
    <rPh sb="0" eb="3">
      <t>ヘンドウヒ</t>
    </rPh>
    <phoneticPr fontId="4"/>
  </si>
  <si>
    <t>種苗費</t>
    <rPh sb="0" eb="3">
      <t>シュビョウヒ</t>
    </rPh>
    <phoneticPr fontId="4"/>
  </si>
  <si>
    <t>肥料費</t>
    <rPh sb="0" eb="3">
      <t>ヒリョウヒ</t>
    </rPh>
    <phoneticPr fontId="4"/>
  </si>
  <si>
    <t>農業薬剤費</t>
    <rPh sb="0" eb="2">
      <t>ノウギョウ</t>
    </rPh>
    <rPh sb="2" eb="5">
      <t>ヤクザイヒ</t>
    </rPh>
    <phoneticPr fontId="4"/>
  </si>
  <si>
    <t>動力光熱費</t>
    <rPh sb="0" eb="5">
      <t>ドウリョクコウネツヒ</t>
    </rPh>
    <phoneticPr fontId="4"/>
  </si>
  <si>
    <t>諸材料費</t>
    <rPh sb="0" eb="1">
      <t>ショ</t>
    </rPh>
    <rPh sb="1" eb="4">
      <t>ザイリョウヒ</t>
    </rPh>
    <phoneticPr fontId="4"/>
  </si>
  <si>
    <t>水利費</t>
    <rPh sb="0" eb="3">
      <t>スイリヒ</t>
    </rPh>
    <phoneticPr fontId="4"/>
  </si>
  <si>
    <t>賃借料・料金</t>
    <rPh sb="0" eb="3">
      <t>チンシャクリョウ</t>
    </rPh>
    <rPh sb="4" eb="6">
      <t>リョウキン</t>
    </rPh>
    <phoneticPr fontId="4"/>
  </si>
  <si>
    <t>小農具費</t>
    <rPh sb="0" eb="1">
      <t>ショウ</t>
    </rPh>
    <rPh sb="1" eb="3">
      <t>ノウグ</t>
    </rPh>
    <rPh sb="3" eb="4">
      <t>ヒ</t>
    </rPh>
    <phoneticPr fontId="4"/>
  </si>
  <si>
    <t>共済掛金</t>
    <rPh sb="0" eb="2">
      <t>キョウサイ</t>
    </rPh>
    <rPh sb="2" eb="4">
      <t>カケキン</t>
    </rPh>
    <phoneticPr fontId="4"/>
  </si>
  <si>
    <t>販売経費</t>
    <rPh sb="0" eb="2">
      <t>ハンバイ</t>
    </rPh>
    <rPh sb="2" eb="4">
      <t>ケイヒ</t>
    </rPh>
    <phoneticPr fontId="4"/>
  </si>
  <si>
    <t>５　経営収支</t>
    <rPh sb="2" eb="4">
      <t>ケイエイ</t>
    </rPh>
    <rPh sb="4" eb="6">
      <t>シュウシ</t>
    </rPh>
    <phoneticPr fontId="4"/>
  </si>
  <si>
    <t>経営費</t>
    <rPh sb="0" eb="2">
      <t>ケイエイ</t>
    </rPh>
    <rPh sb="2" eb="3">
      <t>ヒ</t>
    </rPh>
    <phoneticPr fontId="4"/>
  </si>
  <si>
    <t>支払地代</t>
    <rPh sb="0" eb="2">
      <t>シハライ</t>
    </rPh>
    <rPh sb="2" eb="4">
      <t>チダイ</t>
    </rPh>
    <phoneticPr fontId="4"/>
  </si>
  <si>
    <t>その他</t>
    <rPh sb="2" eb="3">
      <t>タ</t>
    </rPh>
    <phoneticPr fontId="4"/>
  </si>
  <si>
    <t>固定費</t>
    <rPh sb="0" eb="3">
      <t>コテイヒ</t>
    </rPh>
    <phoneticPr fontId="4"/>
  </si>
  <si>
    <t>減価償却費</t>
    <rPh sb="0" eb="2">
      <t>ゲンカ</t>
    </rPh>
    <rPh sb="2" eb="5">
      <t>ショウキャクヒ</t>
    </rPh>
    <phoneticPr fontId="4"/>
  </si>
  <si>
    <t>負債利子</t>
    <rPh sb="0" eb="2">
      <t>フサイ</t>
    </rPh>
    <rPh sb="2" eb="4">
      <t>リシ</t>
    </rPh>
    <phoneticPr fontId="4"/>
  </si>
  <si>
    <t>雇用労働費</t>
    <rPh sb="0" eb="2">
      <t>コヨウ</t>
    </rPh>
    <rPh sb="2" eb="5">
      <t>ロウドウヒ</t>
    </rPh>
    <phoneticPr fontId="4"/>
  </si>
  <si>
    <t>従事分量配当</t>
    <rPh sb="0" eb="6">
      <t>ジュウジブンリョウハイトウ</t>
    </rPh>
    <phoneticPr fontId="4"/>
  </si>
  <si>
    <t>所得</t>
    <rPh sb="0" eb="2">
      <t>ショトク</t>
    </rPh>
    <phoneticPr fontId="4"/>
  </si>
  <si>
    <t>所得率</t>
    <rPh sb="0" eb="2">
      <t>ショトク</t>
    </rPh>
    <rPh sb="2" eb="3">
      <t>リツ</t>
    </rPh>
    <phoneticPr fontId="4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</si>
  <si>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4"/>
  </si>
  <si>
    <t>乾田直播つきあかり</t>
    <phoneticPr fontId="4"/>
  </si>
  <si>
    <t>乾田直播きぬむすめ</t>
    <phoneticPr fontId="4"/>
  </si>
  <si>
    <t>収量（kg）</t>
    <rPh sb="0" eb="2">
      <t>シュウリョウ</t>
    </rPh>
    <phoneticPr fontId="4"/>
  </si>
  <si>
    <t>単価（円/kg）</t>
    <rPh sb="0" eb="2">
      <t>タンカ</t>
    </rPh>
    <rPh sb="3" eb="4">
      <t>エン</t>
    </rPh>
    <phoneticPr fontId="4"/>
  </si>
  <si>
    <t>副産物等（円）</t>
    <rPh sb="0" eb="3">
      <t>フクサンブツ</t>
    </rPh>
    <rPh sb="3" eb="4">
      <t>トウ</t>
    </rPh>
    <rPh sb="5" eb="6">
      <t>エン</t>
    </rPh>
    <phoneticPr fontId="4"/>
  </si>
  <si>
    <t>従事分量配当を含む</t>
    <rPh sb="0" eb="6">
      <t>ジュウジブンリョウハイトウ</t>
    </rPh>
    <rPh sb="7" eb="8">
      <t>フク</t>
    </rPh>
    <phoneticPr fontId="4"/>
  </si>
  <si>
    <t>　スマート農業大規模　水稲乾田直播＋ブロッコリー</t>
    <rPh sb="5" eb="7">
      <t>ノウギョウ</t>
    </rPh>
    <rPh sb="7" eb="8">
      <t>ダイ</t>
    </rPh>
    <rPh sb="8" eb="10">
      <t>キボ</t>
    </rPh>
    <rPh sb="11" eb="13">
      <t>スイトウ</t>
    </rPh>
    <rPh sb="13" eb="15">
      <t>カンデン</t>
    </rPh>
    <rPh sb="15" eb="16">
      <t>チョク</t>
    </rPh>
    <rPh sb="16" eb="17">
      <t>ハ</t>
    </rPh>
    <phoneticPr fontId="4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</si>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</sst>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.0_ "/>
    <numFmt numFmtId="179" formatCode="0.0"/>
    <numFmt numFmtId="180" formatCode="0.0_);[Red]\(0.0\)"/>
    <numFmt numFmtId="181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/>
  </cellStyleXfs>
  <cellXfs count="24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/>
    </xf>
    <xf numFmtId="177" fontId="9" fillId="0" borderId="0" xfId="0" applyNumberFormat="1" applyFont="1">
      <alignment vertical="center"/>
    </xf>
    <xf numFmtId="0" fontId="12" fillId="0" borderId="0" xfId="0" applyFont="1">
      <alignment vertical="center"/>
    </xf>
    <xf numFmtId="178" fontId="6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180" fontId="14" fillId="0" borderId="0" xfId="3" applyNumberFormat="1" applyFont="1">
      <alignment vertical="center"/>
    </xf>
    <xf numFmtId="179" fontId="0" fillId="0" borderId="0" xfId="0" applyNumberFormat="1">
      <alignment vertical="center"/>
    </xf>
    <xf numFmtId="176" fontId="12" fillId="0" borderId="1" xfId="0" applyNumberFormat="1" applyFont="1" applyBorder="1" applyAlignment="1">
      <alignment vertical="center" shrinkToFit="1"/>
    </xf>
    <xf numFmtId="9" fontId="0" fillId="0" borderId="0" xfId="0" applyNumberFormat="1">
      <alignment vertical="center"/>
    </xf>
    <xf numFmtId="176" fontId="12" fillId="0" borderId="28" xfId="0" applyNumberFormat="1" applyFont="1" applyBorder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center" vertical="center" textRotation="255" wrapTex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176" fontId="18" fillId="0" borderId="0" xfId="0" applyNumberFormat="1" applyFont="1" applyBorder="1">
      <alignment vertical="center"/>
    </xf>
    <xf numFmtId="0" fontId="12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178" fontId="6" fillId="0" borderId="0" xfId="0" applyNumberFormat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8" fillId="0" borderId="6" xfId="0" applyNumberFormat="1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18" fillId="0" borderId="1" xfId="0" applyNumberFormat="1" applyFont="1" applyBorder="1">
      <alignment vertical="center"/>
    </xf>
    <xf numFmtId="9" fontId="6" fillId="0" borderId="0" xfId="2" applyFont="1" applyAlignment="1">
      <alignment horizontal="center" vertical="center" shrinkToFit="1"/>
    </xf>
    <xf numFmtId="9" fontId="0" fillId="0" borderId="20" xfId="2" applyFont="1" applyBorder="1" applyAlignment="1">
      <alignment horizontal="center" vertical="center" shrinkToFit="1"/>
    </xf>
    <xf numFmtId="9" fontId="18" fillId="0" borderId="1" xfId="0" applyNumberFormat="1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18" fillId="3" borderId="1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2" fillId="3" borderId="1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177" fontId="12" fillId="0" borderId="1" xfId="0" applyNumberFormat="1" applyFont="1" applyBorder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0" fillId="0" borderId="34" xfId="0" applyBorder="1" applyAlignment="1">
      <alignment horizontal="center" vertical="center" textRotation="255"/>
    </xf>
    <xf numFmtId="0" fontId="0" fillId="0" borderId="34" xfId="0" applyBorder="1">
      <alignment vertical="center"/>
    </xf>
    <xf numFmtId="0" fontId="0" fillId="0" borderId="13" xfId="0" applyBorder="1">
      <alignment vertical="center"/>
    </xf>
    <xf numFmtId="0" fontId="6" fillId="0" borderId="1" xfId="0" applyFont="1" applyBorder="1" applyAlignment="1">
      <alignment horizontal="center" vertical="center" textRotation="255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177" fontId="18" fillId="0" borderId="1" xfId="0" applyNumberFormat="1" applyFont="1" applyBorder="1">
      <alignment vertical="center"/>
    </xf>
    <xf numFmtId="0" fontId="6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81" fontId="18" fillId="0" borderId="1" xfId="0" applyNumberFormat="1" applyFont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23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textRotation="255" shrinkToFi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18" fillId="0" borderId="12" xfId="0" applyNumberFormat="1" applyFont="1" applyBorder="1">
      <alignment vertical="center"/>
    </xf>
    <xf numFmtId="176" fontId="18" fillId="0" borderId="7" xfId="0" applyNumberFormat="1" applyFont="1" applyBorder="1">
      <alignment vertical="center"/>
    </xf>
    <xf numFmtId="176" fontId="18" fillId="0" borderId="8" xfId="0" applyNumberFormat="1" applyFont="1" applyBorder="1">
      <alignment vertical="center"/>
    </xf>
    <xf numFmtId="0" fontId="12" fillId="0" borderId="28" xfId="0" applyFont="1" applyBorder="1">
      <alignment vertical="center"/>
    </xf>
    <xf numFmtId="0" fontId="12" fillId="0" borderId="35" xfId="0" applyFont="1" applyBorder="1">
      <alignment vertical="center"/>
    </xf>
    <xf numFmtId="0" fontId="10" fillId="2" borderId="31" xfId="0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shrinkToFit="1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6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8" fillId="0" borderId="1" xfId="4" applyFont="1" applyBorder="1" applyAlignment="1" applyProtection="1">
      <alignment horizontal="left" vertical="center" shrinkToFit="1"/>
      <protection locked="0"/>
    </xf>
    <xf numFmtId="0" fontId="16" fillId="4" borderId="0" xfId="4" applyFill="1" applyAlignment="1" applyProtection="1">
      <alignment horizontal="center" vertical="center" shrinkToFit="1"/>
      <protection locked="0"/>
    </xf>
    <xf numFmtId="178" fontId="6" fillId="0" borderId="6" xfId="0" applyNumberFormat="1" applyFont="1" applyBorder="1">
      <alignment vertical="center"/>
    </xf>
    <xf numFmtId="178" fontId="6" fillId="0" borderId="7" xfId="0" applyNumberFormat="1" applyFont="1" applyBorder="1">
      <alignment vertical="center"/>
    </xf>
    <xf numFmtId="178" fontId="6" fillId="0" borderId="8" xfId="0" applyNumberFormat="1" applyFont="1" applyBorder="1">
      <alignment vertical="center"/>
    </xf>
    <xf numFmtId="178" fontId="6" fillId="3" borderId="1" xfId="0" applyNumberFormat="1" applyFont="1" applyFill="1" applyBorder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8" fontId="6" fillId="0" borderId="1" xfId="0" applyNumberFormat="1" applyFont="1" applyBorder="1">
      <alignment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 wrapText="1" shrinkToFit="1"/>
    </xf>
    <xf numFmtId="0" fontId="21" fillId="2" borderId="26" xfId="0" applyFont="1" applyFill="1" applyBorder="1" applyAlignment="1">
      <alignment horizontal="center" vertical="center" wrapText="1" shrinkToFit="1"/>
    </xf>
    <xf numFmtId="0" fontId="15" fillId="2" borderId="2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179" fontId="13" fillId="3" borderId="0" xfId="0" applyNumberFormat="1" applyFont="1" applyFill="1" applyAlignment="1">
      <alignment horizontal="right" vertical="center"/>
    </xf>
    <xf numFmtId="178" fontId="6" fillId="3" borderId="6" xfId="0" applyNumberFormat="1" applyFont="1" applyFill="1" applyBorder="1" applyAlignment="1">
      <alignment horizontal="right" vertical="center"/>
    </xf>
    <xf numFmtId="178" fontId="6" fillId="3" borderId="7" xfId="0" applyNumberFormat="1" applyFont="1" applyFill="1" applyBorder="1" applyAlignment="1">
      <alignment horizontal="right" vertical="center"/>
    </xf>
    <xf numFmtId="178" fontId="6" fillId="3" borderId="8" xfId="0" applyNumberFormat="1" applyFont="1" applyFill="1" applyBorder="1" applyAlignment="1">
      <alignment horizontal="right" vertical="center"/>
    </xf>
    <xf numFmtId="179" fontId="13" fillId="0" borderId="6" xfId="0" applyNumberFormat="1" applyFont="1" applyBorder="1" applyAlignment="1">
      <alignment horizontal="right" vertical="center"/>
    </xf>
    <xf numFmtId="179" fontId="13" fillId="0" borderId="7" xfId="0" applyNumberFormat="1" applyFont="1" applyBorder="1" applyAlignment="1">
      <alignment horizontal="right" vertical="center"/>
    </xf>
    <xf numFmtId="179" fontId="13" fillId="0" borderId="8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80" fontId="6" fillId="0" borderId="1" xfId="3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178" fontId="6" fillId="0" borderId="6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9" fontId="13" fillId="3" borderId="6" xfId="0" applyNumberFormat="1" applyFont="1" applyFill="1" applyBorder="1" applyAlignment="1">
      <alignment horizontal="center" vertical="center"/>
    </xf>
    <xf numFmtId="179" fontId="13" fillId="3" borderId="7" xfId="0" applyNumberFormat="1" applyFont="1" applyFill="1" applyBorder="1" applyAlignment="1">
      <alignment horizontal="center" vertical="center"/>
    </xf>
    <xf numFmtId="179" fontId="13" fillId="3" borderId="8" xfId="0" applyNumberFormat="1" applyFont="1" applyFill="1" applyBorder="1" applyAlignment="1">
      <alignment horizontal="center" vertical="center"/>
    </xf>
    <xf numFmtId="178" fontId="6" fillId="3" borderId="6" xfId="0" applyNumberFormat="1" applyFont="1" applyFill="1" applyBorder="1" applyAlignment="1">
      <alignment horizontal="center" vertical="center"/>
    </xf>
    <xf numFmtId="178" fontId="6" fillId="3" borderId="7" xfId="0" applyNumberFormat="1" applyFont="1" applyFill="1" applyBorder="1" applyAlignment="1">
      <alignment horizontal="center" vertical="center"/>
    </xf>
    <xf numFmtId="178" fontId="6" fillId="3" borderId="8" xfId="0" applyNumberFormat="1" applyFont="1" applyFill="1" applyBorder="1" applyAlignment="1">
      <alignment horizontal="center" vertical="center"/>
    </xf>
    <xf numFmtId="180" fontId="6" fillId="3" borderId="1" xfId="3" applyNumberFormat="1" applyFont="1" applyFill="1" applyBorder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179" fontId="13" fillId="0" borderId="19" xfId="0" applyNumberFormat="1" applyFont="1" applyBorder="1" applyAlignment="1">
      <alignment horizontal="right" vertical="center"/>
    </xf>
    <xf numFmtId="179" fontId="13" fillId="0" borderId="0" xfId="0" applyNumberFormat="1" applyFont="1" applyAlignment="1">
      <alignment horizontal="right" vertical="center"/>
    </xf>
    <xf numFmtId="179" fontId="13" fillId="0" borderId="20" xfId="0" applyNumberFormat="1" applyFont="1" applyBorder="1" applyAlignment="1">
      <alignment horizontal="right" vertical="center"/>
    </xf>
    <xf numFmtId="179" fontId="13" fillId="3" borderId="2" xfId="0" applyNumberFormat="1" applyFont="1" applyFill="1" applyBorder="1" applyAlignment="1">
      <alignment horizontal="center" vertical="center"/>
    </xf>
    <xf numFmtId="179" fontId="13" fillId="3" borderId="3" xfId="0" applyNumberFormat="1" applyFont="1" applyFill="1" applyBorder="1" applyAlignment="1">
      <alignment horizontal="center" vertical="center"/>
    </xf>
    <xf numFmtId="179" fontId="13" fillId="3" borderId="18" xfId="0" applyNumberFormat="1" applyFont="1" applyFill="1" applyBorder="1" applyAlignment="1">
      <alignment horizontal="center" vertical="center"/>
    </xf>
    <xf numFmtId="180" fontId="6" fillId="0" borderId="6" xfId="3" applyNumberFormat="1" applyFont="1" applyBorder="1" applyAlignment="1">
      <alignment horizontal="right" vertical="center"/>
    </xf>
    <xf numFmtId="180" fontId="6" fillId="0" borderId="7" xfId="3" applyNumberFormat="1" applyFont="1" applyBorder="1" applyAlignment="1">
      <alignment horizontal="right" vertical="center"/>
    </xf>
    <xf numFmtId="180" fontId="6" fillId="0" borderId="8" xfId="3" applyNumberFormat="1" applyFont="1" applyBorder="1" applyAlignment="1">
      <alignment horizontal="right" vertical="center"/>
    </xf>
    <xf numFmtId="180" fontId="6" fillId="0" borderId="19" xfId="3" applyNumberFormat="1" applyFont="1" applyBorder="1" applyAlignment="1">
      <alignment horizontal="right" vertical="center"/>
    </xf>
    <xf numFmtId="180" fontId="6" fillId="0" borderId="0" xfId="3" applyNumberFormat="1" applyFont="1" applyAlignment="1">
      <alignment horizontal="right" vertical="center"/>
    </xf>
    <xf numFmtId="180" fontId="6" fillId="0" borderId="20" xfId="3" applyNumberFormat="1" applyFont="1" applyBorder="1" applyAlignment="1">
      <alignment horizontal="right" vertical="center"/>
    </xf>
    <xf numFmtId="180" fontId="6" fillId="3" borderId="6" xfId="3" applyNumberFormat="1" applyFont="1" applyFill="1" applyBorder="1" applyAlignment="1">
      <alignment horizontal="right" vertical="center"/>
    </xf>
    <xf numFmtId="180" fontId="6" fillId="3" borderId="7" xfId="3" applyNumberFormat="1" applyFont="1" applyFill="1" applyBorder="1" applyAlignment="1">
      <alignment horizontal="right" vertical="center"/>
    </xf>
    <xf numFmtId="180" fontId="6" fillId="3" borderId="8" xfId="3" applyNumberFormat="1" applyFont="1" applyFill="1" applyBorder="1" applyAlignment="1">
      <alignment horizontal="right" vertical="center"/>
    </xf>
    <xf numFmtId="180" fontId="6" fillId="3" borderId="19" xfId="3" applyNumberFormat="1" applyFont="1" applyFill="1" applyBorder="1" applyAlignment="1">
      <alignment horizontal="right" vertical="center"/>
    </xf>
    <xf numFmtId="180" fontId="6" fillId="3" borderId="0" xfId="3" applyNumberFormat="1" applyFont="1" applyFill="1" applyAlignment="1">
      <alignment horizontal="right" vertical="center"/>
    </xf>
    <xf numFmtId="180" fontId="6" fillId="3" borderId="20" xfId="3" applyNumberFormat="1" applyFont="1" applyFill="1" applyBorder="1" applyAlignment="1">
      <alignment horizontal="right" vertical="center"/>
    </xf>
    <xf numFmtId="179" fontId="13" fillId="3" borderId="6" xfId="0" applyNumberFormat="1" applyFont="1" applyFill="1" applyBorder="1" applyAlignment="1">
      <alignment horizontal="right" vertical="center"/>
    </xf>
    <xf numFmtId="179" fontId="13" fillId="3" borderId="7" xfId="0" applyNumberFormat="1" applyFont="1" applyFill="1" applyBorder="1" applyAlignment="1">
      <alignment horizontal="right" vertical="center"/>
    </xf>
    <xf numFmtId="179" fontId="13" fillId="3" borderId="8" xfId="0" applyNumberFormat="1" applyFont="1" applyFill="1" applyBorder="1" applyAlignment="1">
      <alignment horizontal="right" vertical="center"/>
    </xf>
    <xf numFmtId="180" fontId="14" fillId="0" borderId="6" xfId="3" applyNumberFormat="1" applyFont="1" applyBorder="1" applyAlignment="1">
      <alignment horizontal="center" vertical="center"/>
    </xf>
    <xf numFmtId="180" fontId="14" fillId="0" borderId="7" xfId="3" applyNumberFormat="1" applyFont="1" applyBorder="1" applyAlignment="1">
      <alignment horizontal="center" vertical="center"/>
    </xf>
    <xf numFmtId="180" fontId="14" fillId="0" borderId="8" xfId="3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0" fillId="2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wrapText="1" shrinkToFit="1"/>
    </xf>
    <xf numFmtId="0" fontId="23" fillId="0" borderId="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標準" xfId="0" builtinId="0"/>
    <cellStyle name="標準 3" xfId="3" xr:uid="{F70594F3-3944-435F-B2B6-16E9E5F370CB}"/>
    <cellStyle name="標準_施設機械装備" xfId="4" xr:uid="{7DB429A6-DB57-4586-AC38-00D150D30E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C510-74AB-4220-85AD-D000DED4F2DF}">
  <dimension ref="A1:AO193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  <col min="31" max="31" width="0" hidden="1" customWidth="1"/>
    <col min="32" max="32" width="9.08203125" hidden="1" customWidth="1"/>
    <col min="33" max="33" width="9.5" hidden="1" customWidth="1"/>
    <col min="34" max="34" width="12.25" hidden="1" customWidth="1"/>
    <col min="35" max="35" width="10.5" hidden="1" customWidth="1"/>
    <col min="36" max="41" width="0" hidden="1" customWidth="1"/>
  </cols>
  <sheetData>
    <row r="1" spans="1:30" x14ac:dyDescent="0.55000000000000004">
      <c r="A1" s="236" t="s">
        <v>0</v>
      </c>
      <c r="B1" s="236"/>
      <c r="C1" s="236"/>
      <c r="D1" s="236"/>
      <c r="E1" s="236"/>
      <c r="F1" s="237" t="s">
        <v>155</v>
      </c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</row>
    <row r="2" spans="1:30" ht="12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228" t="s">
        <v>2</v>
      </c>
      <c r="B4" s="228"/>
      <c r="C4" s="228"/>
      <c r="D4" s="228"/>
      <c r="E4" s="228"/>
      <c r="F4" s="228"/>
      <c r="G4" s="242" t="s">
        <v>22</v>
      </c>
      <c r="H4" s="243"/>
      <c r="I4" s="243"/>
      <c r="J4" s="243"/>
      <c r="K4" s="243"/>
      <c r="L4" s="244"/>
      <c r="M4" s="231" t="s">
        <v>3</v>
      </c>
      <c r="N4" s="231"/>
      <c r="O4" s="231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1" t="s">
        <v>4</v>
      </c>
      <c r="AC4" s="231"/>
      <c r="AD4" s="231"/>
    </row>
    <row r="5" spans="1:30" ht="12.5" customHeight="1" x14ac:dyDescent="0.55000000000000004">
      <c r="A5" s="228"/>
      <c r="B5" s="228"/>
      <c r="C5" s="228"/>
      <c r="D5" s="228"/>
      <c r="E5" s="228"/>
      <c r="F5" s="228"/>
      <c r="G5" s="239" t="s">
        <v>149</v>
      </c>
      <c r="H5" s="240"/>
      <c r="I5" s="241"/>
      <c r="J5" s="239" t="s">
        <v>150</v>
      </c>
      <c r="K5" s="240"/>
      <c r="L5" s="241"/>
      <c r="M5" s="231"/>
      <c r="N5" s="231"/>
      <c r="O5" s="231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1"/>
      <c r="AC5" s="231"/>
      <c r="AD5" s="231"/>
    </row>
    <row r="6" spans="1:30" ht="12.5" customHeight="1" x14ac:dyDescent="0.55000000000000004">
      <c r="A6" s="228"/>
      <c r="B6" s="228"/>
      <c r="C6" s="228"/>
      <c r="D6" s="228"/>
      <c r="E6" s="228"/>
      <c r="F6" s="228"/>
      <c r="G6" s="232">
        <v>2250</v>
      </c>
      <c r="H6" s="233"/>
      <c r="I6" s="234"/>
      <c r="J6" s="232">
        <v>2250</v>
      </c>
      <c r="K6" s="233"/>
      <c r="L6" s="234"/>
      <c r="M6" s="235">
        <v>500</v>
      </c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>
        <v>5000</v>
      </c>
      <c r="AC6" s="235"/>
      <c r="AD6" s="235"/>
    </row>
    <row r="7" spans="1:30" ht="12.5" customHeight="1" x14ac:dyDescent="0.55000000000000004">
      <c r="A7" s="228" t="s">
        <v>5</v>
      </c>
      <c r="B7" s="228"/>
      <c r="C7" s="228"/>
      <c r="D7" s="228"/>
      <c r="E7" s="228"/>
      <c r="F7" s="228"/>
      <c r="G7" s="229" t="s">
        <v>6</v>
      </c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</row>
    <row r="8" spans="1:30" ht="1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5" customHeight="1" x14ac:dyDescent="0.55000000000000004">
      <c r="A9" s="3" t="s">
        <v>7</v>
      </c>
      <c r="B9" s="1"/>
      <c r="C9" s="1"/>
      <c r="D9" s="1"/>
      <c r="E9" s="1"/>
      <c r="F9" s="1"/>
      <c r="G9" s="1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5" customHeight="1" x14ac:dyDescent="0.55000000000000004">
      <c r="A10" s="230" t="s">
        <v>9</v>
      </c>
      <c r="B10" s="224"/>
      <c r="C10" s="224"/>
      <c r="D10" s="224"/>
      <c r="E10" s="224"/>
      <c r="F10" s="224"/>
      <c r="G10" s="224" t="s">
        <v>10</v>
      </c>
      <c r="H10" s="224"/>
      <c r="I10" s="224" t="s">
        <v>11</v>
      </c>
      <c r="J10" s="224"/>
      <c r="K10" s="224" t="s">
        <v>12</v>
      </c>
      <c r="L10" s="224"/>
      <c r="M10" s="224" t="s">
        <v>13</v>
      </c>
      <c r="N10" s="224"/>
      <c r="O10" s="224" t="s">
        <v>14</v>
      </c>
      <c r="P10" s="224"/>
      <c r="Q10" s="224" t="s">
        <v>15</v>
      </c>
      <c r="R10" s="224"/>
      <c r="S10" s="224" t="s">
        <v>16</v>
      </c>
      <c r="T10" s="224"/>
      <c r="U10" s="224" t="s">
        <v>17</v>
      </c>
      <c r="V10" s="224"/>
      <c r="W10" s="224" t="s">
        <v>18</v>
      </c>
      <c r="X10" s="224"/>
      <c r="Y10" s="224" t="s">
        <v>19</v>
      </c>
      <c r="Z10" s="224"/>
      <c r="AA10" s="224" t="s">
        <v>20</v>
      </c>
      <c r="AB10" s="224"/>
      <c r="AC10" s="224" t="s">
        <v>21</v>
      </c>
      <c r="AD10" s="225"/>
    </row>
    <row r="11" spans="1:30" ht="12.5" customHeight="1" x14ac:dyDescent="0.55000000000000004">
      <c r="A11" s="226" t="s">
        <v>22</v>
      </c>
      <c r="B11" s="49" t="s">
        <v>23</v>
      </c>
      <c r="C11" s="49"/>
      <c r="D11" s="49"/>
      <c r="E11" s="49"/>
      <c r="F11" s="49"/>
      <c r="G11" s="212"/>
      <c r="H11" s="212"/>
      <c r="I11" s="212"/>
      <c r="J11" s="212"/>
      <c r="K11" s="212"/>
      <c r="L11" s="212"/>
      <c r="M11" s="222" t="s">
        <v>24</v>
      </c>
      <c r="N11" s="223"/>
      <c r="O11" s="222" t="s">
        <v>25</v>
      </c>
      <c r="P11" s="223"/>
      <c r="Q11" s="222" t="s">
        <v>26</v>
      </c>
      <c r="R11" s="223"/>
      <c r="S11" s="222" t="s">
        <v>27</v>
      </c>
      <c r="T11" s="223"/>
      <c r="U11" s="222" t="s">
        <v>28</v>
      </c>
      <c r="V11" s="223"/>
      <c r="W11" s="222"/>
      <c r="X11" s="223"/>
      <c r="Y11" s="212"/>
      <c r="Z11" s="212"/>
      <c r="AA11" s="212"/>
      <c r="AB11" s="212"/>
      <c r="AC11" s="212"/>
      <c r="AD11" s="212"/>
    </row>
    <row r="12" spans="1:30" ht="12.5" customHeight="1" x14ac:dyDescent="0.55000000000000004">
      <c r="A12" s="227"/>
      <c r="B12" s="49" t="s">
        <v>29</v>
      </c>
      <c r="C12" s="49"/>
      <c r="D12" s="49"/>
      <c r="E12" s="49"/>
      <c r="F12" s="49"/>
      <c r="G12" s="212"/>
      <c r="H12" s="212"/>
      <c r="I12" s="212"/>
      <c r="J12" s="212"/>
      <c r="K12" s="212"/>
      <c r="L12" s="212"/>
      <c r="M12" s="222" t="s">
        <v>30</v>
      </c>
      <c r="N12" s="223"/>
      <c r="O12" s="222" t="s">
        <v>26</v>
      </c>
      <c r="P12" s="223"/>
      <c r="Q12" s="222" t="s">
        <v>26</v>
      </c>
      <c r="R12" s="223"/>
      <c r="S12" s="222" t="s">
        <v>27</v>
      </c>
      <c r="T12" s="223"/>
      <c r="U12" s="222" t="s">
        <v>26</v>
      </c>
      <c r="V12" s="223"/>
      <c r="W12" s="212" t="s">
        <v>31</v>
      </c>
      <c r="X12" s="212"/>
      <c r="Y12" s="212"/>
      <c r="Z12" s="212"/>
      <c r="AA12" s="212"/>
      <c r="AB12" s="212"/>
      <c r="AC12" s="212"/>
      <c r="AD12" s="212"/>
    </row>
    <row r="13" spans="1:30" ht="12.5" customHeight="1" x14ac:dyDescent="0.55000000000000004">
      <c r="A13" s="63" t="s">
        <v>3</v>
      </c>
      <c r="B13" s="64"/>
      <c r="C13" s="64"/>
      <c r="D13" s="64"/>
      <c r="E13" s="64"/>
      <c r="F13" s="65"/>
      <c r="G13" s="212"/>
      <c r="H13" s="212"/>
      <c r="I13" s="212"/>
      <c r="J13" s="212"/>
      <c r="K13" s="212"/>
      <c r="L13" s="212"/>
      <c r="M13" s="222"/>
      <c r="N13" s="223"/>
      <c r="O13" s="222"/>
      <c r="P13" s="223"/>
      <c r="Q13" s="222"/>
      <c r="R13" s="223"/>
      <c r="S13" s="222"/>
      <c r="T13" s="223"/>
      <c r="U13" s="222"/>
      <c r="V13" s="223"/>
      <c r="W13" s="212" t="s">
        <v>32</v>
      </c>
      <c r="X13" s="212"/>
      <c r="Y13" s="222" t="s">
        <v>27</v>
      </c>
      <c r="Z13" s="223"/>
      <c r="AA13" s="212" t="s">
        <v>33</v>
      </c>
      <c r="AB13" s="212"/>
      <c r="AC13" s="212"/>
      <c r="AD13" s="212"/>
    </row>
    <row r="14" spans="1:30" ht="12.5" customHeight="1" x14ac:dyDescent="0.55000000000000004">
      <c r="A14" s="4"/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2.5" customHeight="1" x14ac:dyDescent="0.55000000000000004">
      <c r="A15" s="3" t="s">
        <v>34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2.5" hidden="1" customHeight="1" x14ac:dyDescent="0.55000000000000004">
      <c r="A16" s="3" t="s">
        <v>35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7" customFormat="1" ht="12.5" hidden="1" customHeight="1" x14ac:dyDescent="0.55000000000000004">
      <c r="A17" s="213" t="s">
        <v>36</v>
      </c>
      <c r="B17" s="214"/>
      <c r="C17" s="214"/>
      <c r="D17" s="214"/>
      <c r="E17" s="214"/>
      <c r="F17" s="215"/>
      <c r="G17" s="107" t="s">
        <v>37</v>
      </c>
      <c r="H17" s="108"/>
      <c r="I17" s="109"/>
      <c r="J17" s="107" t="s">
        <v>38</v>
      </c>
      <c r="K17" s="108"/>
      <c r="L17" s="109"/>
      <c r="M17" s="107"/>
      <c r="N17" s="108"/>
      <c r="O17" s="109"/>
      <c r="P17" s="107"/>
      <c r="Q17" s="108"/>
      <c r="R17" s="109"/>
      <c r="S17" s="219"/>
      <c r="T17" s="219"/>
      <c r="U17" s="219"/>
      <c r="V17" s="219"/>
      <c r="W17" s="219"/>
      <c r="X17" s="219"/>
      <c r="Y17" s="219"/>
      <c r="Z17" s="219"/>
      <c r="AA17" s="219"/>
      <c r="AB17" s="220" t="s">
        <v>39</v>
      </c>
      <c r="AC17" s="220"/>
      <c r="AD17" s="221"/>
    </row>
    <row r="18" spans="1:30" s="7" customFormat="1" ht="12.5" hidden="1" customHeight="1" x14ac:dyDescent="0.55000000000000004">
      <c r="A18" s="216"/>
      <c r="B18" s="217"/>
      <c r="C18" s="217"/>
      <c r="D18" s="217"/>
      <c r="E18" s="217"/>
      <c r="F18" s="218"/>
      <c r="G18" s="110"/>
      <c r="H18" s="111"/>
      <c r="I18" s="112"/>
      <c r="J18" s="110"/>
      <c r="K18" s="111"/>
      <c r="L18" s="112"/>
      <c r="M18" s="110"/>
      <c r="N18" s="111"/>
      <c r="O18" s="112"/>
      <c r="P18" s="110"/>
      <c r="Q18" s="111"/>
      <c r="R18" s="112"/>
      <c r="S18" s="219"/>
      <c r="T18" s="219"/>
      <c r="U18" s="219"/>
      <c r="V18" s="219"/>
      <c r="W18" s="219"/>
      <c r="X18" s="219"/>
      <c r="Y18" s="219"/>
      <c r="Z18" s="219"/>
      <c r="AA18" s="219"/>
      <c r="AB18" s="220"/>
      <c r="AC18" s="220"/>
      <c r="AD18" s="221"/>
    </row>
    <row r="19" spans="1:30" ht="12.5" hidden="1" customHeight="1" x14ac:dyDescent="0.55000000000000004">
      <c r="A19" s="168" t="s">
        <v>40</v>
      </c>
      <c r="B19" s="169"/>
      <c r="C19" s="169"/>
      <c r="D19" s="170"/>
      <c r="E19" s="28" t="s">
        <v>41</v>
      </c>
      <c r="F19" s="147"/>
      <c r="G19" s="134"/>
      <c r="H19" s="135"/>
      <c r="I19" s="136"/>
      <c r="J19" s="134">
        <f>AC19</f>
        <v>0</v>
      </c>
      <c r="K19" s="135"/>
      <c r="L19" s="136"/>
      <c r="M19" s="134"/>
      <c r="N19" s="135"/>
      <c r="O19" s="136"/>
      <c r="P19" s="134"/>
      <c r="Q19" s="135"/>
      <c r="R19" s="136"/>
      <c r="S19" s="140"/>
      <c r="T19" s="140"/>
      <c r="U19" s="140"/>
      <c r="V19" s="140"/>
      <c r="W19" s="140"/>
      <c r="X19" s="140"/>
      <c r="Y19" s="140"/>
      <c r="Z19" s="140"/>
      <c r="AA19" s="140"/>
      <c r="AB19" s="140" t="str">
        <f t="shared" ref="AB19:AB54" si="0">IF(SUM(G19:AA19)=0,"",SUM(G19:AA19))</f>
        <v/>
      </c>
      <c r="AC19" s="140"/>
      <c r="AD19" s="140"/>
    </row>
    <row r="20" spans="1:30" ht="12.5" hidden="1" customHeight="1" x14ac:dyDescent="0.55000000000000004">
      <c r="A20" s="171"/>
      <c r="B20" s="172"/>
      <c r="C20" s="172"/>
      <c r="D20" s="173"/>
      <c r="E20" s="28" t="s">
        <v>42</v>
      </c>
      <c r="F20" s="147"/>
      <c r="G20" s="134"/>
      <c r="H20" s="135"/>
      <c r="I20" s="136"/>
      <c r="J20" s="134">
        <f t="shared" ref="J20:J54" si="1">AC20</f>
        <v>0</v>
      </c>
      <c r="K20" s="135"/>
      <c r="L20" s="136"/>
      <c r="M20" s="134"/>
      <c r="N20" s="135"/>
      <c r="O20" s="136"/>
      <c r="P20" s="134"/>
      <c r="Q20" s="135"/>
      <c r="R20" s="136"/>
      <c r="S20" s="140"/>
      <c r="T20" s="140"/>
      <c r="U20" s="140"/>
      <c r="V20" s="140"/>
      <c r="W20" s="140"/>
      <c r="X20" s="140"/>
      <c r="Y20" s="140"/>
      <c r="Z20" s="140"/>
      <c r="AA20" s="140"/>
      <c r="AB20" s="140" t="str">
        <f t="shared" si="0"/>
        <v/>
      </c>
      <c r="AC20" s="140"/>
      <c r="AD20" s="140"/>
    </row>
    <row r="21" spans="1:30" ht="12.5" hidden="1" customHeight="1" x14ac:dyDescent="0.55000000000000004">
      <c r="A21" s="174"/>
      <c r="B21" s="175"/>
      <c r="C21" s="175"/>
      <c r="D21" s="176"/>
      <c r="E21" s="28" t="s">
        <v>43</v>
      </c>
      <c r="F21" s="147"/>
      <c r="G21" s="134"/>
      <c r="H21" s="135"/>
      <c r="I21" s="136"/>
      <c r="J21" s="134">
        <f t="shared" si="1"/>
        <v>0</v>
      </c>
      <c r="K21" s="135"/>
      <c r="L21" s="136"/>
      <c r="M21" s="134"/>
      <c r="N21" s="135"/>
      <c r="O21" s="136"/>
      <c r="P21" s="134"/>
      <c r="Q21" s="135"/>
      <c r="R21" s="136"/>
      <c r="S21" s="140"/>
      <c r="T21" s="140"/>
      <c r="U21" s="140"/>
      <c r="V21" s="140"/>
      <c r="W21" s="140"/>
      <c r="X21" s="140"/>
      <c r="Y21" s="140"/>
      <c r="Z21" s="140"/>
      <c r="AA21" s="140"/>
      <c r="AB21" s="140" t="str">
        <f t="shared" si="0"/>
        <v/>
      </c>
      <c r="AC21" s="140"/>
      <c r="AD21" s="140"/>
    </row>
    <row r="22" spans="1:30" ht="12.5" hidden="1" customHeight="1" x14ac:dyDescent="0.55000000000000004">
      <c r="A22" s="168" t="s">
        <v>44</v>
      </c>
      <c r="B22" s="169"/>
      <c r="C22" s="169"/>
      <c r="D22" s="170"/>
      <c r="E22" s="28" t="s">
        <v>41</v>
      </c>
      <c r="F22" s="147"/>
      <c r="G22" s="134"/>
      <c r="H22" s="135"/>
      <c r="I22" s="136"/>
      <c r="J22" s="134">
        <f t="shared" si="1"/>
        <v>0</v>
      </c>
      <c r="K22" s="135"/>
      <c r="L22" s="136"/>
      <c r="M22" s="134"/>
      <c r="N22" s="135"/>
      <c r="O22" s="136"/>
      <c r="P22" s="134"/>
      <c r="Q22" s="135"/>
      <c r="R22" s="136"/>
      <c r="S22" s="140"/>
      <c r="T22" s="140"/>
      <c r="U22" s="140"/>
      <c r="V22" s="140"/>
      <c r="W22" s="140"/>
      <c r="X22" s="140"/>
      <c r="Y22" s="140"/>
      <c r="Z22" s="140"/>
      <c r="AA22" s="140"/>
      <c r="AB22" s="140" t="str">
        <f t="shared" si="0"/>
        <v/>
      </c>
      <c r="AC22" s="140"/>
      <c r="AD22" s="140"/>
    </row>
    <row r="23" spans="1:30" ht="12.5" hidden="1" customHeight="1" x14ac:dyDescent="0.55000000000000004">
      <c r="A23" s="171"/>
      <c r="B23" s="172"/>
      <c r="C23" s="172"/>
      <c r="D23" s="173"/>
      <c r="E23" s="28" t="s">
        <v>42</v>
      </c>
      <c r="F23" s="147"/>
      <c r="G23" s="134"/>
      <c r="H23" s="135"/>
      <c r="I23" s="136"/>
      <c r="J23" s="134">
        <f t="shared" si="1"/>
        <v>0</v>
      </c>
      <c r="K23" s="135"/>
      <c r="L23" s="136"/>
      <c r="M23" s="134"/>
      <c r="N23" s="135"/>
      <c r="O23" s="136"/>
      <c r="P23" s="134"/>
      <c r="Q23" s="135"/>
      <c r="R23" s="136"/>
      <c r="S23" s="140"/>
      <c r="T23" s="140"/>
      <c r="U23" s="140"/>
      <c r="V23" s="140"/>
      <c r="W23" s="140"/>
      <c r="X23" s="140"/>
      <c r="Y23" s="140"/>
      <c r="Z23" s="140"/>
      <c r="AA23" s="140"/>
      <c r="AB23" s="140" t="str">
        <f t="shared" si="0"/>
        <v/>
      </c>
      <c r="AC23" s="140"/>
      <c r="AD23" s="140"/>
    </row>
    <row r="24" spans="1:30" ht="12.5" hidden="1" customHeight="1" x14ac:dyDescent="0.55000000000000004">
      <c r="A24" s="174"/>
      <c r="B24" s="175"/>
      <c r="C24" s="175"/>
      <c r="D24" s="176"/>
      <c r="E24" s="28" t="s">
        <v>43</v>
      </c>
      <c r="F24" s="147"/>
      <c r="G24" s="134"/>
      <c r="H24" s="135"/>
      <c r="I24" s="136"/>
      <c r="J24" s="134">
        <f t="shared" si="1"/>
        <v>0</v>
      </c>
      <c r="K24" s="135"/>
      <c r="L24" s="136"/>
      <c r="M24" s="134"/>
      <c r="N24" s="135"/>
      <c r="O24" s="136"/>
      <c r="P24" s="134"/>
      <c r="Q24" s="135"/>
      <c r="R24" s="136"/>
      <c r="S24" s="140"/>
      <c r="T24" s="140"/>
      <c r="U24" s="140"/>
      <c r="V24" s="140"/>
      <c r="W24" s="140"/>
      <c r="X24" s="140"/>
      <c r="Y24" s="140"/>
      <c r="Z24" s="140"/>
      <c r="AA24" s="140"/>
      <c r="AB24" s="140" t="str">
        <f t="shared" si="0"/>
        <v/>
      </c>
      <c r="AC24" s="140"/>
      <c r="AD24" s="140"/>
    </row>
    <row r="25" spans="1:30" ht="12.5" hidden="1" customHeight="1" x14ac:dyDescent="0.55000000000000004">
      <c r="A25" s="168" t="s">
        <v>12</v>
      </c>
      <c r="B25" s="169"/>
      <c r="C25" s="169"/>
      <c r="D25" s="170"/>
      <c r="E25" s="28" t="s">
        <v>41</v>
      </c>
      <c r="F25" s="147"/>
      <c r="G25" s="134"/>
      <c r="H25" s="135"/>
      <c r="I25" s="136"/>
      <c r="J25" s="134">
        <f t="shared" si="1"/>
        <v>0</v>
      </c>
      <c r="K25" s="135"/>
      <c r="L25" s="136"/>
      <c r="M25" s="134"/>
      <c r="N25" s="135"/>
      <c r="O25" s="136"/>
      <c r="P25" s="134"/>
      <c r="Q25" s="135"/>
      <c r="R25" s="136"/>
      <c r="S25" s="140"/>
      <c r="T25" s="140"/>
      <c r="U25" s="140"/>
      <c r="V25" s="140"/>
      <c r="W25" s="140"/>
      <c r="X25" s="140"/>
      <c r="Y25" s="140"/>
      <c r="Z25" s="140"/>
      <c r="AA25" s="140"/>
      <c r="AB25" s="140" t="str">
        <f t="shared" si="0"/>
        <v/>
      </c>
      <c r="AC25" s="140"/>
      <c r="AD25" s="140"/>
    </row>
    <row r="26" spans="1:30" ht="12.5" hidden="1" customHeight="1" x14ac:dyDescent="0.55000000000000004">
      <c r="A26" s="171"/>
      <c r="B26" s="172"/>
      <c r="C26" s="172"/>
      <c r="D26" s="173"/>
      <c r="E26" s="28" t="s">
        <v>42</v>
      </c>
      <c r="F26" s="147"/>
      <c r="G26" s="134"/>
      <c r="H26" s="135"/>
      <c r="I26" s="136"/>
      <c r="J26" s="134">
        <f t="shared" si="1"/>
        <v>0</v>
      </c>
      <c r="K26" s="135"/>
      <c r="L26" s="136"/>
      <c r="M26" s="134"/>
      <c r="N26" s="135"/>
      <c r="O26" s="136"/>
      <c r="P26" s="134"/>
      <c r="Q26" s="135"/>
      <c r="R26" s="136"/>
      <c r="S26" s="140"/>
      <c r="T26" s="140"/>
      <c r="U26" s="140"/>
      <c r="V26" s="140"/>
      <c r="W26" s="140"/>
      <c r="X26" s="140"/>
      <c r="Y26" s="140"/>
      <c r="Z26" s="140"/>
      <c r="AA26" s="140"/>
      <c r="AB26" s="140" t="str">
        <f t="shared" si="0"/>
        <v/>
      </c>
      <c r="AC26" s="140"/>
      <c r="AD26" s="140"/>
    </row>
    <row r="27" spans="1:30" ht="12.5" hidden="1" customHeight="1" x14ac:dyDescent="0.55000000000000004">
      <c r="A27" s="174"/>
      <c r="B27" s="175"/>
      <c r="C27" s="175"/>
      <c r="D27" s="176"/>
      <c r="E27" s="28" t="s">
        <v>43</v>
      </c>
      <c r="F27" s="147"/>
      <c r="G27" s="134"/>
      <c r="H27" s="135"/>
      <c r="I27" s="136"/>
      <c r="J27" s="134">
        <f t="shared" si="1"/>
        <v>0</v>
      </c>
      <c r="K27" s="135"/>
      <c r="L27" s="136"/>
      <c r="M27" s="134"/>
      <c r="N27" s="135"/>
      <c r="O27" s="136"/>
      <c r="P27" s="134"/>
      <c r="Q27" s="135"/>
      <c r="R27" s="136"/>
      <c r="S27" s="140"/>
      <c r="T27" s="140"/>
      <c r="U27" s="140"/>
      <c r="V27" s="140"/>
      <c r="W27" s="140"/>
      <c r="X27" s="140"/>
      <c r="Y27" s="140"/>
      <c r="Z27" s="140"/>
      <c r="AA27" s="140"/>
      <c r="AB27" s="140" t="str">
        <f t="shared" si="0"/>
        <v/>
      </c>
      <c r="AC27" s="140"/>
      <c r="AD27" s="140"/>
    </row>
    <row r="28" spans="1:30" ht="12.5" hidden="1" customHeight="1" x14ac:dyDescent="0.55000000000000004">
      <c r="A28" s="168" t="s">
        <v>45</v>
      </c>
      <c r="B28" s="169"/>
      <c r="C28" s="169"/>
      <c r="D28" s="170"/>
      <c r="E28" s="28" t="s">
        <v>41</v>
      </c>
      <c r="F28" s="147"/>
      <c r="G28" s="134">
        <v>0.1</v>
      </c>
      <c r="H28" s="135"/>
      <c r="I28" s="136"/>
      <c r="J28" s="134">
        <v>1.3</v>
      </c>
      <c r="K28" s="135"/>
      <c r="L28" s="136"/>
      <c r="M28" s="134"/>
      <c r="N28" s="135"/>
      <c r="O28" s="136"/>
      <c r="P28" s="134"/>
      <c r="Q28" s="135"/>
      <c r="R28" s="136"/>
      <c r="S28" s="140"/>
      <c r="T28" s="140"/>
      <c r="U28" s="140"/>
      <c r="V28" s="140"/>
      <c r="W28" s="140"/>
      <c r="X28" s="140"/>
      <c r="Y28" s="140"/>
      <c r="Z28" s="140"/>
      <c r="AA28" s="140"/>
      <c r="AB28" s="140">
        <f>IF(SUM(G28:AA28)=0,"",SUM(G28:AA28))</f>
        <v>1.4000000000000001</v>
      </c>
      <c r="AC28" s="140"/>
      <c r="AD28" s="140"/>
    </row>
    <row r="29" spans="1:30" ht="12.5" hidden="1" customHeight="1" x14ac:dyDescent="0.55000000000000004">
      <c r="A29" s="171"/>
      <c r="B29" s="172"/>
      <c r="C29" s="172"/>
      <c r="D29" s="173"/>
      <c r="E29" s="28" t="s">
        <v>42</v>
      </c>
      <c r="F29" s="147"/>
      <c r="G29" s="134">
        <v>2.5</v>
      </c>
      <c r="H29" s="135"/>
      <c r="I29" s="136"/>
      <c r="J29" s="134">
        <v>4.9000000000000004</v>
      </c>
      <c r="K29" s="135"/>
      <c r="L29" s="136"/>
      <c r="M29" s="134"/>
      <c r="N29" s="135"/>
      <c r="O29" s="136"/>
      <c r="P29" s="134"/>
      <c r="Q29" s="135"/>
      <c r="R29" s="136"/>
      <c r="S29" s="140"/>
      <c r="T29" s="140"/>
      <c r="U29" s="140"/>
      <c r="V29" s="140"/>
      <c r="W29" s="140"/>
      <c r="X29" s="140"/>
      <c r="Y29" s="140"/>
      <c r="Z29" s="140"/>
      <c r="AA29" s="140"/>
      <c r="AB29" s="140">
        <f t="shared" si="0"/>
        <v>7.4</v>
      </c>
      <c r="AC29" s="140"/>
      <c r="AD29" s="140"/>
    </row>
    <row r="30" spans="1:30" ht="12.5" hidden="1" customHeight="1" x14ac:dyDescent="0.55000000000000004">
      <c r="A30" s="174"/>
      <c r="B30" s="175"/>
      <c r="C30" s="175"/>
      <c r="D30" s="176"/>
      <c r="E30" s="28" t="s">
        <v>43</v>
      </c>
      <c r="F30" s="147"/>
      <c r="G30" s="134">
        <v>1.6</v>
      </c>
      <c r="H30" s="135"/>
      <c r="I30" s="136"/>
      <c r="J30" s="134">
        <v>2.2000000000000002</v>
      </c>
      <c r="K30" s="135"/>
      <c r="L30" s="136"/>
      <c r="M30" s="134"/>
      <c r="N30" s="135"/>
      <c r="O30" s="136"/>
      <c r="P30" s="134"/>
      <c r="Q30" s="135"/>
      <c r="R30" s="136"/>
      <c r="S30" s="140"/>
      <c r="T30" s="140"/>
      <c r="U30" s="140"/>
      <c r="V30" s="140"/>
      <c r="W30" s="140"/>
      <c r="X30" s="140"/>
      <c r="Y30" s="140"/>
      <c r="Z30" s="140"/>
      <c r="AA30" s="140"/>
      <c r="AB30" s="140">
        <f t="shared" si="0"/>
        <v>3.8000000000000003</v>
      </c>
      <c r="AC30" s="140"/>
      <c r="AD30" s="140"/>
    </row>
    <row r="31" spans="1:30" ht="12.5" hidden="1" customHeight="1" x14ac:dyDescent="0.55000000000000004">
      <c r="A31" s="168" t="s">
        <v>46</v>
      </c>
      <c r="B31" s="169"/>
      <c r="C31" s="169"/>
      <c r="D31" s="170"/>
      <c r="E31" s="28" t="s">
        <v>41</v>
      </c>
      <c r="F31" s="147"/>
      <c r="G31" s="134">
        <v>1.2</v>
      </c>
      <c r="H31" s="135"/>
      <c r="I31" s="136"/>
      <c r="J31" s="134">
        <v>2</v>
      </c>
      <c r="K31" s="135"/>
      <c r="L31" s="136"/>
      <c r="M31" s="134"/>
      <c r="N31" s="135"/>
      <c r="O31" s="136"/>
      <c r="P31" s="134"/>
      <c r="Q31" s="135"/>
      <c r="R31" s="136"/>
      <c r="S31" s="140"/>
      <c r="T31" s="140"/>
      <c r="U31" s="140"/>
      <c r="V31" s="140"/>
      <c r="W31" s="140"/>
      <c r="X31" s="140"/>
      <c r="Y31" s="140"/>
      <c r="Z31" s="140"/>
      <c r="AA31" s="140"/>
      <c r="AB31" s="140">
        <f t="shared" si="0"/>
        <v>3.2</v>
      </c>
      <c r="AC31" s="140"/>
      <c r="AD31" s="140"/>
    </row>
    <row r="32" spans="1:30" ht="12.5" hidden="1" customHeight="1" x14ac:dyDescent="0.55000000000000004">
      <c r="A32" s="171"/>
      <c r="B32" s="172"/>
      <c r="C32" s="172"/>
      <c r="D32" s="173"/>
      <c r="E32" s="28" t="s">
        <v>42</v>
      </c>
      <c r="F32" s="147"/>
      <c r="G32" s="134">
        <v>3.7</v>
      </c>
      <c r="H32" s="135"/>
      <c r="I32" s="136"/>
      <c r="J32" s="134">
        <v>1.1000000000000001</v>
      </c>
      <c r="K32" s="135"/>
      <c r="L32" s="136"/>
      <c r="M32" s="134"/>
      <c r="N32" s="135"/>
      <c r="O32" s="136"/>
      <c r="P32" s="134"/>
      <c r="Q32" s="135"/>
      <c r="R32" s="136"/>
      <c r="S32" s="140"/>
      <c r="T32" s="140"/>
      <c r="U32" s="140"/>
      <c r="V32" s="140"/>
      <c r="W32" s="140"/>
      <c r="X32" s="140"/>
      <c r="Y32" s="140"/>
      <c r="Z32" s="140"/>
      <c r="AA32" s="140"/>
      <c r="AB32" s="140">
        <f t="shared" si="0"/>
        <v>4.8000000000000007</v>
      </c>
      <c r="AC32" s="140"/>
      <c r="AD32" s="140"/>
    </row>
    <row r="33" spans="1:30" ht="12.5" hidden="1" customHeight="1" x14ac:dyDescent="0.55000000000000004">
      <c r="A33" s="174"/>
      <c r="B33" s="175"/>
      <c r="C33" s="175"/>
      <c r="D33" s="176"/>
      <c r="E33" s="28" t="s">
        <v>43</v>
      </c>
      <c r="F33" s="147"/>
      <c r="G33" s="134">
        <v>0.2</v>
      </c>
      <c r="H33" s="135"/>
      <c r="I33" s="136"/>
      <c r="J33" s="134">
        <v>4.5999999999999996</v>
      </c>
      <c r="K33" s="135"/>
      <c r="L33" s="136"/>
      <c r="M33" s="134"/>
      <c r="N33" s="135"/>
      <c r="O33" s="136"/>
      <c r="P33" s="134"/>
      <c r="Q33" s="135"/>
      <c r="R33" s="136"/>
      <c r="S33" s="140"/>
      <c r="T33" s="140"/>
      <c r="U33" s="140"/>
      <c r="V33" s="140"/>
      <c r="W33" s="140"/>
      <c r="X33" s="140"/>
      <c r="Y33" s="140"/>
      <c r="Z33" s="140"/>
      <c r="AA33" s="140"/>
      <c r="AB33" s="140">
        <f t="shared" si="0"/>
        <v>4.8</v>
      </c>
      <c r="AC33" s="140"/>
      <c r="AD33" s="140"/>
    </row>
    <row r="34" spans="1:30" ht="12.5" hidden="1" customHeight="1" x14ac:dyDescent="0.55000000000000004">
      <c r="A34" s="168" t="s">
        <v>15</v>
      </c>
      <c r="B34" s="169"/>
      <c r="C34" s="169"/>
      <c r="D34" s="170"/>
      <c r="E34" s="28" t="s">
        <v>41</v>
      </c>
      <c r="F34" s="147"/>
      <c r="G34" s="134">
        <v>0.2</v>
      </c>
      <c r="H34" s="135"/>
      <c r="I34" s="136"/>
      <c r="J34" s="134">
        <v>2.2999999999999998</v>
      </c>
      <c r="K34" s="135"/>
      <c r="L34" s="136"/>
      <c r="M34" s="134"/>
      <c r="N34" s="135"/>
      <c r="O34" s="136"/>
      <c r="P34" s="134"/>
      <c r="Q34" s="135"/>
      <c r="R34" s="136"/>
      <c r="S34" s="140"/>
      <c r="T34" s="140"/>
      <c r="U34" s="140"/>
      <c r="V34" s="140"/>
      <c r="W34" s="140"/>
      <c r="X34" s="140"/>
      <c r="Y34" s="140"/>
      <c r="Z34" s="140"/>
      <c r="AA34" s="140"/>
      <c r="AB34" s="140">
        <f t="shared" si="0"/>
        <v>2.5</v>
      </c>
      <c r="AC34" s="140"/>
      <c r="AD34" s="140"/>
    </row>
    <row r="35" spans="1:30" ht="12.5" hidden="1" customHeight="1" x14ac:dyDescent="0.55000000000000004">
      <c r="A35" s="171"/>
      <c r="B35" s="172"/>
      <c r="C35" s="172"/>
      <c r="D35" s="173"/>
      <c r="E35" s="28" t="s">
        <v>42</v>
      </c>
      <c r="F35" s="147"/>
      <c r="G35" s="134">
        <v>1.2</v>
      </c>
      <c r="H35" s="135"/>
      <c r="I35" s="136"/>
      <c r="J35" s="134">
        <v>0.7</v>
      </c>
      <c r="K35" s="135"/>
      <c r="L35" s="136"/>
      <c r="M35" s="134"/>
      <c r="N35" s="135"/>
      <c r="O35" s="136"/>
      <c r="P35" s="134"/>
      <c r="Q35" s="135"/>
      <c r="R35" s="136"/>
      <c r="S35" s="140"/>
      <c r="T35" s="140"/>
      <c r="U35" s="140"/>
      <c r="V35" s="140"/>
      <c r="W35" s="140"/>
      <c r="X35" s="140"/>
      <c r="Y35" s="140"/>
      <c r="Z35" s="140"/>
      <c r="AA35" s="140"/>
      <c r="AB35" s="140">
        <f t="shared" si="0"/>
        <v>1.9</v>
      </c>
      <c r="AC35" s="140"/>
      <c r="AD35" s="140"/>
    </row>
    <row r="36" spans="1:30" ht="12.5" hidden="1" customHeight="1" x14ac:dyDescent="0.55000000000000004">
      <c r="A36" s="174"/>
      <c r="B36" s="175"/>
      <c r="C36" s="175"/>
      <c r="D36" s="176"/>
      <c r="E36" s="28" t="s">
        <v>43</v>
      </c>
      <c r="F36" s="147"/>
      <c r="G36" s="134">
        <v>0.7</v>
      </c>
      <c r="H36" s="135"/>
      <c r="I36" s="136"/>
      <c r="J36" s="134">
        <v>1.8</v>
      </c>
      <c r="K36" s="135"/>
      <c r="L36" s="136"/>
      <c r="M36" s="134"/>
      <c r="N36" s="135"/>
      <c r="O36" s="136"/>
      <c r="P36" s="134"/>
      <c r="Q36" s="135"/>
      <c r="R36" s="136"/>
      <c r="S36" s="140"/>
      <c r="T36" s="140"/>
      <c r="U36" s="140"/>
      <c r="V36" s="140"/>
      <c r="W36" s="140"/>
      <c r="X36" s="140"/>
      <c r="Y36" s="140"/>
      <c r="Z36" s="140"/>
      <c r="AA36" s="140"/>
      <c r="AB36" s="140">
        <f t="shared" si="0"/>
        <v>2.5</v>
      </c>
      <c r="AC36" s="140"/>
      <c r="AD36" s="140"/>
    </row>
    <row r="37" spans="1:30" ht="12.5" hidden="1" customHeight="1" x14ac:dyDescent="0.55000000000000004">
      <c r="A37" s="168" t="s">
        <v>16</v>
      </c>
      <c r="B37" s="169"/>
      <c r="C37" s="169"/>
      <c r="D37" s="170"/>
      <c r="E37" s="28" t="s">
        <v>41</v>
      </c>
      <c r="F37" s="147"/>
      <c r="G37" s="134">
        <v>0.4</v>
      </c>
      <c r="H37" s="135"/>
      <c r="I37" s="136"/>
      <c r="J37" s="134">
        <v>0.2</v>
      </c>
      <c r="K37" s="135"/>
      <c r="L37" s="136"/>
      <c r="M37" s="134"/>
      <c r="N37" s="135"/>
      <c r="O37" s="136"/>
      <c r="P37" s="134"/>
      <c r="Q37" s="135"/>
      <c r="R37" s="136"/>
      <c r="S37" s="140"/>
      <c r="T37" s="140"/>
      <c r="U37" s="140"/>
      <c r="V37" s="140"/>
      <c r="W37" s="140"/>
      <c r="X37" s="140"/>
      <c r="Y37" s="140"/>
      <c r="Z37" s="140"/>
      <c r="AA37" s="140"/>
      <c r="AB37" s="140">
        <f t="shared" si="0"/>
        <v>0.60000000000000009</v>
      </c>
      <c r="AC37" s="140"/>
      <c r="AD37" s="140"/>
    </row>
    <row r="38" spans="1:30" ht="12.5" hidden="1" customHeight="1" x14ac:dyDescent="0.55000000000000004">
      <c r="A38" s="171"/>
      <c r="B38" s="172"/>
      <c r="C38" s="172"/>
      <c r="D38" s="173"/>
      <c r="E38" s="28" t="s">
        <v>42</v>
      </c>
      <c r="F38" s="147"/>
      <c r="G38" s="134">
        <v>1.2</v>
      </c>
      <c r="H38" s="135"/>
      <c r="I38" s="136"/>
      <c r="J38" s="134">
        <v>10.5</v>
      </c>
      <c r="K38" s="135"/>
      <c r="L38" s="136"/>
      <c r="M38" s="134"/>
      <c r="N38" s="135"/>
      <c r="O38" s="136"/>
      <c r="P38" s="134"/>
      <c r="Q38" s="135"/>
      <c r="R38" s="136"/>
      <c r="S38" s="140"/>
      <c r="T38" s="140"/>
      <c r="U38" s="140"/>
      <c r="V38" s="140"/>
      <c r="W38" s="140"/>
      <c r="X38" s="140"/>
      <c r="Y38" s="140"/>
      <c r="Z38" s="140"/>
      <c r="AA38" s="140"/>
      <c r="AB38" s="140">
        <f t="shared" si="0"/>
        <v>11.7</v>
      </c>
      <c r="AC38" s="140"/>
      <c r="AD38" s="140"/>
    </row>
    <row r="39" spans="1:30" ht="12.5" hidden="1" customHeight="1" x14ac:dyDescent="0.55000000000000004">
      <c r="A39" s="174"/>
      <c r="B39" s="175"/>
      <c r="C39" s="175"/>
      <c r="D39" s="176"/>
      <c r="E39" s="28" t="s">
        <v>43</v>
      </c>
      <c r="F39" s="147"/>
      <c r="G39" s="134">
        <v>0.2</v>
      </c>
      <c r="H39" s="135"/>
      <c r="I39" s="136"/>
      <c r="J39" s="134">
        <v>1.8</v>
      </c>
      <c r="K39" s="135"/>
      <c r="L39" s="136"/>
      <c r="M39" s="134"/>
      <c r="N39" s="135"/>
      <c r="O39" s="136"/>
      <c r="P39" s="134"/>
      <c r="Q39" s="135"/>
      <c r="R39" s="136"/>
      <c r="S39" s="140"/>
      <c r="T39" s="140"/>
      <c r="U39" s="140"/>
      <c r="V39" s="140"/>
      <c r="W39" s="140"/>
      <c r="X39" s="140"/>
      <c r="Y39" s="140"/>
      <c r="Z39" s="140"/>
      <c r="AA39" s="140"/>
      <c r="AB39" s="140">
        <f t="shared" si="0"/>
        <v>2</v>
      </c>
      <c r="AC39" s="140"/>
      <c r="AD39" s="140"/>
    </row>
    <row r="40" spans="1:30" ht="12.5" hidden="1" customHeight="1" x14ac:dyDescent="0.55000000000000004">
      <c r="A40" s="168" t="s">
        <v>17</v>
      </c>
      <c r="B40" s="169"/>
      <c r="C40" s="169"/>
      <c r="D40" s="170"/>
      <c r="E40" s="28" t="s">
        <v>41</v>
      </c>
      <c r="F40" s="147"/>
      <c r="G40" s="134">
        <v>0.5</v>
      </c>
      <c r="H40" s="135"/>
      <c r="I40" s="136"/>
      <c r="J40" s="134">
        <v>10.199999999999999</v>
      </c>
      <c r="K40" s="135"/>
      <c r="L40" s="136"/>
      <c r="M40" s="134"/>
      <c r="N40" s="135"/>
      <c r="O40" s="136"/>
      <c r="P40" s="134"/>
      <c r="Q40" s="135"/>
      <c r="R40" s="136"/>
      <c r="S40" s="140"/>
      <c r="T40" s="140"/>
      <c r="U40" s="140"/>
      <c r="V40" s="140"/>
      <c r="W40" s="140"/>
      <c r="X40" s="140"/>
      <c r="Y40" s="140"/>
      <c r="Z40" s="140"/>
      <c r="AA40" s="140"/>
      <c r="AB40" s="140">
        <f t="shared" si="0"/>
        <v>10.7</v>
      </c>
      <c r="AC40" s="140"/>
      <c r="AD40" s="140"/>
    </row>
    <row r="41" spans="1:30" ht="12.5" hidden="1" customHeight="1" x14ac:dyDescent="0.55000000000000004">
      <c r="A41" s="171"/>
      <c r="B41" s="172"/>
      <c r="C41" s="172"/>
      <c r="D41" s="173"/>
      <c r="E41" s="28" t="s">
        <v>42</v>
      </c>
      <c r="F41" s="147"/>
      <c r="G41" s="134">
        <v>0.2</v>
      </c>
      <c r="H41" s="135"/>
      <c r="I41" s="136"/>
      <c r="J41" s="134">
        <v>0.2</v>
      </c>
      <c r="K41" s="135"/>
      <c r="L41" s="136"/>
      <c r="M41" s="134"/>
      <c r="N41" s="135"/>
      <c r="O41" s="136"/>
      <c r="P41" s="134"/>
      <c r="Q41" s="135"/>
      <c r="R41" s="136"/>
      <c r="S41" s="140"/>
      <c r="T41" s="140"/>
      <c r="U41" s="140"/>
      <c r="V41" s="140"/>
      <c r="W41" s="140"/>
      <c r="X41" s="140"/>
      <c r="Y41" s="140"/>
      <c r="Z41" s="140"/>
      <c r="AA41" s="140"/>
      <c r="AB41" s="140">
        <f t="shared" si="0"/>
        <v>0.4</v>
      </c>
      <c r="AC41" s="140"/>
      <c r="AD41" s="140"/>
    </row>
    <row r="42" spans="1:30" ht="12.5" hidden="1" customHeight="1" x14ac:dyDescent="0.55000000000000004">
      <c r="A42" s="174"/>
      <c r="B42" s="175"/>
      <c r="C42" s="175"/>
      <c r="D42" s="176"/>
      <c r="E42" s="28" t="s">
        <v>43</v>
      </c>
      <c r="F42" s="147"/>
      <c r="G42" s="134">
        <v>1.2</v>
      </c>
      <c r="H42" s="135"/>
      <c r="I42" s="136"/>
      <c r="J42" s="134">
        <v>0.2</v>
      </c>
      <c r="K42" s="135"/>
      <c r="L42" s="136"/>
      <c r="M42" s="134"/>
      <c r="N42" s="135"/>
      <c r="O42" s="136"/>
      <c r="P42" s="134"/>
      <c r="Q42" s="135"/>
      <c r="R42" s="136"/>
      <c r="S42" s="140"/>
      <c r="T42" s="140"/>
      <c r="U42" s="140"/>
      <c r="V42" s="140"/>
      <c r="W42" s="140"/>
      <c r="X42" s="140"/>
      <c r="Y42" s="140"/>
      <c r="Z42" s="140"/>
      <c r="AA42" s="140"/>
      <c r="AB42" s="140">
        <f t="shared" si="0"/>
        <v>1.4</v>
      </c>
      <c r="AC42" s="140"/>
      <c r="AD42" s="140"/>
    </row>
    <row r="43" spans="1:30" ht="12.5" hidden="1" customHeight="1" x14ac:dyDescent="0.55000000000000004">
      <c r="A43" s="168" t="s">
        <v>18</v>
      </c>
      <c r="B43" s="169"/>
      <c r="C43" s="169"/>
      <c r="D43" s="170"/>
      <c r="E43" s="28" t="s">
        <v>41</v>
      </c>
      <c r="F43" s="147"/>
      <c r="G43" s="134">
        <v>1.2</v>
      </c>
      <c r="H43" s="135"/>
      <c r="I43" s="136"/>
      <c r="J43" s="134">
        <v>0.2</v>
      </c>
      <c r="K43" s="135"/>
      <c r="L43" s="136"/>
      <c r="M43" s="134"/>
      <c r="N43" s="135"/>
      <c r="O43" s="136"/>
      <c r="P43" s="134"/>
      <c r="Q43" s="135"/>
      <c r="R43" s="136"/>
      <c r="S43" s="140"/>
      <c r="T43" s="140"/>
      <c r="U43" s="140"/>
      <c r="V43" s="140"/>
      <c r="W43" s="140"/>
      <c r="X43" s="140"/>
      <c r="Y43" s="140"/>
      <c r="Z43" s="140"/>
      <c r="AA43" s="140"/>
      <c r="AB43" s="140">
        <f t="shared" si="0"/>
        <v>1.4</v>
      </c>
      <c r="AC43" s="140"/>
      <c r="AD43" s="140"/>
    </row>
    <row r="44" spans="1:30" ht="12.5" hidden="1" customHeight="1" x14ac:dyDescent="0.55000000000000004">
      <c r="A44" s="171"/>
      <c r="B44" s="172"/>
      <c r="C44" s="172"/>
      <c r="D44" s="173"/>
      <c r="E44" s="28" t="s">
        <v>42</v>
      </c>
      <c r="F44" s="147"/>
      <c r="G44" s="134">
        <v>1.5</v>
      </c>
      <c r="H44" s="135"/>
      <c r="I44" s="136"/>
      <c r="J44" s="134">
        <v>1.8</v>
      </c>
      <c r="K44" s="135"/>
      <c r="L44" s="136"/>
      <c r="M44" s="134"/>
      <c r="N44" s="135"/>
      <c r="O44" s="136"/>
      <c r="P44" s="134"/>
      <c r="Q44" s="135"/>
      <c r="R44" s="136"/>
      <c r="S44" s="140"/>
      <c r="T44" s="140"/>
      <c r="U44" s="140"/>
      <c r="V44" s="140"/>
      <c r="W44" s="140"/>
      <c r="X44" s="140"/>
      <c r="Y44" s="140"/>
      <c r="Z44" s="140"/>
      <c r="AA44" s="140"/>
      <c r="AB44" s="140">
        <f t="shared" si="0"/>
        <v>3.3</v>
      </c>
      <c r="AC44" s="140"/>
      <c r="AD44" s="140"/>
    </row>
    <row r="45" spans="1:30" ht="12.5" hidden="1" customHeight="1" x14ac:dyDescent="0.55000000000000004">
      <c r="A45" s="174"/>
      <c r="B45" s="175"/>
      <c r="C45" s="175"/>
      <c r="D45" s="176"/>
      <c r="E45" s="28" t="s">
        <v>43</v>
      </c>
      <c r="F45" s="147"/>
      <c r="G45" s="134">
        <v>1</v>
      </c>
      <c r="H45" s="135"/>
      <c r="I45" s="136"/>
      <c r="J45" s="134">
        <v>2.8</v>
      </c>
      <c r="K45" s="135"/>
      <c r="L45" s="136"/>
      <c r="M45" s="134"/>
      <c r="N45" s="135"/>
      <c r="O45" s="136"/>
      <c r="P45" s="134"/>
      <c r="Q45" s="135"/>
      <c r="R45" s="136"/>
      <c r="S45" s="140"/>
      <c r="T45" s="140"/>
      <c r="U45" s="140"/>
      <c r="V45" s="140"/>
      <c r="W45" s="140"/>
      <c r="X45" s="140"/>
      <c r="Y45" s="140"/>
      <c r="Z45" s="140"/>
      <c r="AA45" s="140"/>
      <c r="AB45" s="140">
        <f t="shared" si="0"/>
        <v>3.8</v>
      </c>
      <c r="AC45" s="140"/>
      <c r="AD45" s="140"/>
    </row>
    <row r="46" spans="1:30" ht="12.5" hidden="1" customHeight="1" x14ac:dyDescent="0.55000000000000004">
      <c r="A46" s="168" t="s">
        <v>19</v>
      </c>
      <c r="B46" s="169"/>
      <c r="C46" s="169"/>
      <c r="D46" s="170"/>
      <c r="E46" s="28" t="s">
        <v>41</v>
      </c>
      <c r="F46" s="147"/>
      <c r="G46" s="134">
        <v>1.2</v>
      </c>
      <c r="H46" s="135"/>
      <c r="I46" s="136"/>
      <c r="J46" s="134">
        <v>3.2</v>
      </c>
      <c r="K46" s="135"/>
      <c r="L46" s="136"/>
      <c r="M46" s="134"/>
      <c r="N46" s="135"/>
      <c r="O46" s="136"/>
      <c r="P46" s="134"/>
      <c r="Q46" s="135"/>
      <c r="R46" s="136"/>
      <c r="S46" s="140"/>
      <c r="T46" s="140"/>
      <c r="U46" s="140"/>
      <c r="V46" s="140"/>
      <c r="W46" s="140"/>
      <c r="X46" s="140"/>
      <c r="Y46" s="140"/>
      <c r="Z46" s="140"/>
      <c r="AA46" s="140"/>
      <c r="AB46" s="140">
        <f t="shared" si="0"/>
        <v>4.4000000000000004</v>
      </c>
      <c r="AC46" s="140"/>
      <c r="AD46" s="140"/>
    </row>
    <row r="47" spans="1:30" ht="12.5" hidden="1" customHeight="1" x14ac:dyDescent="0.55000000000000004">
      <c r="A47" s="171"/>
      <c r="B47" s="172"/>
      <c r="C47" s="172"/>
      <c r="D47" s="173"/>
      <c r="E47" s="28" t="s">
        <v>42</v>
      </c>
      <c r="F47" s="147"/>
      <c r="G47" s="134"/>
      <c r="H47" s="135"/>
      <c r="I47" s="136"/>
      <c r="J47" s="134">
        <v>1.1000000000000001</v>
      </c>
      <c r="K47" s="135"/>
      <c r="L47" s="136"/>
      <c r="M47" s="134"/>
      <c r="N47" s="135"/>
      <c r="O47" s="136"/>
      <c r="P47" s="134"/>
      <c r="Q47" s="135"/>
      <c r="R47" s="136"/>
      <c r="S47" s="140"/>
      <c r="T47" s="140"/>
      <c r="U47" s="140"/>
      <c r="V47" s="140"/>
      <c r="W47" s="140"/>
      <c r="X47" s="140"/>
      <c r="Y47" s="140"/>
      <c r="Z47" s="140"/>
      <c r="AA47" s="140"/>
      <c r="AB47" s="140">
        <f t="shared" si="0"/>
        <v>1.1000000000000001</v>
      </c>
      <c r="AC47" s="140"/>
      <c r="AD47" s="140"/>
    </row>
    <row r="48" spans="1:30" ht="12.5" hidden="1" customHeight="1" x14ac:dyDescent="0.55000000000000004">
      <c r="A48" s="174"/>
      <c r="B48" s="175"/>
      <c r="C48" s="175"/>
      <c r="D48" s="176"/>
      <c r="E48" s="28" t="s">
        <v>43</v>
      </c>
      <c r="F48" s="147"/>
      <c r="G48" s="134"/>
      <c r="H48" s="135"/>
      <c r="I48" s="136"/>
      <c r="J48" s="134">
        <f t="shared" si="1"/>
        <v>0</v>
      </c>
      <c r="K48" s="135"/>
      <c r="L48" s="136"/>
      <c r="M48" s="134"/>
      <c r="N48" s="135"/>
      <c r="O48" s="136"/>
      <c r="P48" s="134"/>
      <c r="Q48" s="135"/>
      <c r="R48" s="136"/>
      <c r="S48" s="140"/>
      <c r="T48" s="140"/>
      <c r="U48" s="140"/>
      <c r="V48" s="140"/>
      <c r="W48" s="140"/>
      <c r="X48" s="140"/>
      <c r="Y48" s="140"/>
      <c r="Z48" s="140"/>
      <c r="AA48" s="140"/>
      <c r="AB48" s="140" t="str">
        <f t="shared" si="0"/>
        <v/>
      </c>
      <c r="AC48" s="140"/>
      <c r="AD48" s="140"/>
    </row>
    <row r="49" spans="1:37" ht="12.5" hidden="1" customHeight="1" x14ac:dyDescent="0.55000000000000004">
      <c r="A49" s="168" t="s">
        <v>20</v>
      </c>
      <c r="B49" s="169"/>
      <c r="C49" s="169"/>
      <c r="D49" s="170"/>
      <c r="E49" s="28" t="s">
        <v>41</v>
      </c>
      <c r="F49" s="147"/>
      <c r="G49" s="134"/>
      <c r="H49" s="135"/>
      <c r="I49" s="136"/>
      <c r="J49" s="134">
        <f t="shared" si="1"/>
        <v>0</v>
      </c>
      <c r="K49" s="135"/>
      <c r="L49" s="136"/>
      <c r="M49" s="134"/>
      <c r="N49" s="135"/>
      <c r="O49" s="136"/>
      <c r="P49" s="134"/>
      <c r="Q49" s="135"/>
      <c r="R49" s="136"/>
      <c r="S49" s="140"/>
      <c r="T49" s="140"/>
      <c r="U49" s="140"/>
      <c r="V49" s="140"/>
      <c r="W49" s="140"/>
      <c r="X49" s="140"/>
      <c r="Y49" s="140"/>
      <c r="Z49" s="140"/>
      <c r="AA49" s="140"/>
      <c r="AB49" s="140" t="str">
        <f t="shared" si="0"/>
        <v/>
      </c>
      <c r="AC49" s="140"/>
      <c r="AD49" s="140"/>
    </row>
    <row r="50" spans="1:37" ht="12.5" hidden="1" customHeight="1" x14ac:dyDescent="0.55000000000000004">
      <c r="A50" s="171"/>
      <c r="B50" s="172"/>
      <c r="C50" s="172"/>
      <c r="D50" s="173"/>
      <c r="E50" s="28" t="s">
        <v>42</v>
      </c>
      <c r="F50" s="147"/>
      <c r="G50" s="134"/>
      <c r="H50" s="135"/>
      <c r="I50" s="136"/>
      <c r="J50" s="134">
        <f t="shared" si="1"/>
        <v>0</v>
      </c>
      <c r="K50" s="135"/>
      <c r="L50" s="136"/>
      <c r="M50" s="134"/>
      <c r="N50" s="135"/>
      <c r="O50" s="136"/>
      <c r="P50" s="134"/>
      <c r="Q50" s="135"/>
      <c r="R50" s="136"/>
      <c r="S50" s="140"/>
      <c r="T50" s="140"/>
      <c r="U50" s="140"/>
      <c r="V50" s="140"/>
      <c r="W50" s="140"/>
      <c r="X50" s="140"/>
      <c r="Y50" s="140"/>
      <c r="Z50" s="140"/>
      <c r="AA50" s="140"/>
      <c r="AB50" s="140" t="str">
        <f t="shared" si="0"/>
        <v/>
      </c>
      <c r="AC50" s="140"/>
      <c r="AD50" s="140"/>
    </row>
    <row r="51" spans="1:37" ht="12.5" hidden="1" customHeight="1" x14ac:dyDescent="0.55000000000000004">
      <c r="A51" s="174"/>
      <c r="B51" s="175"/>
      <c r="C51" s="175"/>
      <c r="D51" s="176"/>
      <c r="E51" s="28" t="s">
        <v>43</v>
      </c>
      <c r="F51" s="147"/>
      <c r="G51" s="134"/>
      <c r="H51" s="135"/>
      <c r="I51" s="136"/>
      <c r="J51" s="134">
        <f t="shared" si="1"/>
        <v>0</v>
      </c>
      <c r="K51" s="135"/>
      <c r="L51" s="136"/>
      <c r="M51" s="134"/>
      <c r="N51" s="135"/>
      <c r="O51" s="136"/>
      <c r="P51" s="134"/>
      <c r="Q51" s="135"/>
      <c r="R51" s="136"/>
      <c r="S51" s="140"/>
      <c r="T51" s="140"/>
      <c r="U51" s="140"/>
      <c r="V51" s="140"/>
      <c r="W51" s="140"/>
      <c r="X51" s="140"/>
      <c r="Y51" s="140"/>
      <c r="Z51" s="140"/>
      <c r="AA51" s="140"/>
      <c r="AB51" s="140" t="str">
        <f t="shared" si="0"/>
        <v/>
      </c>
      <c r="AC51" s="140"/>
      <c r="AD51" s="140"/>
    </row>
    <row r="52" spans="1:37" ht="12.5" hidden="1" customHeight="1" x14ac:dyDescent="0.55000000000000004">
      <c r="A52" s="168" t="s">
        <v>21</v>
      </c>
      <c r="B52" s="169"/>
      <c r="C52" s="169"/>
      <c r="D52" s="170"/>
      <c r="E52" s="28" t="s">
        <v>41</v>
      </c>
      <c r="F52" s="147"/>
      <c r="G52" s="134"/>
      <c r="H52" s="135"/>
      <c r="I52" s="136"/>
      <c r="J52" s="134">
        <f t="shared" si="1"/>
        <v>0</v>
      </c>
      <c r="K52" s="135"/>
      <c r="L52" s="136"/>
      <c r="M52" s="134"/>
      <c r="N52" s="135"/>
      <c r="O52" s="136"/>
      <c r="P52" s="134"/>
      <c r="Q52" s="135"/>
      <c r="R52" s="136"/>
      <c r="S52" s="140"/>
      <c r="T52" s="140"/>
      <c r="U52" s="140"/>
      <c r="V52" s="140"/>
      <c r="W52" s="140"/>
      <c r="X52" s="140"/>
      <c r="Y52" s="140"/>
      <c r="Z52" s="140"/>
      <c r="AA52" s="140"/>
      <c r="AB52" s="140" t="str">
        <f t="shared" si="0"/>
        <v/>
      </c>
      <c r="AC52" s="140"/>
      <c r="AD52" s="140"/>
    </row>
    <row r="53" spans="1:37" ht="12.5" hidden="1" customHeight="1" x14ac:dyDescent="0.55000000000000004">
      <c r="A53" s="171"/>
      <c r="B53" s="172"/>
      <c r="C53" s="172"/>
      <c r="D53" s="173"/>
      <c r="E53" s="28" t="s">
        <v>42</v>
      </c>
      <c r="F53" s="147"/>
      <c r="G53" s="134"/>
      <c r="H53" s="135"/>
      <c r="I53" s="136"/>
      <c r="J53" s="134">
        <f t="shared" si="1"/>
        <v>0</v>
      </c>
      <c r="K53" s="135"/>
      <c r="L53" s="136"/>
      <c r="M53" s="134"/>
      <c r="N53" s="135"/>
      <c r="O53" s="136"/>
      <c r="P53" s="134"/>
      <c r="Q53" s="135"/>
      <c r="R53" s="136"/>
      <c r="S53" s="140"/>
      <c r="T53" s="140"/>
      <c r="U53" s="140"/>
      <c r="V53" s="140"/>
      <c r="W53" s="140"/>
      <c r="X53" s="140"/>
      <c r="Y53" s="140"/>
      <c r="Z53" s="140"/>
      <c r="AA53" s="140"/>
      <c r="AB53" s="140" t="str">
        <f t="shared" si="0"/>
        <v/>
      </c>
      <c r="AC53" s="140"/>
      <c r="AD53" s="140"/>
    </row>
    <row r="54" spans="1:37" ht="12.5" hidden="1" customHeight="1" x14ac:dyDescent="0.55000000000000004">
      <c r="A54" s="174"/>
      <c r="B54" s="175"/>
      <c r="C54" s="175"/>
      <c r="D54" s="176"/>
      <c r="E54" s="28" t="s">
        <v>43</v>
      </c>
      <c r="F54" s="147"/>
      <c r="G54" s="134"/>
      <c r="H54" s="135"/>
      <c r="I54" s="136"/>
      <c r="J54" s="134">
        <f t="shared" si="1"/>
        <v>0</v>
      </c>
      <c r="K54" s="135"/>
      <c r="L54" s="136"/>
      <c r="M54" s="134"/>
      <c r="N54" s="135"/>
      <c r="O54" s="136"/>
      <c r="P54" s="134"/>
      <c r="Q54" s="135"/>
      <c r="R54" s="136"/>
      <c r="S54" s="140"/>
      <c r="T54" s="140"/>
      <c r="U54" s="140"/>
      <c r="V54" s="140"/>
      <c r="W54" s="140"/>
      <c r="X54" s="140"/>
      <c r="Y54" s="140"/>
      <c r="Z54" s="140"/>
      <c r="AA54" s="140"/>
      <c r="AB54" s="140" t="str">
        <f t="shared" si="0"/>
        <v/>
      </c>
      <c r="AC54" s="140"/>
      <c r="AD54" s="140"/>
    </row>
    <row r="55" spans="1:37" ht="12.5" hidden="1" customHeight="1" x14ac:dyDescent="0.55000000000000004">
      <c r="A55" s="28" t="s">
        <v>39</v>
      </c>
      <c r="B55" s="146"/>
      <c r="C55" s="146"/>
      <c r="D55" s="146"/>
      <c r="E55" s="146"/>
      <c r="F55" s="147"/>
      <c r="G55" s="134">
        <f>IF(SUM(G19:I54)=0,"",SUM(G19:I54))</f>
        <v>19.999999999999996</v>
      </c>
      <c r="H55" s="135"/>
      <c r="I55" s="136"/>
      <c r="J55" s="134">
        <f t="shared" ref="J55" si="2">IF(SUM(J19:L54)=0,"",SUM(J19:L54))</f>
        <v>53.1</v>
      </c>
      <c r="K55" s="135"/>
      <c r="L55" s="136"/>
      <c r="M55" s="134" t="str">
        <f t="shared" ref="M55" si="3">IF(SUM(M19:O54)=0,"",SUM(M19:O54))</f>
        <v/>
      </c>
      <c r="N55" s="135"/>
      <c r="O55" s="136"/>
      <c r="P55" s="134" t="str">
        <f t="shared" ref="P55" si="4">IF(SUM(P19:R54)=0,"",SUM(P19:R54))</f>
        <v/>
      </c>
      <c r="Q55" s="135"/>
      <c r="R55" s="136"/>
      <c r="S55" s="134" t="str">
        <f t="shared" ref="S55" si="5">IF(SUM(S19:U54)=0,"",SUM(S19:U54))</f>
        <v/>
      </c>
      <c r="T55" s="135"/>
      <c r="U55" s="136"/>
      <c r="V55" s="134" t="str">
        <f t="shared" ref="V55" si="6">IF(SUM(V19:X54)=0,"",SUM(V19:X54))</f>
        <v/>
      </c>
      <c r="W55" s="135"/>
      <c r="X55" s="136"/>
      <c r="Y55" s="134" t="str">
        <f t="shared" ref="Y55" si="7">IF(SUM(Y19:AA54)=0,"",SUM(Y19:AA54))</f>
        <v/>
      </c>
      <c r="Z55" s="135"/>
      <c r="AA55" s="136"/>
      <c r="AB55" s="134">
        <f t="shared" ref="AB55" si="8">IF(SUM(AB19:AD54)=0,"",SUM(AB19:AD54))</f>
        <v>73.099999999999994</v>
      </c>
      <c r="AC55" s="135"/>
      <c r="AD55" s="136"/>
    </row>
    <row r="56" spans="1:37" ht="12.5" hidden="1" customHeight="1" x14ac:dyDescent="0.55000000000000004">
      <c r="A56" s="5"/>
      <c r="B56" s="5"/>
      <c r="C56" s="5"/>
      <c r="D56" s="5"/>
      <c r="E56" s="5"/>
      <c r="F56" s="5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7" ht="12.5" hidden="1" customHeight="1" x14ac:dyDescent="0.55000000000000004">
      <c r="A57" s="9" t="s">
        <v>47</v>
      </c>
      <c r="B57" s="5"/>
      <c r="C57" s="5"/>
      <c r="D57" s="5"/>
      <c r="E57" s="5"/>
      <c r="F57" s="5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7" ht="12.5" customHeight="1" x14ac:dyDescent="0.55000000000000004">
      <c r="A58" s="79" t="s">
        <v>36</v>
      </c>
      <c r="B58" s="70"/>
      <c r="C58" s="70"/>
      <c r="D58" s="70"/>
      <c r="E58" s="70"/>
      <c r="F58" s="70"/>
      <c r="G58" s="66" t="s">
        <v>22</v>
      </c>
      <c r="H58" s="67"/>
      <c r="I58" s="67"/>
      <c r="J58" s="67"/>
      <c r="K58" s="67"/>
      <c r="L58" s="67"/>
      <c r="M58" s="81" t="s">
        <v>3</v>
      </c>
      <c r="N58" s="81"/>
      <c r="O58" s="81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70" t="s">
        <v>39</v>
      </c>
      <c r="AC58" s="70"/>
      <c r="AD58" s="71"/>
    </row>
    <row r="59" spans="1:37" ht="12.5" customHeight="1" x14ac:dyDescent="0.55000000000000004">
      <c r="A59" s="80"/>
      <c r="B59" s="72"/>
      <c r="C59" s="72"/>
      <c r="D59" s="72"/>
      <c r="E59" s="72"/>
      <c r="F59" s="72"/>
      <c r="G59" s="68" t="s">
        <v>149</v>
      </c>
      <c r="H59" s="69"/>
      <c r="I59" s="69"/>
      <c r="J59" s="68" t="s">
        <v>150</v>
      </c>
      <c r="K59" s="69"/>
      <c r="L59" s="69"/>
      <c r="M59" s="82"/>
      <c r="N59" s="82"/>
      <c r="O59" s="82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72"/>
      <c r="AC59" s="72"/>
      <c r="AD59" s="73"/>
    </row>
    <row r="60" spans="1:37" ht="12.5" customHeight="1" x14ac:dyDescent="0.55000000000000004">
      <c r="A60" s="168" t="s">
        <v>40</v>
      </c>
      <c r="B60" s="169"/>
      <c r="C60" s="169"/>
      <c r="D60" s="170"/>
      <c r="E60" s="28" t="s">
        <v>41</v>
      </c>
      <c r="F60" s="147"/>
      <c r="G60" s="140" t="str">
        <f t="shared" ref="G60:G65" si="9">IF((G19*G$6)/10=0,"",(G19*G$6)/10)</f>
        <v/>
      </c>
      <c r="H60" s="140"/>
      <c r="I60" s="140"/>
      <c r="J60" s="140" t="str">
        <f t="shared" ref="J60:J65" si="10">IF((J19*J$6)/10=0,"",(J19*J$6)/10)</f>
        <v/>
      </c>
      <c r="K60" s="140"/>
      <c r="L60" s="140"/>
      <c r="M60" s="140" t="str">
        <f t="shared" ref="M60:M65" si="11">IF((M19*M$6)/10=0,"",(M19*M$6)/10)</f>
        <v/>
      </c>
      <c r="N60" s="140"/>
      <c r="O60" s="140"/>
      <c r="P60" s="140" t="str">
        <f t="shared" ref="P60:P65" si="12">IF((P19*P$6)/10=0,"",(P19*P$6)/10)</f>
        <v/>
      </c>
      <c r="Q60" s="140"/>
      <c r="R60" s="140"/>
      <c r="S60" s="140" t="str">
        <f t="shared" ref="S60:S65" si="13">IF((S19*S$6)/10=0,"",(S19*S$6)/10)</f>
        <v/>
      </c>
      <c r="T60" s="140"/>
      <c r="U60" s="140"/>
      <c r="V60" s="140" t="str">
        <f t="shared" ref="V60:V65" si="14">IF((V19*V$6)/10=0,"",(V19*V$6)/10)</f>
        <v/>
      </c>
      <c r="W60" s="140"/>
      <c r="X60" s="140"/>
      <c r="Y60" s="140" t="str">
        <f t="shared" ref="Y60:Y65" si="15">IF((Y19*Y$6)/10=0,"",(Y19*Y$6)/10)</f>
        <v/>
      </c>
      <c r="Z60" s="140"/>
      <c r="AA60" s="140"/>
      <c r="AB60" s="140" t="str">
        <f>IF(SUM(G60:AA60)=0,"",SUM(G60:AA60))</f>
        <v/>
      </c>
      <c r="AC60" s="140"/>
      <c r="AD60" s="140"/>
    </row>
    <row r="61" spans="1:37" ht="12.5" customHeight="1" x14ac:dyDescent="0.55000000000000004">
      <c r="A61" s="171"/>
      <c r="B61" s="172"/>
      <c r="C61" s="172"/>
      <c r="D61" s="173"/>
      <c r="E61" s="28" t="s">
        <v>42</v>
      </c>
      <c r="F61" s="147"/>
      <c r="G61" s="140" t="str">
        <f t="shared" si="9"/>
        <v/>
      </c>
      <c r="H61" s="140"/>
      <c r="I61" s="140"/>
      <c r="J61" s="140" t="str">
        <f t="shared" si="10"/>
        <v/>
      </c>
      <c r="K61" s="140"/>
      <c r="L61" s="140"/>
      <c r="M61" s="140" t="str">
        <f t="shared" si="11"/>
        <v/>
      </c>
      <c r="N61" s="140"/>
      <c r="O61" s="140"/>
      <c r="P61" s="140" t="str">
        <f t="shared" si="12"/>
        <v/>
      </c>
      <c r="Q61" s="140"/>
      <c r="R61" s="140"/>
      <c r="S61" s="140" t="str">
        <f t="shared" si="13"/>
        <v/>
      </c>
      <c r="T61" s="140"/>
      <c r="U61" s="140"/>
      <c r="V61" s="140" t="str">
        <f t="shared" si="14"/>
        <v/>
      </c>
      <c r="W61" s="140"/>
      <c r="X61" s="140"/>
      <c r="Y61" s="140" t="str">
        <f t="shared" si="15"/>
        <v/>
      </c>
      <c r="Z61" s="140"/>
      <c r="AA61" s="140"/>
      <c r="AB61" s="140" t="str">
        <f t="shared" ref="AB61:AB65" si="16">IF(SUM(G61:AA61)=0,"",SUM(G61:AA61))</f>
        <v/>
      </c>
      <c r="AC61" s="140"/>
      <c r="AD61" s="140"/>
    </row>
    <row r="62" spans="1:37" ht="12.5" customHeight="1" x14ac:dyDescent="0.55000000000000004">
      <c r="A62" s="174"/>
      <c r="B62" s="175"/>
      <c r="C62" s="175"/>
      <c r="D62" s="176"/>
      <c r="E62" s="28" t="s">
        <v>43</v>
      </c>
      <c r="F62" s="147"/>
      <c r="G62" s="140" t="str">
        <f t="shared" si="9"/>
        <v/>
      </c>
      <c r="H62" s="140"/>
      <c r="I62" s="140"/>
      <c r="J62" s="140" t="str">
        <f t="shared" si="10"/>
        <v/>
      </c>
      <c r="K62" s="140"/>
      <c r="L62" s="140"/>
      <c r="M62" s="140" t="str">
        <f t="shared" si="11"/>
        <v/>
      </c>
      <c r="N62" s="140"/>
      <c r="O62" s="140"/>
      <c r="P62" s="140" t="str">
        <f t="shared" si="12"/>
        <v/>
      </c>
      <c r="Q62" s="140"/>
      <c r="R62" s="140"/>
      <c r="S62" s="140" t="str">
        <f t="shared" si="13"/>
        <v/>
      </c>
      <c r="T62" s="140"/>
      <c r="U62" s="140"/>
      <c r="V62" s="140" t="str">
        <f t="shared" si="14"/>
        <v/>
      </c>
      <c r="W62" s="140"/>
      <c r="X62" s="140"/>
      <c r="Y62" s="140" t="str">
        <f t="shared" si="15"/>
        <v/>
      </c>
      <c r="Z62" s="140"/>
      <c r="AA62" s="140"/>
      <c r="AB62" s="140" t="str">
        <f t="shared" si="16"/>
        <v/>
      </c>
      <c r="AC62" s="140"/>
      <c r="AD62" s="140"/>
    </row>
    <row r="63" spans="1:37" ht="12.5" customHeight="1" x14ac:dyDescent="0.55000000000000004">
      <c r="A63" s="148" t="s">
        <v>48</v>
      </c>
      <c r="B63" s="149"/>
      <c r="C63" s="149"/>
      <c r="D63" s="150"/>
      <c r="E63" s="138" t="s">
        <v>41</v>
      </c>
      <c r="F63" s="139"/>
      <c r="G63" s="137" t="str">
        <f t="shared" si="9"/>
        <v/>
      </c>
      <c r="H63" s="137"/>
      <c r="I63" s="137"/>
      <c r="J63" s="137" t="str">
        <f t="shared" si="10"/>
        <v/>
      </c>
      <c r="K63" s="137"/>
      <c r="L63" s="137"/>
      <c r="M63" s="137" t="str">
        <f t="shared" si="11"/>
        <v/>
      </c>
      <c r="N63" s="137"/>
      <c r="O63" s="137"/>
      <c r="P63" s="137" t="str">
        <f t="shared" si="12"/>
        <v/>
      </c>
      <c r="Q63" s="137"/>
      <c r="R63" s="137"/>
      <c r="S63" s="137" t="str">
        <f t="shared" si="13"/>
        <v/>
      </c>
      <c r="T63" s="137"/>
      <c r="U63" s="137"/>
      <c r="V63" s="137" t="str">
        <f t="shared" si="14"/>
        <v/>
      </c>
      <c r="W63" s="137"/>
      <c r="X63" s="137"/>
      <c r="Y63" s="137" t="str">
        <f t="shared" si="15"/>
        <v/>
      </c>
      <c r="Z63" s="137"/>
      <c r="AA63" s="137"/>
      <c r="AB63" s="137" t="str">
        <f t="shared" si="16"/>
        <v/>
      </c>
      <c r="AC63" s="137"/>
      <c r="AD63" s="137"/>
      <c r="AI63" s="187"/>
      <c r="AJ63" s="187"/>
      <c r="AK63" s="187"/>
    </row>
    <row r="64" spans="1:37" ht="12.5" customHeight="1" x14ac:dyDescent="0.55000000000000004">
      <c r="A64" s="151"/>
      <c r="B64" s="152"/>
      <c r="C64" s="152"/>
      <c r="D64" s="153"/>
      <c r="E64" s="138" t="s">
        <v>42</v>
      </c>
      <c r="F64" s="139"/>
      <c r="G64" s="137" t="str">
        <f t="shared" si="9"/>
        <v/>
      </c>
      <c r="H64" s="137"/>
      <c r="I64" s="137"/>
      <c r="J64" s="137" t="str">
        <f t="shared" si="10"/>
        <v/>
      </c>
      <c r="K64" s="137"/>
      <c r="L64" s="137"/>
      <c r="M64" s="137" t="str">
        <f t="shared" si="11"/>
        <v/>
      </c>
      <c r="N64" s="137"/>
      <c r="O64" s="137"/>
      <c r="P64" s="137" t="str">
        <f t="shared" si="12"/>
        <v/>
      </c>
      <c r="Q64" s="137"/>
      <c r="R64" s="137"/>
      <c r="S64" s="137" t="str">
        <f t="shared" si="13"/>
        <v/>
      </c>
      <c r="T64" s="137"/>
      <c r="U64" s="137"/>
      <c r="V64" s="137" t="str">
        <f t="shared" si="14"/>
        <v/>
      </c>
      <c r="W64" s="137"/>
      <c r="X64" s="137"/>
      <c r="Y64" s="137" t="str">
        <f t="shared" si="15"/>
        <v/>
      </c>
      <c r="Z64" s="137"/>
      <c r="AA64" s="137"/>
      <c r="AB64" s="137" t="str">
        <f t="shared" si="16"/>
        <v/>
      </c>
      <c r="AC64" s="137"/>
      <c r="AD64" s="137"/>
      <c r="AI64" s="187"/>
      <c r="AJ64" s="187"/>
      <c r="AK64" s="187"/>
    </row>
    <row r="65" spans="1:41" ht="12.5" customHeight="1" x14ac:dyDescent="0.55000000000000004">
      <c r="A65" s="154"/>
      <c r="B65" s="155"/>
      <c r="C65" s="155"/>
      <c r="D65" s="156"/>
      <c r="E65" s="138" t="s">
        <v>43</v>
      </c>
      <c r="F65" s="139"/>
      <c r="G65" s="137" t="str">
        <f t="shared" si="9"/>
        <v/>
      </c>
      <c r="H65" s="137"/>
      <c r="I65" s="137"/>
      <c r="J65" s="137" t="str">
        <f t="shared" si="10"/>
        <v/>
      </c>
      <c r="K65" s="137"/>
      <c r="L65" s="137"/>
      <c r="M65" s="137" t="str">
        <f t="shared" si="11"/>
        <v/>
      </c>
      <c r="N65" s="137"/>
      <c r="O65" s="137"/>
      <c r="P65" s="137" t="str">
        <f t="shared" si="12"/>
        <v/>
      </c>
      <c r="Q65" s="137"/>
      <c r="R65" s="137"/>
      <c r="S65" s="137" t="str">
        <f t="shared" si="13"/>
        <v/>
      </c>
      <c r="T65" s="137"/>
      <c r="U65" s="137"/>
      <c r="V65" s="137" t="str">
        <f t="shared" si="14"/>
        <v/>
      </c>
      <c r="W65" s="137"/>
      <c r="X65" s="137"/>
      <c r="Y65" s="137" t="str">
        <f t="shared" si="15"/>
        <v/>
      </c>
      <c r="Z65" s="137"/>
      <c r="AA65" s="137"/>
      <c r="AB65" s="137" t="str">
        <f t="shared" si="16"/>
        <v/>
      </c>
      <c r="AC65" s="137"/>
      <c r="AD65" s="137"/>
      <c r="AI65" s="187"/>
      <c r="AJ65" s="187"/>
      <c r="AK65" s="187"/>
    </row>
    <row r="66" spans="1:41" ht="12.5" customHeight="1" x14ac:dyDescent="0.55000000000000004">
      <c r="A66" s="168" t="s">
        <v>12</v>
      </c>
      <c r="B66" s="169"/>
      <c r="C66" s="169"/>
      <c r="D66" s="170"/>
      <c r="E66" s="28" t="s">
        <v>41</v>
      </c>
      <c r="F66" s="147"/>
      <c r="G66" s="161">
        <v>11.25</v>
      </c>
      <c r="H66" s="162"/>
      <c r="I66" s="163"/>
      <c r="J66" s="209"/>
      <c r="K66" s="210"/>
      <c r="L66" s="211"/>
      <c r="M66" s="140" t="s">
        <v>156</v>
      </c>
      <c r="N66" s="140"/>
      <c r="O66" s="140"/>
      <c r="P66" s="140" t="s">
        <v>156</v>
      </c>
      <c r="Q66" s="140"/>
      <c r="R66" s="140"/>
      <c r="S66" s="140" t="s">
        <v>156</v>
      </c>
      <c r="T66" s="140"/>
      <c r="U66" s="140"/>
      <c r="V66" s="140" t="s">
        <v>156</v>
      </c>
      <c r="W66" s="140"/>
      <c r="X66" s="140"/>
      <c r="Y66" s="140" t="s">
        <v>156</v>
      </c>
      <c r="Z66" s="140"/>
      <c r="AA66" s="140"/>
      <c r="AB66" s="140">
        <v>11.25</v>
      </c>
      <c r="AC66" s="140"/>
      <c r="AD66" s="140"/>
      <c r="AI66" s="10">
        <f>AE66*225</f>
        <v>0</v>
      </c>
      <c r="AJ66" s="10">
        <f>AI66*225</f>
        <v>0</v>
      </c>
      <c r="AK66" s="10">
        <f>AJ66*225</f>
        <v>0</v>
      </c>
      <c r="AM66">
        <v>0</v>
      </c>
    </row>
    <row r="67" spans="1:41" ht="12.5" customHeight="1" x14ac:dyDescent="0.55000000000000004">
      <c r="A67" s="171"/>
      <c r="B67" s="172"/>
      <c r="C67" s="172"/>
      <c r="D67" s="173"/>
      <c r="E67" s="28" t="s">
        <v>42</v>
      </c>
      <c r="F67" s="147"/>
      <c r="G67" s="189">
        <v>22.5</v>
      </c>
      <c r="H67" s="189"/>
      <c r="I67" s="189"/>
      <c r="J67" s="194">
        <v>11.25</v>
      </c>
      <c r="K67" s="195"/>
      <c r="L67" s="196"/>
      <c r="M67" s="140" t="s">
        <v>156</v>
      </c>
      <c r="N67" s="140"/>
      <c r="O67" s="140"/>
      <c r="P67" s="140" t="s">
        <v>156</v>
      </c>
      <c r="Q67" s="140"/>
      <c r="R67" s="140"/>
      <c r="S67" s="140" t="s">
        <v>156</v>
      </c>
      <c r="T67" s="140"/>
      <c r="U67" s="140"/>
      <c r="V67" s="140" t="s">
        <v>156</v>
      </c>
      <c r="W67" s="140"/>
      <c r="X67" s="140"/>
      <c r="Y67" s="140" t="s">
        <v>156</v>
      </c>
      <c r="Z67" s="140"/>
      <c r="AA67" s="140"/>
      <c r="AB67" s="140">
        <v>33.75</v>
      </c>
      <c r="AC67" s="140"/>
      <c r="AD67" s="140"/>
      <c r="AI67" s="10">
        <f t="shared" ref="AI67:AI85" si="17">AE67*225</f>
        <v>0</v>
      </c>
      <c r="AJ67" s="10">
        <f t="shared" ref="AJ67:AK82" si="18">AI67*225</f>
        <v>0</v>
      </c>
      <c r="AK67" s="10">
        <f t="shared" si="18"/>
        <v>0</v>
      </c>
      <c r="AM67">
        <v>11.25</v>
      </c>
      <c r="AO67">
        <v>0</v>
      </c>
    </row>
    <row r="68" spans="1:41" ht="12.5" customHeight="1" x14ac:dyDescent="0.55000000000000004">
      <c r="A68" s="174"/>
      <c r="B68" s="175"/>
      <c r="C68" s="175"/>
      <c r="D68" s="176"/>
      <c r="E68" s="28" t="s">
        <v>43</v>
      </c>
      <c r="F68" s="147"/>
      <c r="G68" s="161">
        <v>112.5</v>
      </c>
      <c r="H68" s="162"/>
      <c r="I68" s="163"/>
      <c r="J68" s="197">
        <v>22.5</v>
      </c>
      <c r="K68" s="198"/>
      <c r="L68" s="199"/>
      <c r="M68" s="140" t="s">
        <v>156</v>
      </c>
      <c r="N68" s="140"/>
      <c r="O68" s="140"/>
      <c r="P68" s="140" t="s">
        <v>156</v>
      </c>
      <c r="Q68" s="140"/>
      <c r="R68" s="140"/>
      <c r="S68" s="140" t="s">
        <v>156</v>
      </c>
      <c r="T68" s="140"/>
      <c r="U68" s="140"/>
      <c r="V68" s="140" t="s">
        <v>156</v>
      </c>
      <c r="W68" s="140"/>
      <c r="X68" s="140"/>
      <c r="Y68" s="140" t="s">
        <v>156</v>
      </c>
      <c r="Z68" s="140"/>
      <c r="AA68" s="140"/>
      <c r="AB68" s="140">
        <v>135</v>
      </c>
      <c r="AC68" s="140"/>
      <c r="AD68" s="140"/>
      <c r="AI68" s="10">
        <f t="shared" si="17"/>
        <v>0</v>
      </c>
      <c r="AJ68" s="10">
        <f t="shared" si="18"/>
        <v>0</v>
      </c>
      <c r="AK68" s="10">
        <f t="shared" si="18"/>
        <v>0</v>
      </c>
      <c r="AM68">
        <v>22.5</v>
      </c>
      <c r="AO68">
        <v>0</v>
      </c>
    </row>
    <row r="69" spans="1:41" ht="12.5" customHeight="1" x14ac:dyDescent="0.55000000000000004">
      <c r="A69" s="148" t="s">
        <v>45</v>
      </c>
      <c r="B69" s="149"/>
      <c r="C69" s="149"/>
      <c r="D69" s="150"/>
      <c r="E69" s="138" t="s">
        <v>41</v>
      </c>
      <c r="F69" s="139"/>
      <c r="G69" s="157">
        <v>67.5</v>
      </c>
      <c r="H69" s="157"/>
      <c r="I69" s="157"/>
      <c r="J69" s="200">
        <v>112.5</v>
      </c>
      <c r="K69" s="201"/>
      <c r="L69" s="202"/>
      <c r="M69" s="137" t="s">
        <v>156</v>
      </c>
      <c r="N69" s="137"/>
      <c r="O69" s="137"/>
      <c r="P69" s="137" t="s">
        <v>156</v>
      </c>
      <c r="Q69" s="137"/>
      <c r="R69" s="137"/>
      <c r="S69" s="137" t="s">
        <v>156</v>
      </c>
      <c r="T69" s="137"/>
      <c r="U69" s="137"/>
      <c r="V69" s="137" t="s">
        <v>156</v>
      </c>
      <c r="W69" s="137"/>
      <c r="X69" s="137"/>
      <c r="Y69" s="137" t="s">
        <v>156</v>
      </c>
      <c r="Z69" s="137"/>
      <c r="AA69" s="137"/>
      <c r="AB69" s="137">
        <v>180</v>
      </c>
      <c r="AC69" s="137"/>
      <c r="AD69" s="137"/>
      <c r="AI69" s="10">
        <f t="shared" si="17"/>
        <v>0</v>
      </c>
      <c r="AJ69" s="10">
        <f t="shared" si="18"/>
        <v>0</v>
      </c>
      <c r="AK69" s="10">
        <f t="shared" si="18"/>
        <v>0</v>
      </c>
      <c r="AM69">
        <v>112.5</v>
      </c>
      <c r="AO69">
        <v>0</v>
      </c>
    </row>
    <row r="70" spans="1:41" ht="12.5" customHeight="1" x14ac:dyDescent="0.55000000000000004">
      <c r="A70" s="151"/>
      <c r="B70" s="152"/>
      <c r="C70" s="152"/>
      <c r="D70" s="153"/>
      <c r="E70" s="138" t="s">
        <v>42</v>
      </c>
      <c r="F70" s="139"/>
      <c r="G70" s="206">
        <v>11.25</v>
      </c>
      <c r="H70" s="207"/>
      <c r="I70" s="208"/>
      <c r="J70" s="203">
        <v>67.5</v>
      </c>
      <c r="K70" s="204"/>
      <c r="L70" s="205"/>
      <c r="M70" s="137" t="s">
        <v>156</v>
      </c>
      <c r="N70" s="137"/>
      <c r="O70" s="137"/>
      <c r="P70" s="137" t="s">
        <v>156</v>
      </c>
      <c r="Q70" s="137"/>
      <c r="R70" s="137"/>
      <c r="S70" s="137" t="s">
        <v>156</v>
      </c>
      <c r="T70" s="137"/>
      <c r="U70" s="137"/>
      <c r="V70" s="137" t="s">
        <v>156</v>
      </c>
      <c r="W70" s="137"/>
      <c r="X70" s="137"/>
      <c r="Y70" s="137" t="s">
        <v>156</v>
      </c>
      <c r="Z70" s="137"/>
      <c r="AA70" s="137"/>
      <c r="AB70" s="137">
        <v>78.75</v>
      </c>
      <c r="AC70" s="137"/>
      <c r="AD70" s="137"/>
      <c r="AI70" s="10">
        <f t="shared" si="17"/>
        <v>0</v>
      </c>
      <c r="AJ70" s="10">
        <f t="shared" si="18"/>
        <v>0</v>
      </c>
      <c r="AK70" s="10">
        <f t="shared" si="18"/>
        <v>0</v>
      </c>
      <c r="AM70">
        <v>67.5</v>
      </c>
      <c r="AO70">
        <v>0</v>
      </c>
    </row>
    <row r="71" spans="1:41" ht="12.5" customHeight="1" x14ac:dyDescent="0.55000000000000004">
      <c r="A71" s="154"/>
      <c r="B71" s="155"/>
      <c r="C71" s="155"/>
      <c r="D71" s="156"/>
      <c r="E71" s="138" t="s">
        <v>43</v>
      </c>
      <c r="F71" s="139"/>
      <c r="G71" s="157">
        <v>135.00000000000003</v>
      </c>
      <c r="H71" s="157"/>
      <c r="I71" s="157"/>
      <c r="J71" s="200">
        <v>4.5</v>
      </c>
      <c r="K71" s="201"/>
      <c r="L71" s="202"/>
      <c r="M71" s="137" t="s">
        <v>156</v>
      </c>
      <c r="N71" s="137"/>
      <c r="O71" s="137"/>
      <c r="P71" s="137" t="s">
        <v>156</v>
      </c>
      <c r="Q71" s="137"/>
      <c r="R71" s="137"/>
      <c r="S71" s="137" t="s">
        <v>156</v>
      </c>
      <c r="T71" s="137"/>
      <c r="U71" s="137"/>
      <c r="V71" s="137" t="s">
        <v>156</v>
      </c>
      <c r="W71" s="137"/>
      <c r="X71" s="137"/>
      <c r="Y71" s="137" t="s">
        <v>156</v>
      </c>
      <c r="Z71" s="137"/>
      <c r="AA71" s="137"/>
      <c r="AB71" s="137">
        <v>139.50000000000003</v>
      </c>
      <c r="AC71" s="137"/>
      <c r="AD71" s="137"/>
      <c r="AI71" s="10">
        <f t="shared" si="17"/>
        <v>0</v>
      </c>
      <c r="AJ71" s="10">
        <f t="shared" si="18"/>
        <v>0</v>
      </c>
      <c r="AK71" s="10">
        <f t="shared" si="18"/>
        <v>0</v>
      </c>
      <c r="AM71">
        <v>4.5</v>
      </c>
      <c r="AO71">
        <v>0</v>
      </c>
    </row>
    <row r="72" spans="1:41" ht="12.5" customHeight="1" x14ac:dyDescent="0.55000000000000004">
      <c r="A72" s="168" t="s">
        <v>46</v>
      </c>
      <c r="B72" s="169"/>
      <c r="C72" s="169"/>
      <c r="D72" s="170"/>
      <c r="E72" s="28" t="s">
        <v>41</v>
      </c>
      <c r="F72" s="147"/>
      <c r="G72" s="161">
        <v>90</v>
      </c>
      <c r="H72" s="162"/>
      <c r="I72" s="163"/>
      <c r="J72" s="197">
        <v>135.00000000000003</v>
      </c>
      <c r="K72" s="198"/>
      <c r="L72" s="199"/>
      <c r="M72" s="140" t="s">
        <v>156</v>
      </c>
      <c r="N72" s="140"/>
      <c r="O72" s="140"/>
      <c r="P72" s="140" t="s">
        <v>156</v>
      </c>
      <c r="Q72" s="140"/>
      <c r="R72" s="140"/>
      <c r="S72" s="140" t="s">
        <v>156</v>
      </c>
      <c r="T72" s="140"/>
      <c r="U72" s="140"/>
      <c r="V72" s="140" t="s">
        <v>156</v>
      </c>
      <c r="W72" s="140"/>
      <c r="X72" s="140"/>
      <c r="Y72" s="140" t="s">
        <v>156</v>
      </c>
      <c r="Z72" s="140"/>
      <c r="AA72" s="140"/>
      <c r="AB72" s="140">
        <v>225.00000000000003</v>
      </c>
      <c r="AC72" s="140"/>
      <c r="AD72" s="140"/>
      <c r="AI72" s="10">
        <f t="shared" si="17"/>
        <v>0</v>
      </c>
      <c r="AJ72" s="10">
        <f t="shared" si="18"/>
        <v>0</v>
      </c>
      <c r="AK72" s="10">
        <f t="shared" si="18"/>
        <v>0</v>
      </c>
      <c r="AM72">
        <v>135.00000000000003</v>
      </c>
      <c r="AO72">
        <v>0</v>
      </c>
    </row>
    <row r="73" spans="1:41" ht="12.5" customHeight="1" x14ac:dyDescent="0.55000000000000004">
      <c r="A73" s="171"/>
      <c r="B73" s="172"/>
      <c r="C73" s="172"/>
      <c r="D73" s="173"/>
      <c r="E73" s="28" t="s">
        <v>42</v>
      </c>
      <c r="F73" s="147"/>
      <c r="G73" s="189">
        <v>45</v>
      </c>
      <c r="H73" s="189"/>
      <c r="I73" s="189"/>
      <c r="J73" s="194">
        <v>90</v>
      </c>
      <c r="K73" s="195"/>
      <c r="L73" s="196"/>
      <c r="M73" s="167">
        <v>60</v>
      </c>
      <c r="N73" s="167"/>
      <c r="O73" s="167"/>
      <c r="P73" s="140" t="s">
        <v>156</v>
      </c>
      <c r="Q73" s="140"/>
      <c r="R73" s="140"/>
      <c r="S73" s="140" t="s">
        <v>156</v>
      </c>
      <c r="T73" s="140"/>
      <c r="U73" s="140"/>
      <c r="V73" s="140" t="s">
        <v>156</v>
      </c>
      <c r="W73" s="140"/>
      <c r="X73" s="140"/>
      <c r="Y73" s="140" t="s">
        <v>156</v>
      </c>
      <c r="Z73" s="140"/>
      <c r="AA73" s="140"/>
      <c r="AB73" s="140">
        <v>195</v>
      </c>
      <c r="AC73" s="140"/>
      <c r="AD73" s="140"/>
      <c r="AI73" s="10">
        <f t="shared" si="17"/>
        <v>0</v>
      </c>
      <c r="AJ73" s="10">
        <f t="shared" si="18"/>
        <v>0</v>
      </c>
      <c r="AK73" s="10">
        <f t="shared" si="18"/>
        <v>0</v>
      </c>
      <c r="AM73">
        <v>90</v>
      </c>
      <c r="AO73">
        <v>0</v>
      </c>
    </row>
    <row r="74" spans="1:41" ht="12.5" customHeight="1" x14ac:dyDescent="0.55000000000000004">
      <c r="A74" s="174"/>
      <c r="B74" s="175"/>
      <c r="C74" s="175"/>
      <c r="D74" s="176"/>
      <c r="E74" s="28" t="s">
        <v>43</v>
      </c>
      <c r="F74" s="147"/>
      <c r="G74" s="161">
        <v>49.5</v>
      </c>
      <c r="H74" s="162"/>
      <c r="I74" s="163"/>
      <c r="J74" s="197">
        <v>90</v>
      </c>
      <c r="K74" s="198"/>
      <c r="L74" s="199"/>
      <c r="M74" s="167">
        <v>4.5</v>
      </c>
      <c r="N74" s="167"/>
      <c r="O74" s="167"/>
      <c r="P74" s="140" t="s">
        <v>156</v>
      </c>
      <c r="Q74" s="140"/>
      <c r="R74" s="140"/>
      <c r="S74" s="140" t="s">
        <v>156</v>
      </c>
      <c r="T74" s="140"/>
      <c r="U74" s="140"/>
      <c r="V74" s="140" t="s">
        <v>156</v>
      </c>
      <c r="W74" s="140"/>
      <c r="X74" s="140"/>
      <c r="Y74" s="140" t="s">
        <v>156</v>
      </c>
      <c r="Z74" s="140"/>
      <c r="AA74" s="140"/>
      <c r="AB74" s="140">
        <v>144</v>
      </c>
      <c r="AC74" s="140"/>
      <c r="AD74" s="140"/>
      <c r="AI74" s="10">
        <f t="shared" si="17"/>
        <v>0</v>
      </c>
      <c r="AJ74" s="10">
        <f t="shared" si="18"/>
        <v>0</v>
      </c>
      <c r="AK74" s="10">
        <f t="shared" si="18"/>
        <v>0</v>
      </c>
      <c r="AM74">
        <v>90</v>
      </c>
      <c r="AO74">
        <v>270</v>
      </c>
    </row>
    <row r="75" spans="1:41" ht="12.5" customHeight="1" x14ac:dyDescent="0.55000000000000004">
      <c r="A75" s="148" t="s">
        <v>15</v>
      </c>
      <c r="B75" s="149"/>
      <c r="C75" s="149"/>
      <c r="D75" s="150"/>
      <c r="E75" s="138" t="s">
        <v>41</v>
      </c>
      <c r="F75" s="139"/>
      <c r="G75" s="157">
        <v>2.25</v>
      </c>
      <c r="H75" s="157"/>
      <c r="I75" s="157"/>
      <c r="J75" s="200">
        <v>49.5</v>
      </c>
      <c r="K75" s="201"/>
      <c r="L75" s="202"/>
      <c r="M75" s="186">
        <v>5</v>
      </c>
      <c r="N75" s="186"/>
      <c r="O75" s="186"/>
      <c r="P75" s="137" t="s">
        <v>156</v>
      </c>
      <c r="Q75" s="137"/>
      <c r="R75" s="137"/>
      <c r="S75" s="137" t="s">
        <v>156</v>
      </c>
      <c r="T75" s="137"/>
      <c r="U75" s="137"/>
      <c r="V75" s="137" t="s">
        <v>156</v>
      </c>
      <c r="W75" s="137"/>
      <c r="X75" s="137"/>
      <c r="Y75" s="137" t="s">
        <v>156</v>
      </c>
      <c r="Z75" s="137"/>
      <c r="AA75" s="137"/>
      <c r="AB75" s="137">
        <v>56.75</v>
      </c>
      <c r="AC75" s="137"/>
      <c r="AD75" s="137"/>
      <c r="AI75" s="10">
        <f t="shared" si="17"/>
        <v>0</v>
      </c>
      <c r="AJ75" s="10">
        <f t="shared" si="18"/>
        <v>0</v>
      </c>
      <c r="AK75" s="10">
        <f t="shared" si="18"/>
        <v>0</v>
      </c>
      <c r="AM75">
        <v>49.5</v>
      </c>
      <c r="AO75">
        <v>20.25</v>
      </c>
    </row>
    <row r="76" spans="1:41" ht="12.5" customHeight="1" x14ac:dyDescent="0.55000000000000004">
      <c r="A76" s="151"/>
      <c r="B76" s="152"/>
      <c r="C76" s="152"/>
      <c r="D76" s="153"/>
      <c r="E76" s="138" t="s">
        <v>42</v>
      </c>
      <c r="F76" s="139"/>
      <c r="G76" s="206">
        <v>49.5</v>
      </c>
      <c r="H76" s="207"/>
      <c r="I76" s="208"/>
      <c r="J76" s="203">
        <v>2.25</v>
      </c>
      <c r="K76" s="204"/>
      <c r="L76" s="205"/>
      <c r="M76" s="186">
        <v>25</v>
      </c>
      <c r="N76" s="186"/>
      <c r="O76" s="186"/>
      <c r="P76" s="137" t="s">
        <v>156</v>
      </c>
      <c r="Q76" s="137"/>
      <c r="R76" s="137"/>
      <c r="S76" s="137" t="s">
        <v>156</v>
      </c>
      <c r="T76" s="137"/>
      <c r="U76" s="137"/>
      <c r="V76" s="137" t="s">
        <v>156</v>
      </c>
      <c r="W76" s="137"/>
      <c r="X76" s="137"/>
      <c r="Y76" s="137" t="s">
        <v>156</v>
      </c>
      <c r="Z76" s="137"/>
      <c r="AA76" s="137"/>
      <c r="AB76" s="137">
        <v>76.75</v>
      </c>
      <c r="AC76" s="137"/>
      <c r="AD76" s="137"/>
      <c r="AI76" s="10">
        <f t="shared" si="17"/>
        <v>0</v>
      </c>
      <c r="AJ76" s="10">
        <f t="shared" si="18"/>
        <v>0</v>
      </c>
      <c r="AK76" s="10">
        <f t="shared" si="18"/>
        <v>0</v>
      </c>
      <c r="AM76">
        <v>2.25</v>
      </c>
      <c r="AO76">
        <v>22.5</v>
      </c>
    </row>
    <row r="77" spans="1:41" ht="12.5" customHeight="1" x14ac:dyDescent="0.55000000000000004">
      <c r="A77" s="154"/>
      <c r="B77" s="155"/>
      <c r="C77" s="155"/>
      <c r="D77" s="156"/>
      <c r="E77" s="138" t="s">
        <v>43</v>
      </c>
      <c r="F77" s="139"/>
      <c r="G77" s="157">
        <v>2.25</v>
      </c>
      <c r="H77" s="157"/>
      <c r="I77" s="157"/>
      <c r="J77" s="200">
        <v>49.5</v>
      </c>
      <c r="K77" s="201"/>
      <c r="L77" s="202"/>
      <c r="M77" s="186"/>
      <c r="N77" s="186"/>
      <c r="O77" s="186"/>
      <c r="P77" s="137" t="s">
        <v>156</v>
      </c>
      <c r="Q77" s="137"/>
      <c r="R77" s="137"/>
      <c r="S77" s="137" t="s">
        <v>156</v>
      </c>
      <c r="T77" s="137"/>
      <c r="U77" s="137"/>
      <c r="V77" s="137" t="s">
        <v>156</v>
      </c>
      <c r="W77" s="137"/>
      <c r="X77" s="137"/>
      <c r="Y77" s="137" t="s">
        <v>156</v>
      </c>
      <c r="Z77" s="137"/>
      <c r="AA77" s="137"/>
      <c r="AB77" s="137">
        <v>51.75</v>
      </c>
      <c r="AC77" s="137"/>
      <c r="AD77" s="137"/>
      <c r="AI77" s="10">
        <f t="shared" si="17"/>
        <v>0</v>
      </c>
      <c r="AJ77" s="10">
        <f t="shared" si="18"/>
        <v>0</v>
      </c>
      <c r="AK77" s="10">
        <f t="shared" si="18"/>
        <v>0</v>
      </c>
      <c r="AM77">
        <v>49.5</v>
      </c>
      <c r="AO77">
        <v>112.5</v>
      </c>
    </row>
    <row r="78" spans="1:41" ht="12.5" customHeight="1" x14ac:dyDescent="0.55000000000000004">
      <c r="A78" s="168" t="s">
        <v>16</v>
      </c>
      <c r="B78" s="169"/>
      <c r="C78" s="169"/>
      <c r="D78" s="170"/>
      <c r="E78" s="28" t="s">
        <v>41</v>
      </c>
      <c r="F78" s="147"/>
      <c r="G78" s="161">
        <v>2.25</v>
      </c>
      <c r="H78" s="162"/>
      <c r="I78" s="163"/>
      <c r="J78" s="197">
        <v>2.25</v>
      </c>
      <c r="K78" s="198"/>
      <c r="L78" s="199"/>
      <c r="M78" s="167"/>
      <c r="N78" s="167"/>
      <c r="O78" s="167"/>
      <c r="P78" s="140" t="s">
        <v>156</v>
      </c>
      <c r="Q78" s="140"/>
      <c r="R78" s="140"/>
      <c r="S78" s="140" t="s">
        <v>156</v>
      </c>
      <c r="T78" s="140"/>
      <c r="U78" s="140"/>
      <c r="V78" s="140" t="s">
        <v>156</v>
      </c>
      <c r="W78" s="140"/>
      <c r="X78" s="140"/>
      <c r="Y78" s="140" t="s">
        <v>156</v>
      </c>
      <c r="Z78" s="140"/>
      <c r="AA78" s="140"/>
      <c r="AB78" s="140">
        <v>4.5</v>
      </c>
      <c r="AC78" s="140"/>
      <c r="AD78" s="140"/>
      <c r="AI78" s="10">
        <f t="shared" si="17"/>
        <v>0</v>
      </c>
      <c r="AJ78" s="10">
        <f t="shared" si="18"/>
        <v>0</v>
      </c>
      <c r="AK78" s="10">
        <f t="shared" si="18"/>
        <v>0</v>
      </c>
      <c r="AM78">
        <v>2.25</v>
      </c>
      <c r="AO78">
        <v>0</v>
      </c>
    </row>
    <row r="79" spans="1:41" ht="12.5" customHeight="1" x14ac:dyDescent="0.55000000000000004">
      <c r="A79" s="171"/>
      <c r="B79" s="172"/>
      <c r="C79" s="172"/>
      <c r="D79" s="173"/>
      <c r="E79" s="28" t="s">
        <v>42</v>
      </c>
      <c r="F79" s="147"/>
      <c r="G79" s="189">
        <v>49.5</v>
      </c>
      <c r="H79" s="189"/>
      <c r="I79" s="189"/>
      <c r="J79" s="194">
        <v>49.5</v>
      </c>
      <c r="K79" s="195"/>
      <c r="L79" s="196"/>
      <c r="M79" s="167"/>
      <c r="N79" s="167"/>
      <c r="O79" s="167"/>
      <c r="P79" s="140" t="s">
        <v>156</v>
      </c>
      <c r="Q79" s="140"/>
      <c r="R79" s="140"/>
      <c r="S79" s="140" t="s">
        <v>156</v>
      </c>
      <c r="T79" s="140"/>
      <c r="U79" s="140"/>
      <c r="V79" s="140" t="s">
        <v>156</v>
      </c>
      <c r="W79" s="140"/>
      <c r="X79" s="140"/>
      <c r="Y79" s="140" t="s">
        <v>156</v>
      </c>
      <c r="Z79" s="140"/>
      <c r="AA79" s="140"/>
      <c r="AB79" s="140">
        <v>99</v>
      </c>
      <c r="AC79" s="140"/>
      <c r="AD79" s="140"/>
      <c r="AI79" s="10">
        <f t="shared" si="17"/>
        <v>0</v>
      </c>
      <c r="AJ79" s="10">
        <f t="shared" si="18"/>
        <v>0</v>
      </c>
      <c r="AK79" s="10">
        <f t="shared" si="18"/>
        <v>0</v>
      </c>
      <c r="AM79">
        <v>49.5</v>
      </c>
      <c r="AO79">
        <v>0</v>
      </c>
    </row>
    <row r="80" spans="1:41" ht="12.5" customHeight="1" x14ac:dyDescent="0.55000000000000004">
      <c r="A80" s="174"/>
      <c r="B80" s="175"/>
      <c r="C80" s="175"/>
      <c r="D80" s="176"/>
      <c r="E80" s="28" t="s">
        <v>43</v>
      </c>
      <c r="F80" s="147"/>
      <c r="G80" s="161">
        <v>49.5</v>
      </c>
      <c r="H80" s="162"/>
      <c r="I80" s="163"/>
      <c r="J80" s="197">
        <v>2.25</v>
      </c>
      <c r="K80" s="198"/>
      <c r="L80" s="199"/>
      <c r="M80" s="167">
        <v>10</v>
      </c>
      <c r="N80" s="167"/>
      <c r="O80" s="167"/>
      <c r="P80" s="140" t="s">
        <v>156</v>
      </c>
      <c r="Q80" s="140"/>
      <c r="R80" s="140"/>
      <c r="S80" s="140" t="s">
        <v>156</v>
      </c>
      <c r="T80" s="140"/>
      <c r="U80" s="140"/>
      <c r="V80" s="140" t="s">
        <v>156</v>
      </c>
      <c r="W80" s="140"/>
      <c r="X80" s="140"/>
      <c r="Y80" s="140" t="s">
        <v>156</v>
      </c>
      <c r="Z80" s="140"/>
      <c r="AA80" s="140"/>
      <c r="AB80" s="140">
        <v>61.75</v>
      </c>
      <c r="AC80" s="140"/>
      <c r="AD80" s="140"/>
      <c r="AI80" s="10">
        <f t="shared" si="17"/>
        <v>0</v>
      </c>
      <c r="AJ80" s="10">
        <f t="shared" si="18"/>
        <v>0</v>
      </c>
      <c r="AK80" s="10">
        <f t="shared" si="18"/>
        <v>0</v>
      </c>
      <c r="AM80">
        <v>2.25</v>
      </c>
      <c r="AO80">
        <v>0</v>
      </c>
    </row>
    <row r="81" spans="1:41" ht="12.5" customHeight="1" x14ac:dyDescent="0.55000000000000004">
      <c r="A81" s="148" t="s">
        <v>17</v>
      </c>
      <c r="B81" s="149"/>
      <c r="C81" s="149"/>
      <c r="D81" s="150"/>
      <c r="E81" s="138" t="s">
        <v>41</v>
      </c>
      <c r="F81" s="139"/>
      <c r="G81" s="157">
        <v>2.25</v>
      </c>
      <c r="H81" s="157"/>
      <c r="I81" s="157"/>
      <c r="J81" s="200">
        <v>2.25</v>
      </c>
      <c r="K81" s="201"/>
      <c r="L81" s="202"/>
      <c r="M81" s="186"/>
      <c r="N81" s="186"/>
      <c r="O81" s="186"/>
      <c r="P81" s="137" t="s">
        <v>156</v>
      </c>
      <c r="Q81" s="137"/>
      <c r="R81" s="137"/>
      <c r="S81" s="137" t="s">
        <v>156</v>
      </c>
      <c r="T81" s="137"/>
      <c r="U81" s="137"/>
      <c r="V81" s="137" t="s">
        <v>156</v>
      </c>
      <c r="W81" s="137"/>
      <c r="X81" s="137"/>
      <c r="Y81" s="137" t="s">
        <v>156</v>
      </c>
      <c r="Z81" s="137"/>
      <c r="AA81" s="137"/>
      <c r="AB81" s="137">
        <v>4.5</v>
      </c>
      <c r="AC81" s="137"/>
      <c r="AD81" s="137"/>
      <c r="AI81" s="10">
        <f t="shared" si="17"/>
        <v>0</v>
      </c>
      <c r="AJ81" s="10">
        <f t="shared" si="18"/>
        <v>0</v>
      </c>
      <c r="AK81" s="10">
        <f t="shared" si="18"/>
        <v>0</v>
      </c>
      <c r="AM81">
        <v>2.25</v>
      </c>
      <c r="AO81">
        <v>45</v>
      </c>
    </row>
    <row r="82" spans="1:41" ht="12.5" customHeight="1" x14ac:dyDescent="0.55000000000000004">
      <c r="A82" s="151"/>
      <c r="B82" s="152"/>
      <c r="C82" s="152"/>
      <c r="D82" s="153"/>
      <c r="E82" s="138" t="s">
        <v>42</v>
      </c>
      <c r="F82" s="139"/>
      <c r="G82" s="180"/>
      <c r="H82" s="181"/>
      <c r="I82" s="182"/>
      <c r="J82" s="203">
        <v>49.5</v>
      </c>
      <c r="K82" s="204"/>
      <c r="L82" s="205"/>
      <c r="M82" s="186">
        <v>100</v>
      </c>
      <c r="N82" s="186"/>
      <c r="O82" s="186"/>
      <c r="P82" s="137" t="s">
        <v>156</v>
      </c>
      <c r="Q82" s="137"/>
      <c r="R82" s="137"/>
      <c r="S82" s="137" t="s">
        <v>156</v>
      </c>
      <c r="T82" s="137"/>
      <c r="U82" s="137"/>
      <c r="V82" s="137" t="s">
        <v>156</v>
      </c>
      <c r="W82" s="137"/>
      <c r="X82" s="137"/>
      <c r="Y82" s="137" t="s">
        <v>156</v>
      </c>
      <c r="Z82" s="137"/>
      <c r="AA82" s="137"/>
      <c r="AB82" s="137">
        <v>149.5</v>
      </c>
      <c r="AC82" s="137"/>
      <c r="AD82" s="137"/>
      <c r="AI82" s="10">
        <f t="shared" si="17"/>
        <v>0</v>
      </c>
      <c r="AJ82" s="10">
        <f t="shared" si="18"/>
        <v>0</v>
      </c>
      <c r="AK82" s="10">
        <f t="shared" si="18"/>
        <v>0</v>
      </c>
      <c r="AM82">
        <v>49.5</v>
      </c>
      <c r="AO82">
        <v>0</v>
      </c>
    </row>
    <row r="83" spans="1:41" ht="12.5" customHeight="1" x14ac:dyDescent="0.55000000000000004">
      <c r="A83" s="154"/>
      <c r="B83" s="155"/>
      <c r="C83" s="155"/>
      <c r="D83" s="156"/>
      <c r="E83" s="138" t="s">
        <v>43</v>
      </c>
      <c r="F83" s="139"/>
      <c r="G83" s="157">
        <v>607.49999999999989</v>
      </c>
      <c r="H83" s="157"/>
      <c r="I83" s="157"/>
      <c r="J83" s="200">
        <v>49.5</v>
      </c>
      <c r="K83" s="201"/>
      <c r="L83" s="202"/>
      <c r="M83" s="186">
        <v>10</v>
      </c>
      <c r="N83" s="186"/>
      <c r="O83" s="186"/>
      <c r="P83" s="137" t="s">
        <v>156</v>
      </c>
      <c r="Q83" s="137"/>
      <c r="R83" s="137"/>
      <c r="S83" s="137" t="s">
        <v>156</v>
      </c>
      <c r="T83" s="137"/>
      <c r="U83" s="137"/>
      <c r="V83" s="137" t="s">
        <v>156</v>
      </c>
      <c r="W83" s="137"/>
      <c r="X83" s="137"/>
      <c r="Y83" s="137" t="s">
        <v>156</v>
      </c>
      <c r="Z83" s="137"/>
      <c r="AA83" s="137"/>
      <c r="AB83" s="137">
        <v>666.99999999999989</v>
      </c>
      <c r="AC83" s="137"/>
      <c r="AD83" s="137"/>
      <c r="AI83" s="10">
        <f t="shared" si="17"/>
        <v>0</v>
      </c>
      <c r="AJ83" s="10">
        <f t="shared" ref="AJ83:AK85" si="19">AI83*225</f>
        <v>0</v>
      </c>
      <c r="AK83" s="10">
        <f t="shared" si="19"/>
        <v>0</v>
      </c>
      <c r="AM83">
        <v>49.5</v>
      </c>
      <c r="AO83">
        <v>450</v>
      </c>
    </row>
    <row r="84" spans="1:41" ht="12.5" customHeight="1" x14ac:dyDescent="0.55000000000000004">
      <c r="A84" s="168" t="s">
        <v>18</v>
      </c>
      <c r="B84" s="169"/>
      <c r="C84" s="169"/>
      <c r="D84" s="170"/>
      <c r="E84" s="28" t="s">
        <v>41</v>
      </c>
      <c r="F84" s="147"/>
      <c r="G84" s="161"/>
      <c r="H84" s="162"/>
      <c r="I84" s="163"/>
      <c r="J84" s="197"/>
      <c r="K84" s="198"/>
      <c r="L84" s="199"/>
      <c r="M84" s="167">
        <v>140</v>
      </c>
      <c r="N84" s="167"/>
      <c r="O84" s="167"/>
      <c r="P84" s="140" t="s">
        <v>156</v>
      </c>
      <c r="Q84" s="140"/>
      <c r="R84" s="140"/>
      <c r="S84" s="140" t="s">
        <v>156</v>
      </c>
      <c r="T84" s="140"/>
      <c r="U84" s="140"/>
      <c r="V84" s="140" t="s">
        <v>156</v>
      </c>
      <c r="W84" s="140"/>
      <c r="X84" s="140"/>
      <c r="Y84" s="140" t="s">
        <v>156</v>
      </c>
      <c r="Z84" s="140"/>
      <c r="AA84" s="140"/>
      <c r="AB84" s="140">
        <v>140</v>
      </c>
      <c r="AC84" s="140"/>
      <c r="AD84" s="140"/>
      <c r="AI84" s="10">
        <f t="shared" si="17"/>
        <v>0</v>
      </c>
      <c r="AJ84" s="10">
        <f t="shared" si="19"/>
        <v>0</v>
      </c>
      <c r="AK84" s="10">
        <f t="shared" si="19"/>
        <v>0</v>
      </c>
      <c r="AM84">
        <v>0</v>
      </c>
      <c r="AO84">
        <v>45</v>
      </c>
    </row>
    <row r="85" spans="1:41" ht="12.5" customHeight="1" x14ac:dyDescent="0.55000000000000004">
      <c r="A85" s="171"/>
      <c r="B85" s="172"/>
      <c r="C85" s="172"/>
      <c r="D85" s="173"/>
      <c r="E85" s="28" t="s">
        <v>42</v>
      </c>
      <c r="F85" s="147"/>
      <c r="G85" s="188"/>
      <c r="H85" s="189"/>
      <c r="I85" s="190"/>
      <c r="J85" s="194">
        <v>607.49999999999989</v>
      </c>
      <c r="K85" s="195"/>
      <c r="L85" s="196"/>
      <c r="M85" s="167"/>
      <c r="N85" s="167"/>
      <c r="O85" s="167"/>
      <c r="P85" s="140" t="s">
        <v>156</v>
      </c>
      <c r="Q85" s="140"/>
      <c r="R85" s="140"/>
      <c r="S85" s="140" t="s">
        <v>156</v>
      </c>
      <c r="T85" s="140"/>
      <c r="U85" s="140"/>
      <c r="V85" s="140" t="s">
        <v>156</v>
      </c>
      <c r="W85" s="140"/>
      <c r="X85" s="140"/>
      <c r="Y85" s="140" t="s">
        <v>156</v>
      </c>
      <c r="Z85" s="140"/>
      <c r="AA85" s="140"/>
      <c r="AB85" s="140">
        <v>607.49999999999989</v>
      </c>
      <c r="AC85" s="140"/>
      <c r="AD85" s="140"/>
      <c r="AI85" s="10">
        <f t="shared" si="17"/>
        <v>0</v>
      </c>
      <c r="AJ85" s="10">
        <f t="shared" si="19"/>
        <v>0</v>
      </c>
      <c r="AK85" s="10">
        <f t="shared" si="19"/>
        <v>0</v>
      </c>
      <c r="AM85">
        <v>607.49999999999989</v>
      </c>
      <c r="AO85">
        <v>630</v>
      </c>
    </row>
    <row r="86" spans="1:41" ht="12.5" customHeight="1" x14ac:dyDescent="0.55000000000000004">
      <c r="A86" s="174"/>
      <c r="B86" s="175"/>
      <c r="C86" s="175"/>
      <c r="D86" s="176"/>
      <c r="E86" s="28" t="s">
        <v>43</v>
      </c>
      <c r="F86" s="147"/>
      <c r="G86" s="161"/>
      <c r="H86" s="162"/>
      <c r="I86" s="163"/>
      <c r="J86" s="177"/>
      <c r="K86" s="178"/>
      <c r="L86" s="179"/>
      <c r="M86" s="167">
        <v>10</v>
      </c>
      <c r="N86" s="167"/>
      <c r="O86" s="167"/>
      <c r="P86" s="140" t="s">
        <v>156</v>
      </c>
      <c r="Q86" s="140"/>
      <c r="R86" s="140"/>
      <c r="S86" s="140" t="s">
        <v>156</v>
      </c>
      <c r="T86" s="140"/>
      <c r="U86" s="140"/>
      <c r="V86" s="140" t="s">
        <v>156</v>
      </c>
      <c r="W86" s="140"/>
      <c r="X86" s="140"/>
      <c r="Y86" s="140" t="s">
        <v>156</v>
      </c>
      <c r="Z86" s="140"/>
      <c r="AA86" s="140"/>
      <c r="AB86" s="140">
        <v>10</v>
      </c>
      <c r="AC86" s="140"/>
      <c r="AD86" s="140"/>
      <c r="AI86" s="11"/>
      <c r="AJ86" s="11"/>
      <c r="AK86" s="11"/>
      <c r="AM86">
        <v>0</v>
      </c>
      <c r="AO86">
        <v>0</v>
      </c>
    </row>
    <row r="87" spans="1:41" ht="12.5" customHeight="1" x14ac:dyDescent="0.55000000000000004">
      <c r="A87" s="148" t="s">
        <v>19</v>
      </c>
      <c r="B87" s="149"/>
      <c r="C87" s="149"/>
      <c r="D87" s="150"/>
      <c r="E87" s="138" t="s">
        <v>41</v>
      </c>
      <c r="F87" s="139"/>
      <c r="G87" s="191"/>
      <c r="H87" s="192"/>
      <c r="I87" s="193"/>
      <c r="J87" s="183"/>
      <c r="K87" s="184"/>
      <c r="L87" s="185"/>
      <c r="M87" s="186">
        <v>15</v>
      </c>
      <c r="N87" s="186"/>
      <c r="O87" s="186"/>
      <c r="P87" s="137" t="s">
        <v>156</v>
      </c>
      <c r="Q87" s="137"/>
      <c r="R87" s="137"/>
      <c r="S87" s="137" t="s">
        <v>156</v>
      </c>
      <c r="T87" s="137"/>
      <c r="U87" s="137"/>
      <c r="V87" s="137" t="s">
        <v>156</v>
      </c>
      <c r="W87" s="137"/>
      <c r="X87" s="137"/>
      <c r="Y87" s="137" t="s">
        <v>156</v>
      </c>
      <c r="Z87" s="137"/>
      <c r="AA87" s="137"/>
      <c r="AB87" s="137">
        <v>15</v>
      </c>
      <c r="AC87" s="137"/>
      <c r="AD87" s="137"/>
      <c r="AI87" s="11"/>
      <c r="AJ87" s="11"/>
      <c r="AK87" s="11"/>
      <c r="AM87">
        <v>0</v>
      </c>
      <c r="AO87">
        <v>45</v>
      </c>
    </row>
    <row r="88" spans="1:41" ht="12.5" customHeight="1" x14ac:dyDescent="0.55000000000000004">
      <c r="A88" s="151"/>
      <c r="B88" s="152"/>
      <c r="C88" s="152"/>
      <c r="D88" s="153"/>
      <c r="E88" s="138" t="s">
        <v>42</v>
      </c>
      <c r="F88" s="139"/>
      <c r="G88" s="180"/>
      <c r="H88" s="181"/>
      <c r="I88" s="182"/>
      <c r="J88" s="183"/>
      <c r="K88" s="184"/>
      <c r="L88" s="185"/>
      <c r="M88" s="186">
        <v>10</v>
      </c>
      <c r="N88" s="186"/>
      <c r="O88" s="186"/>
      <c r="P88" s="137" t="s">
        <v>156</v>
      </c>
      <c r="Q88" s="137"/>
      <c r="R88" s="137"/>
      <c r="S88" s="137" t="s">
        <v>156</v>
      </c>
      <c r="T88" s="137"/>
      <c r="U88" s="137"/>
      <c r="V88" s="137" t="s">
        <v>156</v>
      </c>
      <c r="W88" s="137"/>
      <c r="X88" s="137"/>
      <c r="Y88" s="137" t="s">
        <v>156</v>
      </c>
      <c r="Z88" s="137"/>
      <c r="AA88" s="137"/>
      <c r="AB88" s="137">
        <v>10</v>
      </c>
      <c r="AC88" s="137"/>
      <c r="AD88" s="137"/>
      <c r="AI88" s="11"/>
      <c r="AJ88" s="11"/>
      <c r="AK88" s="11"/>
      <c r="AM88">
        <v>0</v>
      </c>
      <c r="AO88">
        <v>67.5</v>
      </c>
    </row>
    <row r="89" spans="1:41" ht="12.5" customHeight="1" x14ac:dyDescent="0.55000000000000004">
      <c r="A89" s="154"/>
      <c r="B89" s="155"/>
      <c r="C89" s="155"/>
      <c r="D89" s="156"/>
      <c r="E89" s="138" t="s">
        <v>43</v>
      </c>
      <c r="F89" s="139"/>
      <c r="G89" s="180"/>
      <c r="H89" s="181"/>
      <c r="I89" s="182"/>
      <c r="J89" s="183"/>
      <c r="K89" s="184"/>
      <c r="L89" s="185"/>
      <c r="M89" s="186">
        <v>0</v>
      </c>
      <c r="N89" s="186"/>
      <c r="O89" s="186"/>
      <c r="P89" s="137" t="s">
        <v>156</v>
      </c>
      <c r="Q89" s="137"/>
      <c r="R89" s="137"/>
      <c r="S89" s="137" t="s">
        <v>156</v>
      </c>
      <c r="T89" s="137"/>
      <c r="U89" s="137"/>
      <c r="V89" s="137" t="s">
        <v>156</v>
      </c>
      <c r="W89" s="137"/>
      <c r="X89" s="137"/>
      <c r="Y89" s="137" t="s">
        <v>156</v>
      </c>
      <c r="Z89" s="137"/>
      <c r="AA89" s="137"/>
      <c r="AB89" s="137" t="s">
        <v>156</v>
      </c>
      <c r="AC89" s="137"/>
      <c r="AD89" s="137"/>
      <c r="AI89" s="187"/>
      <c r="AJ89" s="187"/>
      <c r="AK89" s="187"/>
      <c r="AM89">
        <v>0</v>
      </c>
      <c r="AO89">
        <v>45</v>
      </c>
    </row>
    <row r="90" spans="1:41" ht="12.5" customHeight="1" x14ac:dyDescent="0.55000000000000004">
      <c r="A90" s="168" t="s">
        <v>20</v>
      </c>
      <c r="B90" s="169"/>
      <c r="C90" s="169"/>
      <c r="D90" s="170"/>
      <c r="E90" s="28" t="s">
        <v>41</v>
      </c>
      <c r="F90" s="147"/>
      <c r="G90" s="161"/>
      <c r="H90" s="162"/>
      <c r="I90" s="163"/>
      <c r="J90" s="177"/>
      <c r="K90" s="178"/>
      <c r="L90" s="179"/>
      <c r="M90" s="167">
        <v>1200</v>
      </c>
      <c r="N90" s="167"/>
      <c r="O90" s="167"/>
      <c r="P90" s="140" t="s">
        <v>156</v>
      </c>
      <c r="Q90" s="140"/>
      <c r="R90" s="140"/>
      <c r="S90" s="140" t="s">
        <v>156</v>
      </c>
      <c r="T90" s="140"/>
      <c r="U90" s="140"/>
      <c r="V90" s="140" t="s">
        <v>156</v>
      </c>
      <c r="W90" s="140"/>
      <c r="X90" s="140"/>
      <c r="Y90" s="140" t="s">
        <v>156</v>
      </c>
      <c r="Z90" s="140"/>
      <c r="AA90" s="140"/>
      <c r="AB90" s="140">
        <v>1200</v>
      </c>
      <c r="AC90" s="140"/>
      <c r="AD90" s="140"/>
      <c r="AI90" s="187"/>
      <c r="AJ90" s="187"/>
      <c r="AK90" s="187"/>
      <c r="AM90">
        <v>0</v>
      </c>
      <c r="AO90">
        <v>0</v>
      </c>
    </row>
    <row r="91" spans="1:41" ht="12.5" customHeight="1" x14ac:dyDescent="0.55000000000000004">
      <c r="A91" s="171"/>
      <c r="B91" s="172"/>
      <c r="C91" s="172"/>
      <c r="D91" s="173"/>
      <c r="E91" s="28" t="s">
        <v>42</v>
      </c>
      <c r="F91" s="147"/>
      <c r="G91" s="188"/>
      <c r="H91" s="189"/>
      <c r="I91" s="190"/>
      <c r="J91" s="177"/>
      <c r="K91" s="178"/>
      <c r="L91" s="179"/>
      <c r="M91" s="167">
        <v>1200</v>
      </c>
      <c r="N91" s="167"/>
      <c r="O91" s="167"/>
      <c r="P91" s="140" t="s">
        <v>156</v>
      </c>
      <c r="Q91" s="140"/>
      <c r="R91" s="140"/>
      <c r="S91" s="140" t="s">
        <v>156</v>
      </c>
      <c r="T91" s="140"/>
      <c r="U91" s="140"/>
      <c r="V91" s="140" t="s">
        <v>156</v>
      </c>
      <c r="W91" s="140"/>
      <c r="X91" s="140"/>
      <c r="Y91" s="140" t="s">
        <v>156</v>
      </c>
      <c r="Z91" s="140"/>
      <c r="AA91" s="140"/>
      <c r="AB91" s="140">
        <v>1200</v>
      </c>
      <c r="AC91" s="140"/>
      <c r="AD91" s="140"/>
      <c r="AM91">
        <v>0</v>
      </c>
      <c r="AO91">
        <v>5400</v>
      </c>
    </row>
    <row r="92" spans="1:41" ht="12.5" customHeight="1" x14ac:dyDescent="0.55000000000000004">
      <c r="A92" s="174"/>
      <c r="B92" s="175"/>
      <c r="C92" s="175"/>
      <c r="D92" s="176"/>
      <c r="E92" s="28" t="s">
        <v>43</v>
      </c>
      <c r="F92" s="147"/>
      <c r="G92" s="161">
        <v>360</v>
      </c>
      <c r="H92" s="162"/>
      <c r="I92" s="163"/>
      <c r="J92" s="164">
        <v>360</v>
      </c>
      <c r="K92" s="165"/>
      <c r="L92" s="166"/>
      <c r="M92" s="167">
        <v>50</v>
      </c>
      <c r="N92" s="167"/>
      <c r="O92" s="167"/>
      <c r="P92" s="140" t="s">
        <v>156</v>
      </c>
      <c r="Q92" s="140"/>
      <c r="R92" s="140"/>
      <c r="S92" s="140" t="s">
        <v>156</v>
      </c>
      <c r="T92" s="140"/>
      <c r="U92" s="140"/>
      <c r="V92" s="140" t="s">
        <v>156</v>
      </c>
      <c r="W92" s="140"/>
      <c r="X92" s="140"/>
      <c r="Y92" s="140" t="s">
        <v>156</v>
      </c>
      <c r="Z92" s="140"/>
      <c r="AA92" s="140"/>
      <c r="AB92" s="140">
        <v>770</v>
      </c>
      <c r="AC92" s="140"/>
      <c r="AD92" s="140"/>
      <c r="AM92">
        <v>360</v>
      </c>
      <c r="AO92">
        <v>5400</v>
      </c>
    </row>
    <row r="93" spans="1:41" ht="12.5" customHeight="1" x14ac:dyDescent="0.55000000000000004">
      <c r="A93" s="148" t="s">
        <v>21</v>
      </c>
      <c r="B93" s="149"/>
      <c r="C93" s="149"/>
      <c r="D93" s="150"/>
      <c r="E93" s="138" t="s">
        <v>41</v>
      </c>
      <c r="F93" s="139"/>
      <c r="G93" s="157">
        <v>20.25</v>
      </c>
      <c r="H93" s="157"/>
      <c r="I93" s="157"/>
      <c r="J93" s="158">
        <v>20.25</v>
      </c>
      <c r="K93" s="159"/>
      <c r="L93" s="160"/>
      <c r="M93" s="137" t="s">
        <v>156</v>
      </c>
      <c r="N93" s="137"/>
      <c r="O93" s="137"/>
      <c r="P93" s="137" t="s">
        <v>156</v>
      </c>
      <c r="Q93" s="137"/>
      <c r="R93" s="137"/>
      <c r="S93" s="137" t="s">
        <v>156</v>
      </c>
      <c r="T93" s="137"/>
      <c r="U93" s="137"/>
      <c r="V93" s="137" t="s">
        <v>156</v>
      </c>
      <c r="W93" s="137"/>
      <c r="X93" s="137"/>
      <c r="Y93" s="137" t="s">
        <v>156</v>
      </c>
      <c r="Z93" s="137"/>
      <c r="AA93" s="137"/>
      <c r="AB93" s="137">
        <v>40.5</v>
      </c>
      <c r="AC93" s="137"/>
      <c r="AD93" s="137"/>
      <c r="AM93">
        <v>20.25</v>
      </c>
      <c r="AO93">
        <v>225</v>
      </c>
    </row>
    <row r="94" spans="1:41" ht="12.5" customHeight="1" x14ac:dyDescent="0.55000000000000004">
      <c r="A94" s="151"/>
      <c r="B94" s="152"/>
      <c r="C94" s="152"/>
      <c r="D94" s="153"/>
      <c r="E94" s="138" t="s">
        <v>42</v>
      </c>
      <c r="F94" s="139"/>
      <c r="G94" s="137" t="s">
        <v>156</v>
      </c>
      <c r="H94" s="137"/>
      <c r="I94" s="137"/>
      <c r="J94" s="137" t="s">
        <v>156</v>
      </c>
      <c r="K94" s="137"/>
      <c r="L94" s="137"/>
      <c r="M94" s="137" t="s">
        <v>156</v>
      </c>
      <c r="N94" s="137"/>
      <c r="O94" s="137"/>
      <c r="P94" s="137" t="s">
        <v>156</v>
      </c>
      <c r="Q94" s="137"/>
      <c r="R94" s="137"/>
      <c r="S94" s="137" t="s">
        <v>156</v>
      </c>
      <c r="T94" s="137"/>
      <c r="U94" s="137"/>
      <c r="V94" s="137" t="s">
        <v>156</v>
      </c>
      <c r="W94" s="137"/>
      <c r="X94" s="137"/>
      <c r="Y94" s="137" t="s">
        <v>156</v>
      </c>
      <c r="Z94" s="137"/>
      <c r="AA94" s="137"/>
      <c r="AB94" s="137" t="s">
        <v>156</v>
      </c>
      <c r="AC94" s="137"/>
      <c r="AD94" s="137"/>
      <c r="AM94">
        <v>0</v>
      </c>
      <c r="AO94">
        <v>0</v>
      </c>
    </row>
    <row r="95" spans="1:41" ht="12.5" customHeight="1" x14ac:dyDescent="0.55000000000000004">
      <c r="A95" s="154"/>
      <c r="B95" s="155"/>
      <c r="C95" s="155"/>
      <c r="D95" s="156"/>
      <c r="E95" s="138" t="s">
        <v>43</v>
      </c>
      <c r="F95" s="139"/>
      <c r="G95" s="137" t="s">
        <v>156</v>
      </c>
      <c r="H95" s="137"/>
      <c r="I95" s="137"/>
      <c r="J95" s="137" t="s">
        <v>156</v>
      </c>
      <c r="K95" s="137"/>
      <c r="L95" s="137"/>
      <c r="M95" s="137" t="s">
        <v>156</v>
      </c>
      <c r="N95" s="137"/>
      <c r="O95" s="137"/>
      <c r="P95" s="137" t="s">
        <v>156</v>
      </c>
      <c r="Q95" s="137"/>
      <c r="R95" s="137"/>
      <c r="S95" s="137" t="s">
        <v>156</v>
      </c>
      <c r="T95" s="137"/>
      <c r="U95" s="137"/>
      <c r="V95" s="137" t="s">
        <v>156</v>
      </c>
      <c r="W95" s="137"/>
      <c r="X95" s="137"/>
      <c r="Y95" s="137" t="s">
        <v>156</v>
      </c>
      <c r="Z95" s="137"/>
      <c r="AA95" s="137"/>
      <c r="AB95" s="137" t="s">
        <v>156</v>
      </c>
      <c r="AC95" s="137"/>
      <c r="AD95" s="137"/>
      <c r="AM95">
        <v>0</v>
      </c>
      <c r="AO95">
        <v>0</v>
      </c>
    </row>
    <row r="96" spans="1:41" ht="12.5" customHeight="1" x14ac:dyDescent="0.55000000000000004">
      <c r="A96" s="28" t="s">
        <v>39</v>
      </c>
      <c r="B96" s="146"/>
      <c r="C96" s="146"/>
      <c r="D96" s="146"/>
      <c r="E96" s="146"/>
      <c r="F96" s="147"/>
      <c r="G96" s="134">
        <v>1689.75</v>
      </c>
      <c r="H96" s="135"/>
      <c r="I96" s="136"/>
      <c r="J96" s="134">
        <v>1777.5</v>
      </c>
      <c r="K96" s="135"/>
      <c r="L96" s="136"/>
      <c r="M96" s="134">
        <v>2839.5</v>
      </c>
      <c r="N96" s="135"/>
      <c r="O96" s="136"/>
      <c r="P96" s="134" t="s">
        <v>156</v>
      </c>
      <c r="Q96" s="135"/>
      <c r="R96" s="136"/>
      <c r="S96" s="134" t="s">
        <v>156</v>
      </c>
      <c r="T96" s="135"/>
      <c r="U96" s="136"/>
      <c r="V96" s="134" t="s">
        <v>156</v>
      </c>
      <c r="W96" s="135"/>
      <c r="X96" s="136"/>
      <c r="Y96" s="134" t="s">
        <v>156</v>
      </c>
      <c r="Z96" s="135"/>
      <c r="AA96" s="136"/>
      <c r="AB96" s="140">
        <v>6306.75</v>
      </c>
      <c r="AC96" s="140"/>
      <c r="AD96" s="140"/>
      <c r="AO96">
        <v>0</v>
      </c>
    </row>
    <row r="97" spans="1:40" ht="12.5" customHeight="1" x14ac:dyDescent="0.55000000000000004">
      <c r="A97" s="26"/>
      <c r="B97" s="26"/>
      <c r="C97" s="26"/>
      <c r="D97" s="26"/>
      <c r="E97" s="26"/>
      <c r="F97" s="2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</row>
    <row r="98" spans="1:40" ht="12.5" customHeight="1" x14ac:dyDescent="0.55000000000000004">
      <c r="A98" s="26"/>
      <c r="B98" s="26"/>
      <c r="C98" s="26"/>
      <c r="D98" s="26"/>
      <c r="E98" s="26"/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</row>
    <row r="99" spans="1:40" ht="12.5" customHeight="1" x14ac:dyDescent="0.55000000000000004">
      <c r="A99" s="26"/>
      <c r="B99" s="26"/>
      <c r="C99" s="26"/>
      <c r="D99" s="26"/>
      <c r="E99" s="26"/>
      <c r="F99" s="2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</row>
    <row r="100" spans="1:40" ht="13.15" customHeight="1" x14ac:dyDescent="0.55000000000000004">
      <c r="A100" s="5"/>
      <c r="B100" s="5"/>
      <c r="C100" s="5"/>
      <c r="D100" s="5"/>
      <c r="E100" s="5"/>
      <c r="F100" s="5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:40" ht="10" customHeight="1" x14ac:dyDescent="0.55000000000000004">
      <c r="A101" s="3" t="s">
        <v>49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40" ht="10" customHeight="1" x14ac:dyDescent="0.55000000000000004">
      <c r="A102" s="141" t="s">
        <v>50</v>
      </c>
      <c r="B102" s="81"/>
      <c r="C102" s="81"/>
      <c r="D102" s="81"/>
      <c r="E102" s="81"/>
      <c r="F102" s="81" t="s">
        <v>51</v>
      </c>
      <c r="G102" s="81"/>
      <c r="H102" s="81"/>
      <c r="I102" s="81" t="s">
        <v>52</v>
      </c>
      <c r="J102" s="81" t="s">
        <v>53</v>
      </c>
      <c r="K102" s="81"/>
      <c r="L102" s="81"/>
      <c r="M102" s="81"/>
      <c r="N102" s="81"/>
      <c r="O102" s="81"/>
      <c r="P102" s="81"/>
      <c r="Q102" s="81"/>
      <c r="R102" s="81" t="s">
        <v>54</v>
      </c>
      <c r="S102" s="81"/>
      <c r="T102" s="81"/>
      <c r="U102" s="81"/>
      <c r="V102" s="81" t="s">
        <v>55</v>
      </c>
      <c r="W102" s="81"/>
      <c r="X102" s="81"/>
      <c r="Y102" s="81"/>
      <c r="Z102" s="143" t="s">
        <v>56</v>
      </c>
      <c r="AA102" s="81" t="s">
        <v>57</v>
      </c>
      <c r="AB102" s="81"/>
      <c r="AC102" s="81"/>
      <c r="AD102" s="94"/>
      <c r="AF102" t="s">
        <v>58</v>
      </c>
    </row>
    <row r="103" spans="1:40" ht="10" customHeight="1" x14ac:dyDescent="0.55000000000000004">
      <c r="A103" s="142"/>
      <c r="B103" s="82"/>
      <c r="C103" s="82"/>
      <c r="D103" s="82"/>
      <c r="E103" s="82"/>
      <c r="F103" s="82"/>
      <c r="G103" s="82"/>
      <c r="H103" s="82"/>
      <c r="I103" s="69"/>
      <c r="J103" s="82" t="s">
        <v>59</v>
      </c>
      <c r="K103" s="82"/>
      <c r="L103" s="82"/>
      <c r="M103" s="82"/>
      <c r="N103" s="82" t="s">
        <v>60</v>
      </c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144"/>
      <c r="AA103" s="69"/>
      <c r="AB103" s="69"/>
      <c r="AC103" s="69"/>
      <c r="AD103" s="145"/>
      <c r="AF103" t="s">
        <v>61</v>
      </c>
      <c r="AG103" t="s">
        <v>62</v>
      </c>
      <c r="AI103" t="s">
        <v>63</v>
      </c>
      <c r="AL103" s="133" t="s">
        <v>64</v>
      </c>
      <c r="AM103" s="133"/>
      <c r="AN103" s="133"/>
    </row>
    <row r="104" spans="1:40" ht="10" customHeight="1" x14ac:dyDescent="0.55000000000000004">
      <c r="A104" s="125" t="s">
        <v>63</v>
      </c>
      <c r="B104" s="125"/>
      <c r="C104" s="125"/>
      <c r="D104" s="125"/>
      <c r="E104" s="125"/>
      <c r="F104" s="132" t="s">
        <v>64</v>
      </c>
      <c r="G104" s="132"/>
      <c r="H104" s="132"/>
      <c r="I104" s="12">
        <v>1</v>
      </c>
      <c r="J104" s="119">
        <v>250000</v>
      </c>
      <c r="K104" s="120"/>
      <c r="L104" s="120"/>
      <c r="M104" s="121"/>
      <c r="N104" s="114">
        <v>250000</v>
      </c>
      <c r="O104" s="114"/>
      <c r="P104" s="114"/>
      <c r="Q104" s="114"/>
      <c r="R104" s="114"/>
      <c r="S104" s="114"/>
      <c r="T104" s="114"/>
      <c r="U104" s="114"/>
      <c r="V104" s="114">
        <v>250000</v>
      </c>
      <c r="W104" s="114"/>
      <c r="X104" s="114"/>
      <c r="Y104" s="114"/>
      <c r="Z104" s="12">
        <v>7</v>
      </c>
      <c r="AA104" s="113">
        <v>35714.285714285717</v>
      </c>
      <c r="AB104" s="113"/>
      <c r="AC104" s="113"/>
      <c r="AD104" s="113"/>
      <c r="AG104">
        <f>N104*2%</f>
        <v>5000</v>
      </c>
      <c r="AI104" t="s">
        <v>65</v>
      </c>
      <c r="AL104" s="133" t="s">
        <v>66</v>
      </c>
      <c r="AM104" s="133"/>
      <c r="AN104" s="133"/>
    </row>
    <row r="105" spans="1:40" ht="10" customHeight="1" x14ac:dyDescent="0.55000000000000004">
      <c r="A105" s="125" t="s">
        <v>65</v>
      </c>
      <c r="B105" s="125"/>
      <c r="C105" s="125"/>
      <c r="D105" s="125"/>
      <c r="E105" s="125"/>
      <c r="F105" s="132" t="s">
        <v>66</v>
      </c>
      <c r="G105" s="132"/>
      <c r="H105" s="132"/>
      <c r="I105" s="12">
        <v>1</v>
      </c>
      <c r="J105" s="119">
        <v>11396000</v>
      </c>
      <c r="K105" s="120"/>
      <c r="L105" s="120"/>
      <c r="M105" s="121"/>
      <c r="N105" s="114">
        <v>11396000</v>
      </c>
      <c r="O105" s="114"/>
      <c r="P105" s="114"/>
      <c r="Q105" s="114"/>
      <c r="R105" s="114"/>
      <c r="S105" s="114"/>
      <c r="T105" s="114"/>
      <c r="U105" s="114"/>
      <c r="V105" s="114">
        <v>11396000</v>
      </c>
      <c r="W105" s="114"/>
      <c r="X105" s="114"/>
      <c r="Y105" s="114"/>
      <c r="Z105" s="12">
        <v>7</v>
      </c>
      <c r="AA105" s="113">
        <v>1628000</v>
      </c>
      <c r="AB105" s="113"/>
      <c r="AC105" s="113"/>
      <c r="AD105" s="113"/>
      <c r="AG105">
        <f t="shared" ref="AG105:AG135" si="20">N105*2%</f>
        <v>227920</v>
      </c>
      <c r="AI105" t="s">
        <v>65</v>
      </c>
      <c r="AL105" s="133" t="s">
        <v>67</v>
      </c>
      <c r="AM105" s="133"/>
      <c r="AN105" s="133"/>
    </row>
    <row r="106" spans="1:40" ht="10" customHeight="1" x14ac:dyDescent="0.55000000000000004">
      <c r="A106" s="125" t="s">
        <v>65</v>
      </c>
      <c r="B106" s="125"/>
      <c r="C106" s="125"/>
      <c r="D106" s="125"/>
      <c r="E106" s="125"/>
      <c r="F106" s="132" t="s">
        <v>67</v>
      </c>
      <c r="G106" s="132"/>
      <c r="H106" s="132"/>
      <c r="I106" s="12">
        <v>1</v>
      </c>
      <c r="J106" s="119">
        <v>7366000</v>
      </c>
      <c r="K106" s="120"/>
      <c r="L106" s="120"/>
      <c r="M106" s="121"/>
      <c r="N106" s="114">
        <v>7366000</v>
      </c>
      <c r="O106" s="114"/>
      <c r="P106" s="114"/>
      <c r="Q106" s="114"/>
      <c r="R106" s="114"/>
      <c r="S106" s="114"/>
      <c r="T106" s="114"/>
      <c r="U106" s="114"/>
      <c r="V106" s="114">
        <v>7366000</v>
      </c>
      <c r="W106" s="114"/>
      <c r="X106" s="114"/>
      <c r="Y106" s="114"/>
      <c r="Z106" s="12">
        <v>7</v>
      </c>
      <c r="AA106" s="113">
        <v>1052285.7142857143</v>
      </c>
      <c r="AB106" s="113"/>
      <c r="AC106" s="113"/>
      <c r="AD106" s="113"/>
      <c r="AG106">
        <f t="shared" si="20"/>
        <v>147320</v>
      </c>
      <c r="AI106" t="s">
        <v>68</v>
      </c>
      <c r="AL106" s="133" t="s">
        <v>69</v>
      </c>
      <c r="AM106" s="133"/>
      <c r="AN106" s="133"/>
    </row>
    <row r="107" spans="1:40" ht="10" customHeight="1" x14ac:dyDescent="0.55000000000000004">
      <c r="A107" s="125" t="s">
        <v>68</v>
      </c>
      <c r="B107" s="125"/>
      <c r="C107" s="125"/>
      <c r="D107" s="125"/>
      <c r="E107" s="125"/>
      <c r="F107" s="132" t="s">
        <v>69</v>
      </c>
      <c r="G107" s="132"/>
      <c r="H107" s="132"/>
      <c r="I107" s="12">
        <v>1</v>
      </c>
      <c r="J107" s="119">
        <v>3560000</v>
      </c>
      <c r="K107" s="120"/>
      <c r="L107" s="120"/>
      <c r="M107" s="121"/>
      <c r="N107" s="114">
        <v>3560000</v>
      </c>
      <c r="O107" s="114"/>
      <c r="P107" s="114"/>
      <c r="Q107" s="114"/>
      <c r="R107" s="114">
        <v>1186000</v>
      </c>
      <c r="S107" s="114"/>
      <c r="T107" s="114"/>
      <c r="U107" s="114"/>
      <c r="V107" s="114">
        <v>2374000</v>
      </c>
      <c r="W107" s="114"/>
      <c r="X107" s="114"/>
      <c r="Y107" s="114"/>
      <c r="Z107" s="12">
        <v>7</v>
      </c>
      <c r="AA107" s="113">
        <v>339142.85714285716</v>
      </c>
      <c r="AB107" s="113"/>
      <c r="AC107" s="113"/>
      <c r="AD107" s="113"/>
      <c r="AE107" s="13">
        <f>1/3</f>
        <v>0.33333333333333331</v>
      </c>
      <c r="AF107" s="13"/>
      <c r="AG107">
        <f t="shared" si="20"/>
        <v>71200</v>
      </c>
      <c r="AH107" s="13"/>
      <c r="AI107" t="s">
        <v>70</v>
      </c>
      <c r="AL107" s="133" t="s">
        <v>71</v>
      </c>
      <c r="AM107" s="133"/>
      <c r="AN107" s="133"/>
    </row>
    <row r="108" spans="1:40" ht="10" customHeight="1" x14ac:dyDescent="0.55000000000000004">
      <c r="A108" s="125" t="s">
        <v>70</v>
      </c>
      <c r="B108" s="125"/>
      <c r="C108" s="125"/>
      <c r="D108" s="125"/>
      <c r="E108" s="125"/>
      <c r="F108" s="132" t="s">
        <v>71</v>
      </c>
      <c r="G108" s="132"/>
      <c r="H108" s="132"/>
      <c r="I108" s="12">
        <v>1</v>
      </c>
      <c r="J108" s="119">
        <v>3179000</v>
      </c>
      <c r="K108" s="120"/>
      <c r="L108" s="120"/>
      <c r="M108" s="121"/>
      <c r="N108" s="114">
        <v>3179000</v>
      </c>
      <c r="O108" s="114"/>
      <c r="P108" s="114"/>
      <c r="Q108" s="114"/>
      <c r="R108" s="114">
        <v>1059000</v>
      </c>
      <c r="S108" s="114"/>
      <c r="T108" s="114"/>
      <c r="U108" s="114"/>
      <c r="V108" s="114">
        <v>2120000</v>
      </c>
      <c r="W108" s="114"/>
      <c r="X108" s="114"/>
      <c r="Y108" s="114"/>
      <c r="Z108" s="12">
        <v>7</v>
      </c>
      <c r="AA108" s="113">
        <v>302857.14285714284</v>
      </c>
      <c r="AB108" s="113"/>
      <c r="AC108" s="113"/>
      <c r="AD108" s="113"/>
      <c r="AE108" s="13">
        <f>1/3</f>
        <v>0.33333333333333331</v>
      </c>
      <c r="AF108" s="13"/>
      <c r="AG108">
        <f t="shared" si="20"/>
        <v>63580</v>
      </c>
      <c r="AH108" s="13"/>
      <c r="AI108" t="s">
        <v>72</v>
      </c>
      <c r="AL108" s="133" t="s">
        <v>73</v>
      </c>
      <c r="AM108" s="133"/>
      <c r="AN108" s="133"/>
    </row>
    <row r="109" spans="1:40" ht="10" customHeight="1" x14ac:dyDescent="0.55000000000000004">
      <c r="A109" s="125" t="s">
        <v>72</v>
      </c>
      <c r="B109" s="125"/>
      <c r="C109" s="125"/>
      <c r="D109" s="125"/>
      <c r="E109" s="125"/>
      <c r="F109" s="132" t="s">
        <v>73</v>
      </c>
      <c r="G109" s="132"/>
      <c r="H109" s="132"/>
      <c r="I109" s="12">
        <v>2</v>
      </c>
      <c r="J109" s="119">
        <v>990000</v>
      </c>
      <c r="K109" s="120"/>
      <c r="L109" s="120"/>
      <c r="M109" s="121"/>
      <c r="N109" s="114">
        <v>1980000</v>
      </c>
      <c r="O109" s="114"/>
      <c r="P109" s="114"/>
      <c r="Q109" s="114"/>
      <c r="R109" s="114"/>
      <c r="S109" s="114"/>
      <c r="T109" s="114"/>
      <c r="U109" s="114"/>
      <c r="V109" s="114">
        <v>1980000</v>
      </c>
      <c r="W109" s="114"/>
      <c r="X109" s="114"/>
      <c r="Y109" s="114"/>
      <c r="Z109" s="12">
        <v>7</v>
      </c>
      <c r="AA109" s="113">
        <v>282857.14285714284</v>
      </c>
      <c r="AB109" s="113"/>
      <c r="AC109" s="113"/>
      <c r="AD109" s="113"/>
      <c r="AG109">
        <f t="shared" si="20"/>
        <v>39600</v>
      </c>
      <c r="AI109" t="s">
        <v>74</v>
      </c>
      <c r="AL109" s="133" t="s">
        <v>75</v>
      </c>
      <c r="AM109" s="133"/>
      <c r="AN109" s="133"/>
    </row>
    <row r="110" spans="1:40" ht="10" customHeight="1" x14ac:dyDescent="0.55000000000000004">
      <c r="A110" s="125" t="s">
        <v>74</v>
      </c>
      <c r="B110" s="125"/>
      <c r="C110" s="125"/>
      <c r="D110" s="125"/>
      <c r="E110" s="125"/>
      <c r="F110" s="132" t="s">
        <v>75</v>
      </c>
      <c r="G110" s="132"/>
      <c r="H110" s="132"/>
      <c r="I110" s="12">
        <v>90</v>
      </c>
      <c r="J110" s="119">
        <v>192500</v>
      </c>
      <c r="K110" s="120"/>
      <c r="L110" s="120"/>
      <c r="M110" s="121"/>
      <c r="N110" s="114">
        <v>17325000</v>
      </c>
      <c r="O110" s="114"/>
      <c r="P110" s="114"/>
      <c r="Q110" s="114"/>
      <c r="R110" s="114"/>
      <c r="S110" s="114"/>
      <c r="T110" s="114"/>
      <c r="U110" s="114"/>
      <c r="V110" s="114">
        <v>17325000</v>
      </c>
      <c r="W110" s="114"/>
      <c r="X110" s="114"/>
      <c r="Y110" s="114"/>
      <c r="Z110" s="12">
        <v>7</v>
      </c>
      <c r="AA110" s="113">
        <v>2475000</v>
      </c>
      <c r="AB110" s="113"/>
      <c r="AC110" s="113"/>
      <c r="AD110" s="113"/>
      <c r="AG110">
        <f t="shared" si="20"/>
        <v>346500</v>
      </c>
      <c r="AI110" t="s">
        <v>76</v>
      </c>
      <c r="AL110" s="133"/>
      <c r="AM110" s="133"/>
      <c r="AN110" s="133"/>
    </row>
    <row r="111" spans="1:40" ht="10" customHeight="1" x14ac:dyDescent="0.55000000000000004">
      <c r="A111" s="125" t="s">
        <v>76</v>
      </c>
      <c r="B111" s="125"/>
      <c r="C111" s="125"/>
      <c r="D111" s="125"/>
      <c r="E111" s="125"/>
      <c r="F111" s="132"/>
      <c r="G111" s="132"/>
      <c r="H111" s="132"/>
      <c r="I111" s="12">
        <v>2</v>
      </c>
      <c r="J111" s="119">
        <v>1578500</v>
      </c>
      <c r="K111" s="120"/>
      <c r="L111" s="120"/>
      <c r="M111" s="121"/>
      <c r="N111" s="114">
        <v>3157000</v>
      </c>
      <c r="O111" s="114"/>
      <c r="P111" s="114"/>
      <c r="Q111" s="114"/>
      <c r="R111" s="114"/>
      <c r="S111" s="114"/>
      <c r="T111" s="114"/>
      <c r="U111" s="114"/>
      <c r="V111" s="114">
        <v>3157000</v>
      </c>
      <c r="W111" s="114"/>
      <c r="X111" s="114"/>
      <c r="Y111" s="114"/>
      <c r="Z111" s="12">
        <v>7</v>
      </c>
      <c r="AA111" s="113">
        <v>451000</v>
      </c>
      <c r="AB111" s="113"/>
      <c r="AC111" s="113"/>
      <c r="AD111" s="113"/>
      <c r="AG111">
        <f t="shared" si="20"/>
        <v>63140</v>
      </c>
      <c r="AI111" t="s">
        <v>77</v>
      </c>
      <c r="AL111" s="133" t="s">
        <v>78</v>
      </c>
      <c r="AM111" s="133"/>
      <c r="AN111" s="133"/>
    </row>
    <row r="112" spans="1:40" ht="10" customHeight="1" x14ac:dyDescent="0.55000000000000004">
      <c r="A112" s="125" t="s">
        <v>77</v>
      </c>
      <c r="B112" s="125"/>
      <c r="C112" s="125"/>
      <c r="D112" s="125"/>
      <c r="E112" s="125"/>
      <c r="F112" s="132" t="s">
        <v>78</v>
      </c>
      <c r="G112" s="132"/>
      <c r="H112" s="132"/>
      <c r="I112" s="12">
        <v>1</v>
      </c>
      <c r="J112" s="119">
        <v>715000</v>
      </c>
      <c r="K112" s="120"/>
      <c r="L112" s="120"/>
      <c r="M112" s="121"/>
      <c r="N112" s="114">
        <v>715000</v>
      </c>
      <c r="O112" s="114"/>
      <c r="P112" s="114"/>
      <c r="Q112" s="114"/>
      <c r="R112" s="114"/>
      <c r="S112" s="114"/>
      <c r="T112" s="114"/>
      <c r="U112" s="114"/>
      <c r="V112" s="114">
        <v>715000</v>
      </c>
      <c r="W112" s="114"/>
      <c r="X112" s="114"/>
      <c r="Y112" s="114"/>
      <c r="Z112" s="12">
        <v>7</v>
      </c>
      <c r="AA112" s="113">
        <v>102142.85714285714</v>
      </c>
      <c r="AB112" s="113"/>
      <c r="AC112" s="113"/>
      <c r="AD112" s="113"/>
      <c r="AG112">
        <f t="shared" si="20"/>
        <v>14300</v>
      </c>
      <c r="AI112" t="s">
        <v>79</v>
      </c>
      <c r="AL112" s="133" t="s">
        <v>80</v>
      </c>
      <c r="AM112" s="133"/>
      <c r="AN112" s="133"/>
    </row>
    <row r="113" spans="1:40" ht="10" customHeight="1" x14ac:dyDescent="0.55000000000000004">
      <c r="A113" s="125" t="s">
        <v>79</v>
      </c>
      <c r="B113" s="125"/>
      <c r="C113" s="125"/>
      <c r="D113" s="125"/>
      <c r="E113" s="125"/>
      <c r="F113" s="132" t="s">
        <v>80</v>
      </c>
      <c r="G113" s="132"/>
      <c r="H113" s="132"/>
      <c r="I113" s="12">
        <v>1</v>
      </c>
      <c r="J113" s="119">
        <v>6130000</v>
      </c>
      <c r="K113" s="120"/>
      <c r="L113" s="120"/>
      <c r="M113" s="121"/>
      <c r="N113" s="114">
        <v>6130000</v>
      </c>
      <c r="O113" s="114"/>
      <c r="P113" s="114"/>
      <c r="Q113" s="114"/>
      <c r="R113" s="114"/>
      <c r="S113" s="114"/>
      <c r="T113" s="114"/>
      <c r="U113" s="114"/>
      <c r="V113" s="114">
        <v>6130000</v>
      </c>
      <c r="W113" s="114"/>
      <c r="X113" s="114"/>
      <c r="Y113" s="114"/>
      <c r="Z113" s="12">
        <v>7</v>
      </c>
      <c r="AA113" s="113">
        <v>875714.28571428568</v>
      </c>
      <c r="AB113" s="113"/>
      <c r="AC113" s="113"/>
      <c r="AD113" s="113"/>
      <c r="AG113">
        <f t="shared" si="20"/>
        <v>122600</v>
      </c>
      <c r="AI113" t="s">
        <v>81</v>
      </c>
      <c r="AL113" s="133"/>
      <c r="AM113" s="133"/>
      <c r="AN113" s="133"/>
    </row>
    <row r="114" spans="1:40" ht="10" customHeight="1" x14ac:dyDescent="0.55000000000000004">
      <c r="A114" s="125" t="s">
        <v>81</v>
      </c>
      <c r="B114" s="125"/>
      <c r="C114" s="125"/>
      <c r="D114" s="125"/>
      <c r="E114" s="125"/>
      <c r="F114" s="132"/>
      <c r="G114" s="132"/>
      <c r="H114" s="132"/>
      <c r="I114" s="12">
        <v>1</v>
      </c>
      <c r="J114" s="119">
        <v>649000</v>
      </c>
      <c r="K114" s="120"/>
      <c r="L114" s="120"/>
      <c r="M114" s="121"/>
      <c r="N114" s="114">
        <v>649000</v>
      </c>
      <c r="O114" s="114"/>
      <c r="P114" s="114"/>
      <c r="Q114" s="114"/>
      <c r="R114" s="114"/>
      <c r="S114" s="114"/>
      <c r="T114" s="114"/>
      <c r="U114" s="114"/>
      <c r="V114" s="114">
        <v>649000</v>
      </c>
      <c r="W114" s="114"/>
      <c r="X114" s="114"/>
      <c r="Y114" s="114"/>
      <c r="Z114" s="12">
        <v>7</v>
      </c>
      <c r="AA114" s="113">
        <v>92714.28571428571</v>
      </c>
      <c r="AB114" s="113"/>
      <c r="AC114" s="113"/>
      <c r="AD114" s="113"/>
      <c r="AG114">
        <f t="shared" si="20"/>
        <v>12980</v>
      </c>
      <c r="AI114" t="s">
        <v>82</v>
      </c>
      <c r="AL114" s="133"/>
      <c r="AM114" s="133"/>
      <c r="AN114" s="133"/>
    </row>
    <row r="115" spans="1:40" ht="10" customHeight="1" x14ac:dyDescent="0.55000000000000004">
      <c r="A115" s="125" t="s">
        <v>82</v>
      </c>
      <c r="B115" s="125"/>
      <c r="C115" s="125"/>
      <c r="D115" s="125"/>
      <c r="E115" s="125"/>
      <c r="F115" s="132"/>
      <c r="G115" s="132"/>
      <c r="H115" s="132"/>
      <c r="I115" s="12">
        <v>1</v>
      </c>
      <c r="J115" s="119">
        <v>4114000</v>
      </c>
      <c r="K115" s="120"/>
      <c r="L115" s="120"/>
      <c r="M115" s="121"/>
      <c r="N115" s="114">
        <v>4114000</v>
      </c>
      <c r="O115" s="114"/>
      <c r="P115" s="114"/>
      <c r="Q115" s="114"/>
      <c r="R115" s="114"/>
      <c r="S115" s="114"/>
      <c r="T115" s="114"/>
      <c r="U115" s="114"/>
      <c r="V115" s="114">
        <v>4114000</v>
      </c>
      <c r="W115" s="114"/>
      <c r="X115" s="114"/>
      <c r="Y115" s="114"/>
      <c r="Z115" s="12">
        <v>7</v>
      </c>
      <c r="AA115" s="113">
        <v>587714.28571428568</v>
      </c>
      <c r="AB115" s="113"/>
      <c r="AC115" s="113"/>
      <c r="AD115" s="113"/>
      <c r="AG115">
        <f t="shared" si="20"/>
        <v>82280</v>
      </c>
      <c r="AI115" t="s">
        <v>83</v>
      </c>
      <c r="AL115" s="133" t="s">
        <v>84</v>
      </c>
      <c r="AM115" s="133"/>
      <c r="AN115" s="133"/>
    </row>
    <row r="116" spans="1:40" ht="10" customHeight="1" x14ac:dyDescent="0.55000000000000004">
      <c r="A116" s="125" t="s">
        <v>83</v>
      </c>
      <c r="B116" s="125"/>
      <c r="C116" s="125"/>
      <c r="D116" s="125"/>
      <c r="E116" s="125"/>
      <c r="F116" s="132" t="s">
        <v>84</v>
      </c>
      <c r="G116" s="132"/>
      <c r="H116" s="132"/>
      <c r="I116" s="12">
        <v>1</v>
      </c>
      <c r="J116" s="119">
        <v>1441000</v>
      </c>
      <c r="K116" s="120"/>
      <c r="L116" s="120"/>
      <c r="M116" s="121"/>
      <c r="N116" s="114">
        <v>1441000</v>
      </c>
      <c r="O116" s="114"/>
      <c r="P116" s="114"/>
      <c r="Q116" s="114"/>
      <c r="R116" s="114"/>
      <c r="S116" s="114"/>
      <c r="T116" s="114"/>
      <c r="U116" s="114"/>
      <c r="V116" s="114">
        <v>1441000</v>
      </c>
      <c r="W116" s="114"/>
      <c r="X116" s="114"/>
      <c r="Y116" s="114"/>
      <c r="Z116" s="12">
        <v>7</v>
      </c>
      <c r="AA116" s="113">
        <v>205857.14285714287</v>
      </c>
      <c r="AB116" s="113"/>
      <c r="AC116" s="113"/>
      <c r="AD116" s="113"/>
      <c r="AG116">
        <f t="shared" si="20"/>
        <v>28820</v>
      </c>
      <c r="AI116" t="s">
        <v>85</v>
      </c>
      <c r="AL116" s="133" t="s">
        <v>86</v>
      </c>
      <c r="AM116" s="133"/>
      <c r="AN116" s="133"/>
    </row>
    <row r="117" spans="1:40" ht="10" customHeight="1" x14ac:dyDescent="0.55000000000000004">
      <c r="A117" s="125" t="s">
        <v>85</v>
      </c>
      <c r="B117" s="125"/>
      <c r="C117" s="125"/>
      <c r="D117" s="125"/>
      <c r="E117" s="125"/>
      <c r="F117" s="132" t="s">
        <v>86</v>
      </c>
      <c r="G117" s="132"/>
      <c r="H117" s="132"/>
      <c r="I117" s="12">
        <v>1</v>
      </c>
      <c r="J117" s="119">
        <v>2849000</v>
      </c>
      <c r="K117" s="120"/>
      <c r="L117" s="120"/>
      <c r="M117" s="121"/>
      <c r="N117" s="114">
        <v>2849000</v>
      </c>
      <c r="O117" s="114"/>
      <c r="P117" s="114"/>
      <c r="Q117" s="114"/>
      <c r="R117" s="114"/>
      <c r="S117" s="114"/>
      <c r="T117" s="114"/>
      <c r="U117" s="114"/>
      <c r="V117" s="114">
        <v>2849000</v>
      </c>
      <c r="W117" s="114"/>
      <c r="X117" s="114"/>
      <c r="Y117" s="114"/>
      <c r="Z117" s="12">
        <v>7</v>
      </c>
      <c r="AA117" s="113">
        <v>407000</v>
      </c>
      <c r="AB117" s="113"/>
      <c r="AC117" s="113"/>
      <c r="AD117" s="113"/>
      <c r="AG117">
        <f t="shared" si="20"/>
        <v>56980</v>
      </c>
      <c r="AI117" t="s">
        <v>87</v>
      </c>
      <c r="AL117" s="133" t="s">
        <v>88</v>
      </c>
      <c r="AM117" s="133"/>
      <c r="AN117" s="133"/>
    </row>
    <row r="118" spans="1:40" ht="10" customHeight="1" x14ac:dyDescent="0.55000000000000004">
      <c r="A118" s="125" t="s">
        <v>89</v>
      </c>
      <c r="B118" s="125"/>
      <c r="C118" s="125"/>
      <c r="D118" s="125"/>
      <c r="E118" s="125"/>
      <c r="F118" s="132" t="s">
        <v>88</v>
      </c>
      <c r="G118" s="132"/>
      <c r="H118" s="132"/>
      <c r="I118" s="12">
        <v>1</v>
      </c>
      <c r="J118" s="119">
        <v>3795000</v>
      </c>
      <c r="K118" s="120"/>
      <c r="L118" s="120"/>
      <c r="M118" s="121"/>
      <c r="N118" s="114">
        <v>3795000</v>
      </c>
      <c r="O118" s="114"/>
      <c r="P118" s="114"/>
      <c r="Q118" s="114"/>
      <c r="R118" s="114"/>
      <c r="S118" s="114"/>
      <c r="T118" s="114"/>
      <c r="U118" s="114"/>
      <c r="V118" s="114">
        <v>3795000</v>
      </c>
      <c r="W118" s="114"/>
      <c r="X118" s="114"/>
      <c r="Y118" s="114"/>
      <c r="Z118" s="12">
        <v>7</v>
      </c>
      <c r="AA118" s="113">
        <v>542142.85714285716</v>
      </c>
      <c r="AB118" s="113"/>
      <c r="AC118" s="113"/>
      <c r="AD118" s="113"/>
      <c r="AG118">
        <f t="shared" si="20"/>
        <v>75900</v>
      </c>
      <c r="AI118" t="s">
        <v>90</v>
      </c>
      <c r="AL118" s="133"/>
      <c r="AM118" s="133"/>
      <c r="AN118" s="133"/>
    </row>
    <row r="119" spans="1:40" ht="10" customHeight="1" x14ac:dyDescent="0.55000000000000004">
      <c r="A119" s="125" t="s">
        <v>90</v>
      </c>
      <c r="B119" s="125"/>
      <c r="C119" s="125"/>
      <c r="D119" s="125"/>
      <c r="E119" s="125"/>
      <c r="F119" s="132"/>
      <c r="G119" s="132"/>
      <c r="H119" s="132"/>
      <c r="I119" s="12">
        <v>1</v>
      </c>
      <c r="J119" s="119">
        <v>605000</v>
      </c>
      <c r="K119" s="120"/>
      <c r="L119" s="120"/>
      <c r="M119" s="121"/>
      <c r="N119" s="114">
        <v>605000</v>
      </c>
      <c r="O119" s="114"/>
      <c r="P119" s="114"/>
      <c r="Q119" s="114"/>
      <c r="R119" s="114"/>
      <c r="S119" s="114"/>
      <c r="T119" s="114"/>
      <c r="U119" s="114"/>
      <c r="V119" s="114">
        <v>605000</v>
      </c>
      <c r="W119" s="114"/>
      <c r="X119" s="114"/>
      <c r="Y119" s="114"/>
      <c r="Z119" s="12">
        <v>7</v>
      </c>
      <c r="AA119" s="113">
        <v>86428.571428571435</v>
      </c>
      <c r="AB119" s="113"/>
      <c r="AC119" s="113"/>
      <c r="AD119" s="113"/>
      <c r="AG119">
        <f t="shared" si="20"/>
        <v>12100</v>
      </c>
      <c r="AI119" t="s">
        <v>91</v>
      </c>
      <c r="AL119" s="133"/>
      <c r="AM119" s="133"/>
      <c r="AN119" s="133"/>
    </row>
    <row r="120" spans="1:40" ht="10" customHeight="1" x14ac:dyDescent="0.55000000000000004">
      <c r="A120" s="125" t="s">
        <v>91</v>
      </c>
      <c r="B120" s="125"/>
      <c r="C120" s="125"/>
      <c r="D120" s="125"/>
      <c r="E120" s="125"/>
      <c r="F120" s="132"/>
      <c r="G120" s="132"/>
      <c r="H120" s="132"/>
      <c r="I120" s="12">
        <v>1</v>
      </c>
      <c r="J120" s="119">
        <v>850000</v>
      </c>
      <c r="K120" s="120"/>
      <c r="L120" s="120"/>
      <c r="M120" s="121"/>
      <c r="N120" s="114">
        <v>850000</v>
      </c>
      <c r="O120" s="114"/>
      <c r="P120" s="114"/>
      <c r="Q120" s="114"/>
      <c r="R120" s="114"/>
      <c r="S120" s="114"/>
      <c r="T120" s="114"/>
      <c r="U120" s="114"/>
      <c r="V120" s="114">
        <v>850000</v>
      </c>
      <c r="W120" s="114"/>
      <c r="X120" s="114"/>
      <c r="Y120" s="114"/>
      <c r="Z120" s="12">
        <v>7</v>
      </c>
      <c r="AA120" s="113">
        <v>121428.57142857143</v>
      </c>
      <c r="AB120" s="113"/>
      <c r="AC120" s="113"/>
      <c r="AD120" s="113"/>
      <c r="AG120">
        <f t="shared" si="20"/>
        <v>17000</v>
      </c>
      <c r="AI120" t="s">
        <v>92</v>
      </c>
      <c r="AL120" s="133" t="s">
        <v>93</v>
      </c>
      <c r="AM120" s="133"/>
      <c r="AN120" s="133"/>
    </row>
    <row r="121" spans="1:40" ht="10" customHeight="1" x14ac:dyDescent="0.55000000000000004">
      <c r="A121" s="125" t="s">
        <v>92</v>
      </c>
      <c r="B121" s="125"/>
      <c r="C121" s="125"/>
      <c r="D121" s="125"/>
      <c r="E121" s="125"/>
      <c r="F121" s="132" t="s">
        <v>93</v>
      </c>
      <c r="G121" s="132"/>
      <c r="H121" s="132"/>
      <c r="I121" s="12">
        <v>1</v>
      </c>
      <c r="J121" s="119">
        <v>1040000</v>
      </c>
      <c r="K121" s="120"/>
      <c r="L121" s="120"/>
      <c r="M121" s="121"/>
      <c r="N121" s="114">
        <v>1040000</v>
      </c>
      <c r="O121" s="114"/>
      <c r="P121" s="114"/>
      <c r="Q121" s="114"/>
      <c r="R121" s="114">
        <v>346000</v>
      </c>
      <c r="S121" s="114"/>
      <c r="T121" s="114"/>
      <c r="U121" s="114"/>
      <c r="V121" s="114">
        <v>694000</v>
      </c>
      <c r="W121" s="114"/>
      <c r="X121" s="114"/>
      <c r="Y121" s="114"/>
      <c r="Z121" s="12">
        <v>7</v>
      </c>
      <c r="AA121" s="113">
        <v>99142.857142857145</v>
      </c>
      <c r="AB121" s="113"/>
      <c r="AC121" s="113"/>
      <c r="AD121" s="113"/>
      <c r="AE121" s="13">
        <f>1/3</f>
        <v>0.33333333333333331</v>
      </c>
      <c r="AF121" s="13"/>
      <c r="AG121">
        <f t="shared" si="20"/>
        <v>20800</v>
      </c>
      <c r="AH121" s="13"/>
      <c r="AI121" t="s">
        <v>94</v>
      </c>
      <c r="AL121" s="133" t="s">
        <v>95</v>
      </c>
      <c r="AM121" s="133"/>
      <c r="AN121" s="133"/>
    </row>
    <row r="122" spans="1:40" ht="10" customHeight="1" x14ac:dyDescent="0.55000000000000004">
      <c r="A122" s="125" t="s">
        <v>94</v>
      </c>
      <c r="B122" s="125"/>
      <c r="C122" s="125"/>
      <c r="D122" s="125"/>
      <c r="E122" s="125"/>
      <c r="F122" s="132" t="s">
        <v>95</v>
      </c>
      <c r="G122" s="132"/>
      <c r="H122" s="132"/>
      <c r="I122" s="12">
        <v>2</v>
      </c>
      <c r="J122" s="119">
        <v>4000000</v>
      </c>
      <c r="K122" s="120"/>
      <c r="L122" s="120"/>
      <c r="M122" s="121"/>
      <c r="N122" s="114">
        <v>8000000</v>
      </c>
      <c r="O122" s="114"/>
      <c r="P122" s="114"/>
      <c r="Q122" s="114"/>
      <c r="R122" s="114">
        <v>0</v>
      </c>
      <c r="S122" s="114"/>
      <c r="T122" s="114"/>
      <c r="U122" s="114"/>
      <c r="V122" s="114">
        <v>8000000</v>
      </c>
      <c r="W122" s="114"/>
      <c r="X122" s="114"/>
      <c r="Y122" s="114"/>
      <c r="Z122" s="12">
        <v>7</v>
      </c>
      <c r="AA122" s="113">
        <v>1142857.142857143</v>
      </c>
      <c r="AB122" s="113"/>
      <c r="AC122" s="113"/>
      <c r="AD122" s="113"/>
      <c r="AG122">
        <f t="shared" si="20"/>
        <v>160000</v>
      </c>
      <c r="AI122" t="s">
        <v>96</v>
      </c>
      <c r="AL122" s="133" t="s">
        <v>97</v>
      </c>
      <c r="AM122" s="133"/>
      <c r="AN122" s="133"/>
    </row>
    <row r="123" spans="1:40" ht="10" customHeight="1" x14ac:dyDescent="0.55000000000000004">
      <c r="A123" s="125" t="s">
        <v>96</v>
      </c>
      <c r="B123" s="125"/>
      <c r="C123" s="125"/>
      <c r="D123" s="125"/>
      <c r="E123" s="125"/>
      <c r="F123" s="132" t="s">
        <v>97</v>
      </c>
      <c r="G123" s="132"/>
      <c r="H123" s="132"/>
      <c r="I123" s="12">
        <v>2</v>
      </c>
      <c r="J123" s="119">
        <v>600000</v>
      </c>
      <c r="K123" s="120"/>
      <c r="L123" s="120"/>
      <c r="M123" s="121"/>
      <c r="N123" s="114">
        <v>1200000</v>
      </c>
      <c r="O123" s="114"/>
      <c r="P123" s="114"/>
      <c r="Q123" s="114"/>
      <c r="R123" s="114"/>
      <c r="S123" s="114"/>
      <c r="T123" s="114"/>
      <c r="U123" s="114"/>
      <c r="V123" s="114">
        <v>1200000</v>
      </c>
      <c r="W123" s="114"/>
      <c r="X123" s="114"/>
      <c r="Y123" s="114"/>
      <c r="Z123" s="12">
        <v>7</v>
      </c>
      <c r="AA123" s="113">
        <v>171428.57142857142</v>
      </c>
      <c r="AB123" s="113"/>
      <c r="AC123" s="113"/>
      <c r="AD123" s="113"/>
      <c r="AG123">
        <f t="shared" si="20"/>
        <v>24000</v>
      </c>
      <c r="AI123" t="s">
        <v>98</v>
      </c>
      <c r="AL123" s="133" t="s">
        <v>73</v>
      </c>
      <c r="AM123" s="133"/>
      <c r="AN123" s="133"/>
    </row>
    <row r="124" spans="1:40" ht="10" customHeight="1" x14ac:dyDescent="0.55000000000000004">
      <c r="A124" s="125" t="s">
        <v>98</v>
      </c>
      <c r="B124" s="125"/>
      <c r="C124" s="125"/>
      <c r="D124" s="125"/>
      <c r="E124" s="125"/>
      <c r="F124" s="132" t="s">
        <v>73</v>
      </c>
      <c r="G124" s="132"/>
      <c r="H124" s="132"/>
      <c r="I124" s="12">
        <v>2</v>
      </c>
      <c r="J124" s="119">
        <v>3000000</v>
      </c>
      <c r="K124" s="120"/>
      <c r="L124" s="120"/>
      <c r="M124" s="121"/>
      <c r="N124" s="114">
        <v>6000000</v>
      </c>
      <c r="O124" s="114"/>
      <c r="P124" s="114"/>
      <c r="Q124" s="114"/>
      <c r="R124" s="114"/>
      <c r="S124" s="114"/>
      <c r="T124" s="114"/>
      <c r="U124" s="114"/>
      <c r="V124" s="114">
        <v>6000000</v>
      </c>
      <c r="W124" s="114"/>
      <c r="X124" s="114"/>
      <c r="Y124" s="114"/>
      <c r="Z124" s="12">
        <v>7</v>
      </c>
      <c r="AA124" s="113">
        <v>857142.85714285716</v>
      </c>
      <c r="AB124" s="113"/>
      <c r="AC124" s="113"/>
      <c r="AD124" s="113"/>
      <c r="AG124">
        <f t="shared" si="20"/>
        <v>120000</v>
      </c>
      <c r="AI124" t="s">
        <v>99</v>
      </c>
      <c r="AL124" s="133" t="s">
        <v>100</v>
      </c>
      <c r="AM124" s="133"/>
      <c r="AN124" s="133"/>
    </row>
    <row r="125" spans="1:40" ht="10" customHeight="1" x14ac:dyDescent="0.55000000000000004">
      <c r="A125" s="125" t="s">
        <v>99</v>
      </c>
      <c r="B125" s="125"/>
      <c r="C125" s="125"/>
      <c r="D125" s="125"/>
      <c r="E125" s="125"/>
      <c r="F125" s="132" t="s">
        <v>100</v>
      </c>
      <c r="G125" s="132"/>
      <c r="H125" s="132"/>
      <c r="I125" s="12">
        <v>1</v>
      </c>
      <c r="J125" s="119">
        <v>750000</v>
      </c>
      <c r="K125" s="120"/>
      <c r="L125" s="120"/>
      <c r="M125" s="121"/>
      <c r="N125" s="114">
        <v>750000</v>
      </c>
      <c r="O125" s="114"/>
      <c r="P125" s="114"/>
      <c r="Q125" s="114"/>
      <c r="R125" s="114">
        <v>250000</v>
      </c>
      <c r="S125" s="114"/>
      <c r="T125" s="114"/>
      <c r="U125" s="114"/>
      <c r="V125" s="114">
        <v>500000</v>
      </c>
      <c r="W125" s="114"/>
      <c r="X125" s="114"/>
      <c r="Y125" s="114"/>
      <c r="Z125" s="12">
        <v>7</v>
      </c>
      <c r="AA125" s="113">
        <v>71428.571428571435</v>
      </c>
      <c r="AB125" s="113"/>
      <c r="AC125" s="113"/>
      <c r="AD125" s="113"/>
      <c r="AE125" s="13">
        <f>1/3</f>
        <v>0.33333333333333331</v>
      </c>
      <c r="AF125" s="13"/>
      <c r="AG125">
        <f t="shared" si="20"/>
        <v>15000</v>
      </c>
      <c r="AH125" s="13"/>
      <c r="AI125" t="s">
        <v>101</v>
      </c>
      <c r="AL125" s="133" t="s">
        <v>102</v>
      </c>
      <c r="AM125" s="133"/>
      <c r="AN125" s="133"/>
    </row>
    <row r="126" spans="1:40" ht="10" customHeight="1" x14ac:dyDescent="0.55000000000000004">
      <c r="A126" s="125" t="s">
        <v>101</v>
      </c>
      <c r="B126" s="125"/>
      <c r="C126" s="125"/>
      <c r="D126" s="125"/>
      <c r="E126" s="125"/>
      <c r="F126" s="132" t="s">
        <v>102</v>
      </c>
      <c r="G126" s="132"/>
      <c r="H126" s="132"/>
      <c r="I126" s="12">
        <v>1</v>
      </c>
      <c r="J126" s="119">
        <v>5500000</v>
      </c>
      <c r="K126" s="120"/>
      <c r="L126" s="120"/>
      <c r="M126" s="121"/>
      <c r="N126" s="114">
        <v>5500000</v>
      </c>
      <c r="O126" s="114"/>
      <c r="P126" s="114"/>
      <c r="Q126" s="114"/>
      <c r="R126" s="114">
        <v>0</v>
      </c>
      <c r="S126" s="114"/>
      <c r="T126" s="114"/>
      <c r="U126" s="114"/>
      <c r="V126" s="114">
        <v>5500000</v>
      </c>
      <c r="W126" s="114"/>
      <c r="X126" s="114"/>
      <c r="Y126" s="114"/>
      <c r="Z126" s="12">
        <v>7</v>
      </c>
      <c r="AA126" s="113">
        <v>785714.28571428568</v>
      </c>
      <c r="AB126" s="113"/>
      <c r="AC126" s="113"/>
      <c r="AD126" s="113"/>
      <c r="AG126">
        <f t="shared" si="20"/>
        <v>110000</v>
      </c>
      <c r="AI126" t="s">
        <v>103</v>
      </c>
      <c r="AL126" s="133" t="s">
        <v>104</v>
      </c>
      <c r="AM126" s="133"/>
      <c r="AN126" s="133"/>
    </row>
    <row r="127" spans="1:40" ht="10" customHeight="1" x14ac:dyDescent="0.55000000000000004">
      <c r="A127" s="125" t="s">
        <v>103</v>
      </c>
      <c r="B127" s="125"/>
      <c r="C127" s="125"/>
      <c r="D127" s="125"/>
      <c r="E127" s="125"/>
      <c r="F127" s="132" t="s">
        <v>104</v>
      </c>
      <c r="G127" s="132"/>
      <c r="H127" s="132"/>
      <c r="I127" s="12">
        <v>2</v>
      </c>
      <c r="J127" s="119">
        <v>19400000</v>
      </c>
      <c r="K127" s="120"/>
      <c r="L127" s="120"/>
      <c r="M127" s="121"/>
      <c r="N127" s="114">
        <v>38800000</v>
      </c>
      <c r="O127" s="114"/>
      <c r="P127" s="114"/>
      <c r="Q127" s="114"/>
      <c r="R127" s="114"/>
      <c r="S127" s="114"/>
      <c r="T127" s="114"/>
      <c r="U127" s="114"/>
      <c r="V127" s="114">
        <v>38800000</v>
      </c>
      <c r="W127" s="114"/>
      <c r="X127" s="114"/>
      <c r="Y127" s="114"/>
      <c r="Z127" s="12">
        <v>7</v>
      </c>
      <c r="AA127" s="113">
        <v>5542857.1428571427</v>
      </c>
      <c r="AB127" s="113"/>
      <c r="AC127" s="113"/>
      <c r="AD127" s="113"/>
      <c r="AG127">
        <f t="shared" si="20"/>
        <v>776000</v>
      </c>
      <c r="AI127" t="s">
        <v>105</v>
      </c>
      <c r="AL127" s="133"/>
      <c r="AM127" s="133"/>
      <c r="AN127" s="133"/>
    </row>
    <row r="128" spans="1:40" ht="10" customHeight="1" x14ac:dyDescent="0.55000000000000004">
      <c r="A128" s="125" t="s">
        <v>105</v>
      </c>
      <c r="B128" s="125"/>
      <c r="C128" s="125"/>
      <c r="D128" s="125"/>
      <c r="E128" s="125"/>
      <c r="F128" s="132"/>
      <c r="G128" s="132"/>
      <c r="H128" s="132"/>
      <c r="I128" s="12">
        <v>4</v>
      </c>
      <c r="J128" s="119">
        <v>254100</v>
      </c>
      <c r="K128" s="120"/>
      <c r="L128" s="120"/>
      <c r="M128" s="121"/>
      <c r="N128" s="114">
        <v>1016400</v>
      </c>
      <c r="O128" s="114"/>
      <c r="P128" s="114"/>
      <c r="Q128" s="114"/>
      <c r="R128" s="114"/>
      <c r="S128" s="114"/>
      <c r="T128" s="114"/>
      <c r="U128" s="114"/>
      <c r="V128" s="114">
        <v>1016400</v>
      </c>
      <c r="W128" s="114"/>
      <c r="X128" s="114"/>
      <c r="Y128" s="114"/>
      <c r="Z128" s="12">
        <v>7</v>
      </c>
      <c r="AA128" s="113">
        <v>145200</v>
      </c>
      <c r="AB128" s="113"/>
      <c r="AC128" s="113"/>
      <c r="AD128" s="113"/>
      <c r="AG128">
        <f t="shared" si="20"/>
        <v>20328</v>
      </c>
      <c r="AI128" t="s">
        <v>106</v>
      </c>
      <c r="AL128" s="133"/>
      <c r="AM128" s="133"/>
      <c r="AN128" s="133"/>
    </row>
    <row r="129" spans="1:40" ht="10" customHeight="1" x14ac:dyDescent="0.55000000000000004">
      <c r="A129" s="125" t="s">
        <v>106</v>
      </c>
      <c r="B129" s="125"/>
      <c r="C129" s="125"/>
      <c r="D129" s="125"/>
      <c r="E129" s="125"/>
      <c r="F129" s="132"/>
      <c r="G129" s="132"/>
      <c r="H129" s="132"/>
      <c r="I129" s="12">
        <v>1</v>
      </c>
      <c r="J129" s="119">
        <v>10670000</v>
      </c>
      <c r="K129" s="120"/>
      <c r="L129" s="120"/>
      <c r="M129" s="121"/>
      <c r="N129" s="114">
        <v>10670000</v>
      </c>
      <c r="O129" s="114"/>
      <c r="P129" s="114"/>
      <c r="Q129" s="114"/>
      <c r="R129" s="114">
        <v>3556000</v>
      </c>
      <c r="S129" s="114"/>
      <c r="T129" s="114"/>
      <c r="U129" s="114"/>
      <c r="V129" s="114">
        <v>7114000</v>
      </c>
      <c r="W129" s="114"/>
      <c r="X129" s="114"/>
      <c r="Y129" s="114"/>
      <c r="Z129" s="12">
        <v>7</v>
      </c>
      <c r="AA129" s="113">
        <v>1016285.7142857143</v>
      </c>
      <c r="AB129" s="113"/>
      <c r="AC129" s="113"/>
      <c r="AD129" s="113"/>
      <c r="AE129" s="13">
        <f>1/3</f>
        <v>0.33333333333333331</v>
      </c>
      <c r="AF129" s="13"/>
      <c r="AG129">
        <f t="shared" si="20"/>
        <v>213400</v>
      </c>
      <c r="AH129" s="13"/>
      <c r="AI129" t="s">
        <v>107</v>
      </c>
      <c r="AL129" s="133"/>
      <c r="AM129" s="133"/>
      <c r="AN129" s="133"/>
    </row>
    <row r="130" spans="1:40" ht="10" customHeight="1" x14ac:dyDescent="0.55000000000000004">
      <c r="A130" s="125" t="s">
        <v>107</v>
      </c>
      <c r="B130" s="125"/>
      <c r="C130" s="125"/>
      <c r="D130" s="125"/>
      <c r="E130" s="125"/>
      <c r="F130" s="132"/>
      <c r="G130" s="132"/>
      <c r="H130" s="132"/>
      <c r="I130" s="12">
        <v>2</v>
      </c>
      <c r="J130" s="119">
        <v>942700</v>
      </c>
      <c r="K130" s="120"/>
      <c r="L130" s="120"/>
      <c r="M130" s="121"/>
      <c r="N130" s="114">
        <v>1885400</v>
      </c>
      <c r="O130" s="114"/>
      <c r="P130" s="114"/>
      <c r="Q130" s="114"/>
      <c r="R130" s="114">
        <v>628000</v>
      </c>
      <c r="S130" s="114"/>
      <c r="T130" s="114"/>
      <c r="U130" s="114"/>
      <c r="V130" s="114">
        <v>1257400</v>
      </c>
      <c r="W130" s="114"/>
      <c r="X130" s="114"/>
      <c r="Y130" s="114"/>
      <c r="Z130" s="12">
        <v>7</v>
      </c>
      <c r="AA130" s="113">
        <v>179628.57142857142</v>
      </c>
      <c r="AB130" s="113"/>
      <c r="AC130" s="113"/>
      <c r="AD130" s="113"/>
      <c r="AE130" s="13">
        <f>1/3</f>
        <v>0.33333333333333331</v>
      </c>
      <c r="AF130" s="13"/>
      <c r="AG130">
        <f t="shared" si="20"/>
        <v>37708</v>
      </c>
      <c r="AH130" s="13"/>
      <c r="AI130" t="s">
        <v>108</v>
      </c>
      <c r="AL130" s="133"/>
      <c r="AM130" s="133"/>
      <c r="AN130" s="133"/>
    </row>
    <row r="131" spans="1:40" ht="10" customHeight="1" x14ac:dyDescent="0.55000000000000004">
      <c r="A131" s="125" t="s">
        <v>108</v>
      </c>
      <c r="B131" s="125"/>
      <c r="C131" s="125"/>
      <c r="D131" s="125"/>
      <c r="E131" s="125"/>
      <c r="F131" s="132"/>
      <c r="G131" s="132"/>
      <c r="H131" s="132"/>
      <c r="I131" s="12">
        <v>2</v>
      </c>
      <c r="J131" s="119">
        <v>450000</v>
      </c>
      <c r="K131" s="120"/>
      <c r="L131" s="120"/>
      <c r="M131" s="121"/>
      <c r="N131" s="114">
        <v>900000</v>
      </c>
      <c r="O131" s="114"/>
      <c r="P131" s="114"/>
      <c r="Q131" s="114"/>
      <c r="R131" s="114"/>
      <c r="S131" s="114"/>
      <c r="T131" s="114"/>
      <c r="U131" s="114"/>
      <c r="V131" s="114">
        <v>900000</v>
      </c>
      <c r="W131" s="114"/>
      <c r="X131" s="114"/>
      <c r="Y131" s="114"/>
      <c r="Z131" s="12">
        <v>7</v>
      </c>
      <c r="AA131" s="113">
        <v>128571.42857142857</v>
      </c>
      <c r="AB131" s="113"/>
      <c r="AC131" s="113"/>
      <c r="AD131" s="113"/>
      <c r="AG131">
        <f t="shared" si="20"/>
        <v>18000</v>
      </c>
      <c r="AI131" t="s">
        <v>109</v>
      </c>
      <c r="AL131" s="133"/>
      <c r="AM131" s="133"/>
      <c r="AN131" s="133"/>
    </row>
    <row r="132" spans="1:40" ht="10" customHeight="1" x14ac:dyDescent="0.55000000000000004">
      <c r="A132" s="125" t="s">
        <v>109</v>
      </c>
      <c r="B132" s="125"/>
      <c r="C132" s="125"/>
      <c r="D132" s="125"/>
      <c r="E132" s="125"/>
      <c r="F132" s="132"/>
      <c r="G132" s="132"/>
      <c r="H132" s="132"/>
      <c r="I132" s="12">
        <v>1</v>
      </c>
      <c r="J132" s="119">
        <v>650000</v>
      </c>
      <c r="K132" s="120"/>
      <c r="L132" s="120"/>
      <c r="M132" s="121"/>
      <c r="N132" s="114">
        <v>650000</v>
      </c>
      <c r="O132" s="114"/>
      <c r="P132" s="114"/>
      <c r="Q132" s="114"/>
      <c r="R132" s="114"/>
      <c r="S132" s="114"/>
      <c r="T132" s="114"/>
      <c r="U132" s="114"/>
      <c r="V132" s="114">
        <v>650000</v>
      </c>
      <c r="W132" s="114"/>
      <c r="X132" s="114"/>
      <c r="Y132" s="114"/>
      <c r="Z132" s="12">
        <v>7</v>
      </c>
      <c r="AA132" s="113">
        <v>92857.142857142855</v>
      </c>
      <c r="AB132" s="113"/>
      <c r="AC132" s="113"/>
      <c r="AD132" s="113"/>
      <c r="AG132">
        <f t="shared" si="20"/>
        <v>13000</v>
      </c>
      <c r="AI132" t="s">
        <v>110</v>
      </c>
      <c r="AL132" s="133" t="s">
        <v>111</v>
      </c>
      <c r="AM132" s="133"/>
      <c r="AN132" s="133"/>
    </row>
    <row r="133" spans="1:40" ht="10" customHeight="1" x14ac:dyDescent="0.55000000000000004">
      <c r="A133" s="122" t="s">
        <v>110</v>
      </c>
      <c r="B133" s="123"/>
      <c r="C133" s="123"/>
      <c r="D133" s="123"/>
      <c r="E133" s="124"/>
      <c r="F133" s="132" t="s">
        <v>111</v>
      </c>
      <c r="G133" s="132"/>
      <c r="H133" s="132"/>
      <c r="I133" s="12">
        <v>1</v>
      </c>
      <c r="J133" s="119">
        <v>1500000</v>
      </c>
      <c r="K133" s="120"/>
      <c r="L133" s="120"/>
      <c r="M133" s="121"/>
      <c r="N133" s="114">
        <v>1500000</v>
      </c>
      <c r="O133" s="114"/>
      <c r="P133" s="114"/>
      <c r="Q133" s="114"/>
      <c r="R133" s="116"/>
      <c r="S133" s="117"/>
      <c r="T133" s="117"/>
      <c r="U133" s="118"/>
      <c r="V133" s="116">
        <v>1500000</v>
      </c>
      <c r="W133" s="117"/>
      <c r="X133" s="117"/>
      <c r="Y133" s="118"/>
      <c r="Z133" s="12">
        <v>7</v>
      </c>
      <c r="AA133" s="113">
        <v>214285.71428571429</v>
      </c>
      <c r="AB133" s="113"/>
      <c r="AC133" s="113"/>
      <c r="AD133" s="113"/>
      <c r="AG133">
        <f t="shared" si="20"/>
        <v>30000</v>
      </c>
      <c r="AI133" t="s">
        <v>112</v>
      </c>
    </row>
    <row r="134" spans="1:40" ht="10" customHeight="1" x14ac:dyDescent="0.55000000000000004">
      <c r="A134" s="125" t="s">
        <v>112</v>
      </c>
      <c r="B134" s="125"/>
      <c r="C134" s="125"/>
      <c r="D134" s="125"/>
      <c r="E134" s="125"/>
      <c r="F134" s="122"/>
      <c r="G134" s="123"/>
      <c r="H134" s="124"/>
      <c r="I134" s="12">
        <v>2</v>
      </c>
      <c r="J134" s="119">
        <v>1163000</v>
      </c>
      <c r="K134" s="120"/>
      <c r="L134" s="120"/>
      <c r="M134" s="121"/>
      <c r="N134" s="114">
        <v>2326000</v>
      </c>
      <c r="O134" s="114"/>
      <c r="P134" s="114"/>
      <c r="Q134" s="114"/>
      <c r="R134" s="114"/>
      <c r="S134" s="114"/>
      <c r="T134" s="114"/>
      <c r="U134" s="114"/>
      <c r="V134" s="116">
        <v>2326000</v>
      </c>
      <c r="W134" s="117"/>
      <c r="X134" s="117"/>
      <c r="Y134" s="118"/>
      <c r="Z134" s="12">
        <v>4</v>
      </c>
      <c r="AA134" s="113">
        <v>581500</v>
      </c>
      <c r="AB134" s="113"/>
      <c r="AC134" s="113"/>
      <c r="AD134" s="113"/>
      <c r="AG134">
        <f t="shared" si="20"/>
        <v>46520</v>
      </c>
      <c r="AI134" t="s">
        <v>113</v>
      </c>
    </row>
    <row r="135" spans="1:40" ht="10" customHeight="1" x14ac:dyDescent="0.55000000000000004">
      <c r="A135" s="125" t="s">
        <v>113</v>
      </c>
      <c r="B135" s="125"/>
      <c r="C135" s="125"/>
      <c r="D135" s="125"/>
      <c r="E135" s="125"/>
      <c r="F135" s="122"/>
      <c r="G135" s="123"/>
      <c r="H135" s="124"/>
      <c r="I135" s="12">
        <v>2</v>
      </c>
      <c r="J135" s="119">
        <v>1650000</v>
      </c>
      <c r="K135" s="120"/>
      <c r="L135" s="120"/>
      <c r="M135" s="121"/>
      <c r="N135" s="114">
        <v>3300000</v>
      </c>
      <c r="O135" s="114"/>
      <c r="P135" s="114"/>
      <c r="Q135" s="114"/>
      <c r="R135" s="126"/>
      <c r="S135" s="127"/>
      <c r="T135" s="127"/>
      <c r="U135" s="128"/>
      <c r="V135" s="116">
        <v>3300000</v>
      </c>
      <c r="W135" s="117"/>
      <c r="X135" s="117"/>
      <c r="Y135" s="118"/>
      <c r="Z135" s="12">
        <v>5</v>
      </c>
      <c r="AA135" s="113">
        <v>660000</v>
      </c>
      <c r="AB135" s="113"/>
      <c r="AC135" s="113"/>
      <c r="AD135" s="113"/>
      <c r="AG135">
        <f t="shared" si="20"/>
        <v>66000</v>
      </c>
    </row>
    <row r="136" spans="1:40" ht="10" customHeight="1" x14ac:dyDescent="0.55000000000000004">
      <c r="A136" s="122" t="s">
        <v>114</v>
      </c>
      <c r="B136" s="123"/>
      <c r="C136" s="123"/>
      <c r="D136" s="123"/>
      <c r="E136" s="124"/>
      <c r="F136" s="122"/>
      <c r="G136" s="123"/>
      <c r="H136" s="124"/>
      <c r="I136" s="12">
        <v>3</v>
      </c>
      <c r="J136" s="119">
        <v>850000</v>
      </c>
      <c r="K136" s="120"/>
      <c r="L136" s="120"/>
      <c r="M136" s="121"/>
      <c r="N136" s="114">
        <v>2550000</v>
      </c>
      <c r="O136" s="114"/>
      <c r="P136" s="114"/>
      <c r="Q136" s="114"/>
      <c r="R136" s="114">
        <v>841000</v>
      </c>
      <c r="S136" s="114"/>
      <c r="T136" s="114"/>
      <c r="U136" s="114"/>
      <c r="V136" s="116">
        <v>1709000</v>
      </c>
      <c r="W136" s="117"/>
      <c r="X136" s="117"/>
      <c r="Y136" s="118"/>
      <c r="Z136" s="12">
        <v>7</v>
      </c>
      <c r="AA136" s="113">
        <v>244142.85714285713</v>
      </c>
      <c r="AB136" s="113"/>
      <c r="AC136" s="113"/>
      <c r="AD136" s="113"/>
      <c r="AE136" s="13">
        <v>0.33</v>
      </c>
      <c r="AF136">
        <f>V136*0.5%</f>
        <v>8545</v>
      </c>
    </row>
    <row r="137" spans="1:40" ht="10" customHeight="1" x14ac:dyDescent="0.55000000000000004">
      <c r="A137" s="122" t="s">
        <v>115</v>
      </c>
      <c r="B137" s="123"/>
      <c r="C137" s="123"/>
      <c r="D137" s="123"/>
      <c r="E137" s="124"/>
      <c r="F137" s="122"/>
      <c r="G137" s="123"/>
      <c r="H137" s="124"/>
      <c r="I137" s="12">
        <v>3</v>
      </c>
      <c r="J137" s="119">
        <v>2000000</v>
      </c>
      <c r="K137" s="120"/>
      <c r="L137" s="120"/>
      <c r="M137" s="121"/>
      <c r="N137" s="114">
        <v>6000000</v>
      </c>
      <c r="O137" s="114"/>
      <c r="P137" s="114"/>
      <c r="Q137" s="114"/>
      <c r="R137" s="126"/>
      <c r="S137" s="127"/>
      <c r="T137" s="127"/>
      <c r="U137" s="128"/>
      <c r="V137" s="116">
        <v>6000000</v>
      </c>
      <c r="W137" s="117"/>
      <c r="X137" s="117"/>
      <c r="Y137" s="118"/>
      <c r="Z137" s="12">
        <v>10</v>
      </c>
      <c r="AA137" s="113">
        <v>600000</v>
      </c>
      <c r="AB137" s="113"/>
      <c r="AC137" s="113"/>
      <c r="AD137" s="113"/>
      <c r="AF137">
        <f t="shared" ref="AF137:AF139" si="21">V137*0.5%</f>
        <v>30000</v>
      </c>
    </row>
    <row r="138" spans="1:40" ht="10" customHeight="1" x14ac:dyDescent="0.55000000000000004">
      <c r="A138" s="125" t="s">
        <v>116</v>
      </c>
      <c r="B138" s="125"/>
      <c r="C138" s="125"/>
      <c r="D138" s="125"/>
      <c r="E138" s="125"/>
      <c r="F138" s="122"/>
      <c r="G138" s="123"/>
      <c r="H138" s="124"/>
      <c r="I138" s="12">
        <v>2</v>
      </c>
      <c r="J138" s="119">
        <v>5000000</v>
      </c>
      <c r="K138" s="120"/>
      <c r="L138" s="120"/>
      <c r="M138" s="121"/>
      <c r="N138" s="114">
        <v>10000000</v>
      </c>
      <c r="O138" s="114"/>
      <c r="P138" s="114"/>
      <c r="Q138" s="114"/>
      <c r="R138" s="114"/>
      <c r="S138" s="114"/>
      <c r="T138" s="114"/>
      <c r="U138" s="114"/>
      <c r="V138" s="116">
        <v>10000000</v>
      </c>
      <c r="W138" s="117"/>
      <c r="X138" s="117"/>
      <c r="Y138" s="118"/>
      <c r="Z138" s="12">
        <v>22</v>
      </c>
      <c r="AA138" s="113">
        <v>454545.45454545453</v>
      </c>
      <c r="AB138" s="113"/>
      <c r="AC138" s="113"/>
      <c r="AD138" s="113"/>
      <c r="AF138">
        <f t="shared" si="21"/>
        <v>50000</v>
      </c>
      <c r="AI138" t="s">
        <v>114</v>
      </c>
    </row>
    <row r="139" spans="1:40" ht="10" customHeight="1" x14ac:dyDescent="0.55000000000000004">
      <c r="A139" s="122" t="s">
        <v>117</v>
      </c>
      <c r="B139" s="123"/>
      <c r="C139" s="123"/>
      <c r="D139" s="123"/>
      <c r="E139" s="124"/>
      <c r="F139" s="115"/>
      <c r="G139" s="115"/>
      <c r="H139" s="115"/>
      <c r="I139" s="12">
        <v>1</v>
      </c>
      <c r="J139" s="119">
        <v>4000000</v>
      </c>
      <c r="K139" s="120"/>
      <c r="L139" s="120"/>
      <c r="M139" s="121"/>
      <c r="N139" s="114">
        <v>4000000</v>
      </c>
      <c r="O139" s="114"/>
      <c r="P139" s="114"/>
      <c r="Q139" s="114"/>
      <c r="R139" s="114"/>
      <c r="S139" s="114"/>
      <c r="T139" s="114"/>
      <c r="U139" s="114"/>
      <c r="V139" s="116">
        <v>4000000</v>
      </c>
      <c r="W139" s="117"/>
      <c r="X139" s="117"/>
      <c r="Y139" s="118"/>
      <c r="Z139" s="12">
        <v>22</v>
      </c>
      <c r="AA139" s="113">
        <v>181818.18181818182</v>
      </c>
      <c r="AB139" s="113"/>
      <c r="AC139" s="113"/>
      <c r="AD139" s="113"/>
      <c r="AF139">
        <f t="shared" si="21"/>
        <v>20000</v>
      </c>
      <c r="AI139" t="s">
        <v>115</v>
      </c>
    </row>
    <row r="140" spans="1:40" ht="10" customHeight="1" x14ac:dyDescent="0.55000000000000004">
      <c r="A140" s="129" t="s">
        <v>115</v>
      </c>
      <c r="B140" s="130"/>
      <c r="C140" s="130"/>
      <c r="D140" s="130"/>
      <c r="E140" s="131"/>
      <c r="F140" s="115" t="s">
        <v>118</v>
      </c>
      <c r="G140" s="115"/>
      <c r="H140" s="115"/>
      <c r="I140" s="12">
        <v>1</v>
      </c>
      <c r="J140" s="114">
        <v>2311100</v>
      </c>
      <c r="K140" s="114"/>
      <c r="L140" s="114"/>
      <c r="M140" s="114"/>
      <c r="N140" s="114">
        <v>2311100</v>
      </c>
      <c r="O140" s="114"/>
      <c r="P140" s="114"/>
      <c r="Q140" s="114"/>
      <c r="R140" s="114"/>
      <c r="S140" s="114"/>
      <c r="T140" s="114"/>
      <c r="U140" s="114"/>
      <c r="V140" s="116">
        <v>2311100</v>
      </c>
      <c r="W140" s="117"/>
      <c r="X140" s="117"/>
      <c r="Y140" s="118"/>
      <c r="Z140" s="12">
        <v>7</v>
      </c>
      <c r="AA140" s="119">
        <v>330157.14285714284</v>
      </c>
      <c r="AB140" s="120"/>
      <c r="AC140" s="120"/>
      <c r="AD140" s="121"/>
      <c r="AI140" t="s">
        <v>116</v>
      </c>
    </row>
    <row r="141" spans="1:40" ht="10" customHeight="1" x14ac:dyDescent="0.55000000000000004">
      <c r="A141" s="115"/>
      <c r="B141" s="115"/>
      <c r="C141" s="115"/>
      <c r="D141" s="115"/>
      <c r="E141" s="115"/>
      <c r="F141" s="115"/>
      <c r="G141" s="115"/>
      <c r="H141" s="115"/>
      <c r="I141" s="12"/>
      <c r="J141" s="114"/>
      <c r="K141" s="114"/>
      <c r="L141" s="114"/>
      <c r="M141" s="114"/>
      <c r="N141" s="114" t="s">
        <v>156</v>
      </c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2"/>
      <c r="AA141" s="113"/>
      <c r="AB141" s="113"/>
      <c r="AC141" s="113"/>
      <c r="AD141" s="113"/>
      <c r="AI141" t="s">
        <v>119</v>
      </c>
    </row>
    <row r="142" spans="1:40" ht="10" customHeight="1" x14ac:dyDescent="0.55000000000000004">
      <c r="A142" s="49" t="s">
        <v>4</v>
      </c>
      <c r="B142" s="49"/>
      <c r="C142" s="49"/>
      <c r="D142" s="49"/>
      <c r="E142" s="49"/>
      <c r="F142" s="49"/>
      <c r="G142" s="49"/>
      <c r="H142" s="49"/>
      <c r="I142" s="41"/>
      <c r="J142" s="114">
        <v>113079800</v>
      </c>
      <c r="K142" s="114"/>
      <c r="L142" s="114"/>
      <c r="M142" s="114"/>
      <c r="N142" s="114">
        <v>175448800</v>
      </c>
      <c r="O142" s="114"/>
      <c r="P142" s="114"/>
      <c r="Q142" s="114"/>
      <c r="R142" s="114">
        <v>7866000</v>
      </c>
      <c r="S142" s="114"/>
      <c r="T142" s="114"/>
      <c r="U142" s="114"/>
      <c r="V142" s="114">
        <v>167582800</v>
      </c>
      <c r="W142" s="114"/>
      <c r="X142" s="114"/>
      <c r="Y142" s="114"/>
      <c r="Z142" s="14"/>
      <c r="AA142" s="114">
        <v>22757406.493506487</v>
      </c>
      <c r="AB142" s="114"/>
      <c r="AC142" s="114"/>
      <c r="AD142" s="114"/>
      <c r="AF142" s="15">
        <f>SUM(AF104:AF139)</f>
        <v>108545</v>
      </c>
      <c r="AG142" s="15">
        <f>SUM(AG104:AG139)</f>
        <v>3057976</v>
      </c>
      <c r="AH142" s="16">
        <f>SUM(AF142:AG142)</f>
        <v>3166521</v>
      </c>
    </row>
    <row r="143" spans="1:40" ht="10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40" ht="10" customHeight="1" x14ac:dyDescent="0.55000000000000004">
      <c r="A144" s="3" t="s">
        <v>120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5" ht="10" hidden="1" customHeight="1" x14ac:dyDescent="0.55000000000000004">
      <c r="A145" s="3" t="s">
        <v>35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5" ht="10" hidden="1" customHeight="1" x14ac:dyDescent="0.55000000000000004">
      <c r="A146" s="103" t="s">
        <v>9</v>
      </c>
      <c r="B146" s="103"/>
      <c r="C146" s="103"/>
      <c r="D146" s="103"/>
      <c r="E146" s="103"/>
      <c r="F146" s="103"/>
      <c r="G146" s="105" t="s">
        <v>22</v>
      </c>
      <c r="H146" s="106"/>
      <c r="I146" s="106"/>
      <c r="J146" s="106"/>
      <c r="K146" s="106"/>
      <c r="L146" s="106"/>
      <c r="M146" s="107" t="s">
        <v>3</v>
      </c>
      <c r="N146" s="108"/>
      <c r="O146" s="109"/>
      <c r="P146" s="89"/>
      <c r="Q146" s="90"/>
      <c r="R146" s="90"/>
      <c r="S146" s="89"/>
      <c r="T146" s="90"/>
      <c r="U146" s="90"/>
      <c r="V146" s="89"/>
      <c r="W146" s="90"/>
      <c r="X146" s="90"/>
      <c r="Y146" s="89"/>
      <c r="Z146" s="90"/>
      <c r="AA146" s="91"/>
      <c r="AB146" s="81" t="s">
        <v>4</v>
      </c>
      <c r="AC146" s="81"/>
      <c r="AD146" s="94"/>
    </row>
    <row r="147" spans="1:35" ht="10" hidden="1" customHeight="1" x14ac:dyDescent="0.55000000000000004">
      <c r="A147" s="104"/>
      <c r="B147" s="104"/>
      <c r="C147" s="104"/>
      <c r="D147" s="104"/>
      <c r="E147" s="104"/>
      <c r="F147" s="104"/>
      <c r="G147" s="82" t="s">
        <v>121</v>
      </c>
      <c r="H147" s="82"/>
      <c r="I147" s="82"/>
      <c r="J147" s="82" t="s">
        <v>29</v>
      </c>
      <c r="K147" s="82"/>
      <c r="L147" s="96"/>
      <c r="M147" s="110"/>
      <c r="N147" s="111"/>
      <c r="O147" s="11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3"/>
      <c r="AB147" s="82"/>
      <c r="AC147" s="82"/>
      <c r="AD147" s="95"/>
    </row>
    <row r="148" spans="1:35" ht="10" hidden="1" customHeight="1" x14ac:dyDescent="0.55000000000000004">
      <c r="A148" s="97" t="s">
        <v>122</v>
      </c>
      <c r="B148" s="98"/>
      <c r="C148" s="49" t="s">
        <v>123</v>
      </c>
      <c r="D148" s="49"/>
      <c r="E148" s="49"/>
      <c r="F148" s="49"/>
      <c r="G148" s="34">
        <v>520</v>
      </c>
      <c r="H148" s="34"/>
      <c r="I148" s="34"/>
      <c r="J148" s="31">
        <v>520</v>
      </c>
      <c r="K148" s="85"/>
      <c r="L148" s="86"/>
      <c r="M148" s="31">
        <v>800</v>
      </c>
      <c r="N148" s="85"/>
      <c r="O148" s="86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87"/>
      <c r="AC148" s="87"/>
      <c r="AD148" s="87"/>
    </row>
    <row r="149" spans="1:35" ht="10" hidden="1" customHeight="1" x14ac:dyDescent="0.55000000000000004">
      <c r="A149" s="99"/>
      <c r="B149" s="100"/>
      <c r="C149" s="49" t="s">
        <v>124</v>
      </c>
      <c r="D149" s="49"/>
      <c r="E149" s="49"/>
      <c r="F149" s="49"/>
      <c r="G149" s="62">
        <v>285</v>
      </c>
      <c r="H149" s="62"/>
      <c r="I149" s="62"/>
      <c r="J149" s="62">
        <v>297</v>
      </c>
      <c r="K149" s="62"/>
      <c r="L149" s="62"/>
      <c r="M149" s="62">
        <v>280</v>
      </c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87"/>
      <c r="AC149" s="87"/>
      <c r="AD149" s="87"/>
    </row>
    <row r="150" spans="1:35" ht="10" hidden="1" customHeight="1" x14ac:dyDescent="0.55000000000000004">
      <c r="A150" s="99"/>
      <c r="B150" s="100"/>
      <c r="C150" s="49" t="s">
        <v>125</v>
      </c>
      <c r="D150" s="49"/>
      <c r="E150" s="49"/>
      <c r="F150" s="49"/>
      <c r="G150" s="34"/>
      <c r="H150" s="34"/>
      <c r="I150" s="34"/>
      <c r="J150" s="34"/>
      <c r="K150" s="34"/>
      <c r="L150" s="34"/>
      <c r="M150" s="34">
        <v>40000</v>
      </c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87"/>
      <c r="AC150" s="87"/>
      <c r="AD150" s="87"/>
    </row>
    <row r="151" spans="1:35" ht="10" hidden="1" customHeight="1" x14ac:dyDescent="0.55000000000000004">
      <c r="A151" s="101"/>
      <c r="B151" s="102"/>
      <c r="C151" s="48" t="s">
        <v>4</v>
      </c>
      <c r="D151" s="48"/>
      <c r="E151" s="48"/>
      <c r="F151" s="48"/>
      <c r="G151" s="40">
        <f>G148*G149+G150</f>
        <v>148200</v>
      </c>
      <c r="H151" s="40"/>
      <c r="I151" s="40"/>
      <c r="J151" s="40">
        <f t="shared" ref="J151" si="22">J148*J149+J150</f>
        <v>154440</v>
      </c>
      <c r="K151" s="40"/>
      <c r="L151" s="40"/>
      <c r="M151" s="40">
        <f t="shared" ref="M151" si="23">M148*M149+M150</f>
        <v>264000</v>
      </c>
      <c r="N151" s="40"/>
      <c r="O151" s="40"/>
      <c r="P151" s="40">
        <f t="shared" ref="P151" si="24">P148*P149+P150</f>
        <v>0</v>
      </c>
      <c r="Q151" s="40"/>
      <c r="R151" s="40"/>
      <c r="S151" s="40">
        <f t="shared" ref="S151" si="25">S148*S149+S150</f>
        <v>0</v>
      </c>
      <c r="T151" s="40"/>
      <c r="U151" s="40"/>
      <c r="V151" s="40"/>
      <c r="W151" s="40"/>
      <c r="X151" s="40"/>
      <c r="Y151" s="40"/>
      <c r="Z151" s="40"/>
      <c r="AA151" s="40"/>
      <c r="AB151" s="87"/>
      <c r="AC151" s="87"/>
      <c r="AD151" s="87"/>
      <c r="AH151" s="17">
        <f>V142</f>
        <v>167582800</v>
      </c>
      <c r="AI151" s="15">
        <f>AH151/2</f>
        <v>83791400</v>
      </c>
    </row>
    <row r="152" spans="1:35" ht="10" hidden="1" customHeight="1" x14ac:dyDescent="0.55000000000000004">
      <c r="A152" s="74" t="s">
        <v>126</v>
      </c>
      <c r="B152" s="75"/>
      <c r="C152" s="49" t="s">
        <v>127</v>
      </c>
      <c r="D152" s="49"/>
      <c r="E152" s="49"/>
      <c r="F152" s="49"/>
      <c r="G152" s="34">
        <v>3007</v>
      </c>
      <c r="H152" s="34"/>
      <c r="I152" s="34"/>
      <c r="J152" s="34">
        <v>3007</v>
      </c>
      <c r="K152" s="34"/>
      <c r="L152" s="34"/>
      <c r="M152" s="34">
        <v>36750</v>
      </c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87"/>
      <c r="AC152" s="87"/>
      <c r="AD152" s="87"/>
    </row>
    <row r="153" spans="1:35" ht="10" hidden="1" customHeight="1" x14ac:dyDescent="0.55000000000000004">
      <c r="A153" s="76"/>
      <c r="B153" s="77"/>
      <c r="C153" s="49" t="s">
        <v>128</v>
      </c>
      <c r="D153" s="49"/>
      <c r="E153" s="49"/>
      <c r="F153" s="49"/>
      <c r="G153" s="34">
        <v>17451</v>
      </c>
      <c r="H153" s="34"/>
      <c r="I153" s="34"/>
      <c r="J153" s="34">
        <v>17451</v>
      </c>
      <c r="K153" s="34"/>
      <c r="L153" s="34"/>
      <c r="M153" s="31">
        <v>45552</v>
      </c>
      <c r="N153" s="85"/>
      <c r="O153" s="86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87"/>
      <c r="AC153" s="87"/>
      <c r="AD153" s="87"/>
    </row>
    <row r="154" spans="1:35" ht="10" hidden="1" customHeight="1" x14ac:dyDescent="0.55000000000000004">
      <c r="A154" s="76"/>
      <c r="B154" s="77"/>
      <c r="C154" s="49" t="s">
        <v>129</v>
      </c>
      <c r="D154" s="49"/>
      <c r="E154" s="49"/>
      <c r="F154" s="49"/>
      <c r="G154" s="34">
        <v>11478</v>
      </c>
      <c r="H154" s="34"/>
      <c r="I154" s="34"/>
      <c r="J154" s="34">
        <v>11478</v>
      </c>
      <c r="K154" s="34"/>
      <c r="L154" s="34"/>
      <c r="M154" s="31">
        <v>22320</v>
      </c>
      <c r="N154" s="85"/>
      <c r="O154" s="86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87"/>
      <c r="AC154" s="87"/>
      <c r="AD154" s="87"/>
    </row>
    <row r="155" spans="1:35" ht="10" hidden="1" customHeight="1" x14ac:dyDescent="0.55000000000000004">
      <c r="A155" s="76"/>
      <c r="B155" s="77"/>
      <c r="C155" s="49" t="s">
        <v>130</v>
      </c>
      <c r="D155" s="49"/>
      <c r="E155" s="49"/>
      <c r="F155" s="49"/>
      <c r="G155" s="34">
        <v>3634</v>
      </c>
      <c r="H155" s="34"/>
      <c r="I155" s="34"/>
      <c r="J155" s="34">
        <v>3634</v>
      </c>
      <c r="K155" s="34"/>
      <c r="L155" s="34"/>
      <c r="M155" s="34">
        <v>5515</v>
      </c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87"/>
      <c r="AC155" s="87"/>
      <c r="AD155" s="87"/>
    </row>
    <row r="156" spans="1:35" ht="10" hidden="1" customHeight="1" x14ac:dyDescent="0.55000000000000004">
      <c r="A156" s="76"/>
      <c r="B156" s="77"/>
      <c r="C156" s="49" t="s">
        <v>131</v>
      </c>
      <c r="D156" s="49"/>
      <c r="E156" s="49"/>
      <c r="F156" s="49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87"/>
      <c r="AC156" s="87"/>
      <c r="AD156" s="87"/>
    </row>
    <row r="157" spans="1:35" ht="10" hidden="1" customHeight="1" x14ac:dyDescent="0.55000000000000004">
      <c r="A157" s="76"/>
      <c r="B157" s="77"/>
      <c r="C157" s="49" t="s">
        <v>132</v>
      </c>
      <c r="D157" s="49"/>
      <c r="E157" s="49"/>
      <c r="F157" s="49"/>
      <c r="G157" s="34">
        <v>1466</v>
      </c>
      <c r="H157" s="34"/>
      <c r="I157" s="34"/>
      <c r="J157" s="34">
        <v>1466</v>
      </c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87"/>
      <c r="AC157" s="87"/>
      <c r="AD157" s="87"/>
    </row>
    <row r="158" spans="1:35" ht="10" hidden="1" customHeight="1" x14ac:dyDescent="0.55000000000000004">
      <c r="A158" s="76"/>
      <c r="B158" s="77"/>
      <c r="C158" s="49" t="s">
        <v>133</v>
      </c>
      <c r="D158" s="49"/>
      <c r="E158" s="49"/>
      <c r="F158" s="49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87"/>
      <c r="AC158" s="87"/>
      <c r="AD158" s="87"/>
    </row>
    <row r="159" spans="1:35" ht="10" hidden="1" customHeight="1" x14ac:dyDescent="0.55000000000000004">
      <c r="A159" s="76"/>
      <c r="B159" s="77"/>
      <c r="C159" s="49" t="s">
        <v>134</v>
      </c>
      <c r="D159" s="49"/>
      <c r="E159" s="49"/>
      <c r="F159" s="49"/>
      <c r="G159" s="34"/>
      <c r="H159" s="34"/>
      <c r="I159" s="34"/>
      <c r="J159" s="34"/>
      <c r="K159" s="34"/>
      <c r="L159" s="34"/>
      <c r="M159" s="34">
        <v>4596</v>
      </c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87"/>
      <c r="AC159" s="87"/>
      <c r="AD159" s="87"/>
    </row>
    <row r="160" spans="1:35" ht="10" hidden="1" customHeight="1" x14ac:dyDescent="0.55000000000000004">
      <c r="A160" s="76"/>
      <c r="B160" s="77"/>
      <c r="C160" s="49" t="s">
        <v>135</v>
      </c>
      <c r="D160" s="49"/>
      <c r="E160" s="49"/>
      <c r="F160" s="49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87"/>
      <c r="AC160" s="87"/>
      <c r="AD160" s="87"/>
    </row>
    <row r="161" spans="1:35" ht="10" hidden="1" customHeight="1" x14ac:dyDescent="0.55000000000000004">
      <c r="A161" s="76"/>
      <c r="B161" s="77"/>
      <c r="C161" s="83" t="s">
        <v>136</v>
      </c>
      <c r="D161" s="83"/>
      <c r="E161" s="83"/>
      <c r="F161" s="83"/>
      <c r="G161" s="84">
        <v>15823</v>
      </c>
      <c r="H161" s="84"/>
      <c r="I161" s="84"/>
      <c r="J161" s="84">
        <v>14486</v>
      </c>
      <c r="K161" s="84"/>
      <c r="L161" s="84"/>
      <c r="M161" s="84">
        <v>73121</v>
      </c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8"/>
      <c r="AC161" s="88"/>
      <c r="AD161" s="88"/>
      <c r="AF161" s="17">
        <f>SUM(M152:O161)</f>
        <v>187854</v>
      </c>
      <c r="AI161" s="17">
        <f>SUM(G152:I161)</f>
        <v>52859</v>
      </c>
    </row>
    <row r="162" spans="1:35" ht="10" hidden="1" customHeight="1" x14ac:dyDescent="0.55000000000000004">
      <c r="A162" s="18"/>
      <c r="B162" s="19"/>
      <c r="C162" s="23"/>
      <c r="D162" s="23"/>
      <c r="E162" s="23"/>
      <c r="F162" s="23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5"/>
      <c r="AC162" s="25"/>
      <c r="AD162" s="25"/>
    </row>
    <row r="163" spans="1:35" ht="10" hidden="1" customHeight="1" x14ac:dyDescent="0.55000000000000004">
      <c r="A163" s="3" t="s">
        <v>137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5" ht="10" hidden="1" customHeight="1" x14ac:dyDescent="0.55000000000000004">
      <c r="A164" s="3" t="s">
        <v>47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5" ht="10" customHeight="1" x14ac:dyDescent="0.55000000000000004">
      <c r="A165" s="79" t="s">
        <v>36</v>
      </c>
      <c r="B165" s="70"/>
      <c r="C165" s="70"/>
      <c r="D165" s="70"/>
      <c r="E165" s="70"/>
      <c r="F165" s="70"/>
      <c r="G165" s="66" t="s">
        <v>22</v>
      </c>
      <c r="H165" s="67"/>
      <c r="I165" s="67"/>
      <c r="J165" s="67"/>
      <c r="K165" s="67"/>
      <c r="L165" s="67"/>
      <c r="M165" s="81" t="s">
        <v>3</v>
      </c>
      <c r="N165" s="81"/>
      <c r="O165" s="81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70" t="s">
        <v>39</v>
      </c>
      <c r="AC165" s="70"/>
      <c r="AD165" s="71"/>
    </row>
    <row r="166" spans="1:35" ht="10" customHeight="1" x14ac:dyDescent="0.55000000000000004">
      <c r="A166" s="80"/>
      <c r="B166" s="72"/>
      <c r="C166" s="72"/>
      <c r="D166" s="72"/>
      <c r="E166" s="72"/>
      <c r="F166" s="72"/>
      <c r="G166" s="68" t="s">
        <v>149</v>
      </c>
      <c r="H166" s="69"/>
      <c r="I166" s="69"/>
      <c r="J166" s="68" t="s">
        <v>150</v>
      </c>
      <c r="K166" s="69"/>
      <c r="L166" s="69"/>
      <c r="M166" s="82"/>
      <c r="N166" s="82"/>
      <c r="O166" s="82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72"/>
      <c r="AC166" s="72"/>
      <c r="AD166" s="73"/>
    </row>
    <row r="167" spans="1:35" ht="10" customHeight="1" x14ac:dyDescent="0.55000000000000004">
      <c r="A167" s="78" t="s">
        <v>122</v>
      </c>
      <c r="B167" s="63" t="s">
        <v>151</v>
      </c>
      <c r="C167" s="64"/>
      <c r="D167" s="64"/>
      <c r="E167" s="64"/>
      <c r="F167" s="65"/>
      <c r="G167" s="34">
        <v>117000</v>
      </c>
      <c r="H167" s="34"/>
      <c r="I167" s="34"/>
      <c r="J167" s="34">
        <v>117000</v>
      </c>
      <c r="K167" s="34"/>
      <c r="L167" s="34"/>
      <c r="M167" s="34">
        <v>40000</v>
      </c>
      <c r="N167" s="34"/>
      <c r="O167" s="34"/>
      <c r="P167" s="34" t="s">
        <v>156</v>
      </c>
      <c r="Q167" s="34"/>
      <c r="R167" s="34"/>
      <c r="S167" s="34" t="s">
        <v>156</v>
      </c>
      <c r="T167" s="34"/>
      <c r="U167" s="34"/>
      <c r="V167" s="34" t="s">
        <v>156</v>
      </c>
      <c r="W167" s="34"/>
      <c r="X167" s="34"/>
      <c r="Y167" s="34" t="s">
        <v>156</v>
      </c>
      <c r="Z167" s="34"/>
      <c r="AA167" s="34"/>
      <c r="AB167" s="58"/>
      <c r="AC167" s="58"/>
      <c r="AD167" s="58"/>
    </row>
    <row r="168" spans="1:35" ht="10" customHeight="1" x14ac:dyDescent="0.55000000000000004">
      <c r="A168" s="78"/>
      <c r="B168" s="63" t="s">
        <v>152</v>
      </c>
      <c r="C168" s="64"/>
      <c r="D168" s="64"/>
      <c r="E168" s="64"/>
      <c r="F168" s="65"/>
      <c r="G168" s="62">
        <v>285</v>
      </c>
      <c r="H168" s="62"/>
      <c r="I168" s="62"/>
      <c r="J168" s="62">
        <v>297</v>
      </c>
      <c r="K168" s="62"/>
      <c r="L168" s="62"/>
      <c r="M168" s="62">
        <v>280</v>
      </c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58"/>
      <c r="AC168" s="58"/>
      <c r="AD168" s="58"/>
    </row>
    <row r="169" spans="1:35" ht="10" customHeight="1" x14ac:dyDescent="0.55000000000000004">
      <c r="A169" s="78"/>
      <c r="B169" s="63" t="s">
        <v>153</v>
      </c>
      <c r="C169" s="64"/>
      <c r="D169" s="64"/>
      <c r="E169" s="64"/>
      <c r="F169" s="65"/>
      <c r="G169" s="34"/>
      <c r="H169" s="34"/>
      <c r="I169" s="34"/>
      <c r="J169" s="34" t="s">
        <v>156</v>
      </c>
      <c r="K169" s="34"/>
      <c r="L169" s="34"/>
      <c r="M169" s="34">
        <v>2000000</v>
      </c>
      <c r="N169" s="34"/>
      <c r="O169" s="34"/>
      <c r="P169" s="34" t="s">
        <v>156</v>
      </c>
      <c r="Q169" s="34"/>
      <c r="R169" s="34"/>
      <c r="S169" s="34" t="s">
        <v>156</v>
      </c>
      <c r="T169" s="34"/>
      <c r="U169" s="34"/>
      <c r="V169" s="34" t="s">
        <v>156</v>
      </c>
      <c r="W169" s="34"/>
      <c r="X169" s="34"/>
      <c r="Y169" s="34" t="s">
        <v>156</v>
      </c>
      <c r="Z169" s="34"/>
      <c r="AA169" s="34"/>
      <c r="AB169" s="58"/>
      <c r="AC169" s="58"/>
      <c r="AD169" s="58"/>
    </row>
    <row r="170" spans="1:35" ht="10" customHeight="1" x14ac:dyDescent="0.55000000000000004">
      <c r="A170" s="78"/>
      <c r="B170" s="59" t="s">
        <v>4</v>
      </c>
      <c r="C170" s="60"/>
      <c r="D170" s="60"/>
      <c r="E170" s="60"/>
      <c r="F170" s="61"/>
      <c r="G170" s="40">
        <v>33345000</v>
      </c>
      <c r="H170" s="40"/>
      <c r="I170" s="40"/>
      <c r="J170" s="40">
        <v>34749000</v>
      </c>
      <c r="K170" s="40"/>
      <c r="L170" s="40"/>
      <c r="M170" s="40">
        <v>13200000</v>
      </c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3">
        <v>81294000</v>
      </c>
      <c r="AC170" s="43"/>
      <c r="AD170" s="43"/>
    </row>
    <row r="171" spans="1:35" ht="10" customHeight="1" x14ac:dyDescent="0.55000000000000004">
      <c r="A171" s="50" t="s">
        <v>138</v>
      </c>
      <c r="B171" s="55" t="s">
        <v>126</v>
      </c>
      <c r="C171" s="49" t="s">
        <v>127</v>
      </c>
      <c r="D171" s="49"/>
      <c r="E171" s="49"/>
      <c r="F171" s="49"/>
      <c r="G171" s="34">
        <v>676575</v>
      </c>
      <c r="H171" s="34"/>
      <c r="I171" s="34"/>
      <c r="J171" s="34">
        <v>676575</v>
      </c>
      <c r="K171" s="34"/>
      <c r="L171" s="34"/>
      <c r="M171" s="34">
        <v>1837500</v>
      </c>
      <c r="N171" s="34"/>
      <c r="O171" s="34"/>
      <c r="P171" s="34" t="s">
        <v>156</v>
      </c>
      <c r="Q171" s="34"/>
      <c r="R171" s="34"/>
      <c r="S171" s="34" t="s">
        <v>156</v>
      </c>
      <c r="T171" s="34"/>
      <c r="U171" s="34"/>
      <c r="V171" s="34" t="s">
        <v>156</v>
      </c>
      <c r="W171" s="34"/>
      <c r="X171" s="34"/>
      <c r="Y171" s="34" t="s">
        <v>156</v>
      </c>
      <c r="Z171" s="34"/>
      <c r="AA171" s="34"/>
      <c r="AB171" s="47">
        <v>3190650</v>
      </c>
      <c r="AC171" s="47"/>
      <c r="AD171" s="47"/>
    </row>
    <row r="172" spans="1:35" ht="10" customHeight="1" x14ac:dyDescent="0.55000000000000004">
      <c r="A172" s="51"/>
      <c r="B172" s="55"/>
      <c r="C172" s="49" t="s">
        <v>128</v>
      </c>
      <c r="D172" s="49"/>
      <c r="E172" s="49"/>
      <c r="F172" s="49"/>
      <c r="G172" s="34">
        <v>3926475</v>
      </c>
      <c r="H172" s="34"/>
      <c r="I172" s="34"/>
      <c r="J172" s="34">
        <v>3926475</v>
      </c>
      <c r="K172" s="34"/>
      <c r="L172" s="34"/>
      <c r="M172" s="34">
        <v>2277600</v>
      </c>
      <c r="N172" s="34"/>
      <c r="O172" s="34"/>
      <c r="P172" s="34" t="s">
        <v>156</v>
      </c>
      <c r="Q172" s="34"/>
      <c r="R172" s="34"/>
      <c r="S172" s="34" t="s">
        <v>156</v>
      </c>
      <c r="T172" s="34"/>
      <c r="U172" s="34"/>
      <c r="V172" s="34" t="s">
        <v>156</v>
      </c>
      <c r="W172" s="34"/>
      <c r="X172" s="34"/>
      <c r="Y172" s="34" t="s">
        <v>156</v>
      </c>
      <c r="Z172" s="34"/>
      <c r="AA172" s="34"/>
      <c r="AB172" s="47">
        <v>10130550</v>
      </c>
      <c r="AC172" s="47"/>
      <c r="AD172" s="47"/>
    </row>
    <row r="173" spans="1:35" ht="10" customHeight="1" x14ac:dyDescent="0.55000000000000004">
      <c r="A173" s="51"/>
      <c r="B173" s="55"/>
      <c r="C173" s="49" t="s">
        <v>129</v>
      </c>
      <c r="D173" s="49"/>
      <c r="E173" s="49"/>
      <c r="F173" s="49"/>
      <c r="G173" s="34">
        <v>2582550</v>
      </c>
      <c r="H173" s="34"/>
      <c r="I173" s="34"/>
      <c r="J173" s="34">
        <v>2582550</v>
      </c>
      <c r="K173" s="34"/>
      <c r="L173" s="34"/>
      <c r="M173" s="34">
        <v>1116000</v>
      </c>
      <c r="N173" s="34"/>
      <c r="O173" s="34"/>
      <c r="P173" s="34" t="s">
        <v>156</v>
      </c>
      <c r="Q173" s="34"/>
      <c r="R173" s="34"/>
      <c r="S173" s="34" t="s">
        <v>156</v>
      </c>
      <c r="T173" s="34"/>
      <c r="U173" s="34"/>
      <c r="V173" s="34" t="s">
        <v>156</v>
      </c>
      <c r="W173" s="34"/>
      <c r="X173" s="34"/>
      <c r="Y173" s="34" t="s">
        <v>156</v>
      </c>
      <c r="Z173" s="34"/>
      <c r="AA173" s="34"/>
      <c r="AB173" s="47">
        <v>6281100</v>
      </c>
      <c r="AC173" s="47"/>
      <c r="AD173" s="47"/>
    </row>
    <row r="174" spans="1:35" ht="10" customHeight="1" x14ac:dyDescent="0.55000000000000004">
      <c r="A174" s="51"/>
      <c r="B174" s="55"/>
      <c r="C174" s="49" t="s">
        <v>130</v>
      </c>
      <c r="D174" s="49"/>
      <c r="E174" s="49"/>
      <c r="F174" s="49"/>
      <c r="G174" s="34">
        <v>817650</v>
      </c>
      <c r="H174" s="34"/>
      <c r="I174" s="34"/>
      <c r="J174" s="34">
        <v>817650</v>
      </c>
      <c r="K174" s="34"/>
      <c r="L174" s="34"/>
      <c r="M174" s="34">
        <v>275750</v>
      </c>
      <c r="N174" s="34"/>
      <c r="O174" s="34"/>
      <c r="P174" s="34" t="s">
        <v>156</v>
      </c>
      <c r="Q174" s="34"/>
      <c r="R174" s="34"/>
      <c r="S174" s="34" t="s">
        <v>156</v>
      </c>
      <c r="T174" s="34"/>
      <c r="U174" s="34"/>
      <c r="V174" s="34" t="s">
        <v>156</v>
      </c>
      <c r="W174" s="34"/>
      <c r="X174" s="34"/>
      <c r="Y174" s="34" t="s">
        <v>156</v>
      </c>
      <c r="Z174" s="34"/>
      <c r="AA174" s="34"/>
      <c r="AB174" s="47">
        <v>1911050</v>
      </c>
      <c r="AC174" s="47"/>
      <c r="AD174" s="47"/>
    </row>
    <row r="175" spans="1:35" ht="10" customHeight="1" x14ac:dyDescent="0.55000000000000004">
      <c r="A175" s="51"/>
      <c r="B175" s="55"/>
      <c r="C175" s="49" t="s">
        <v>131</v>
      </c>
      <c r="D175" s="49"/>
      <c r="E175" s="49"/>
      <c r="F175" s="49"/>
      <c r="G175" s="34" t="s">
        <v>156</v>
      </c>
      <c r="H175" s="34"/>
      <c r="I175" s="34"/>
      <c r="J175" s="34" t="s">
        <v>156</v>
      </c>
      <c r="K175" s="34"/>
      <c r="L175" s="34"/>
      <c r="M175" s="34" t="s">
        <v>156</v>
      </c>
      <c r="N175" s="34"/>
      <c r="O175" s="34"/>
      <c r="P175" s="34" t="s">
        <v>156</v>
      </c>
      <c r="Q175" s="34"/>
      <c r="R175" s="34"/>
      <c r="S175" s="34" t="s">
        <v>156</v>
      </c>
      <c r="T175" s="34"/>
      <c r="U175" s="34"/>
      <c r="V175" s="34" t="s">
        <v>156</v>
      </c>
      <c r="W175" s="34"/>
      <c r="X175" s="34"/>
      <c r="Y175" s="34" t="s">
        <v>156</v>
      </c>
      <c r="Z175" s="34"/>
      <c r="AA175" s="34"/>
      <c r="AB175" s="47" t="s">
        <v>156</v>
      </c>
      <c r="AC175" s="47"/>
      <c r="AD175" s="47"/>
    </row>
    <row r="176" spans="1:35" ht="10" customHeight="1" x14ac:dyDescent="0.55000000000000004">
      <c r="A176" s="51"/>
      <c r="B176" s="55"/>
      <c r="C176" s="49" t="s">
        <v>132</v>
      </c>
      <c r="D176" s="49"/>
      <c r="E176" s="49"/>
      <c r="F176" s="49"/>
      <c r="G176" s="34">
        <v>329850</v>
      </c>
      <c r="H176" s="34"/>
      <c r="I176" s="34"/>
      <c r="J176" s="34">
        <v>329850</v>
      </c>
      <c r="K176" s="34"/>
      <c r="L176" s="34"/>
      <c r="M176" s="34" t="s">
        <v>156</v>
      </c>
      <c r="N176" s="34"/>
      <c r="O176" s="34"/>
      <c r="P176" s="34" t="s">
        <v>156</v>
      </c>
      <c r="Q176" s="34"/>
      <c r="R176" s="34"/>
      <c r="S176" s="34" t="s">
        <v>156</v>
      </c>
      <c r="T176" s="34"/>
      <c r="U176" s="34"/>
      <c r="V176" s="34" t="s">
        <v>156</v>
      </c>
      <c r="W176" s="34"/>
      <c r="X176" s="34"/>
      <c r="Y176" s="34" t="s">
        <v>156</v>
      </c>
      <c r="Z176" s="34"/>
      <c r="AA176" s="34"/>
      <c r="AB176" s="47">
        <v>659700</v>
      </c>
      <c r="AC176" s="47"/>
      <c r="AD176" s="47"/>
    </row>
    <row r="177" spans="1:32" ht="10" customHeight="1" x14ac:dyDescent="0.55000000000000004">
      <c r="A177" s="51"/>
      <c r="B177" s="55"/>
      <c r="C177" s="49" t="s">
        <v>133</v>
      </c>
      <c r="D177" s="49"/>
      <c r="E177" s="49"/>
      <c r="F177" s="49"/>
      <c r="G177" s="34" t="s">
        <v>156</v>
      </c>
      <c r="H177" s="34"/>
      <c r="I177" s="34"/>
      <c r="J177" s="34" t="s">
        <v>156</v>
      </c>
      <c r="K177" s="34"/>
      <c r="L177" s="34"/>
      <c r="M177" s="34" t="s">
        <v>156</v>
      </c>
      <c r="N177" s="34"/>
      <c r="O177" s="34"/>
      <c r="P177" s="34" t="s">
        <v>156</v>
      </c>
      <c r="Q177" s="34"/>
      <c r="R177" s="34"/>
      <c r="S177" s="34" t="s">
        <v>156</v>
      </c>
      <c r="T177" s="34"/>
      <c r="U177" s="34"/>
      <c r="V177" s="34" t="s">
        <v>156</v>
      </c>
      <c r="W177" s="34"/>
      <c r="X177" s="34"/>
      <c r="Y177" s="34" t="s">
        <v>156</v>
      </c>
      <c r="Z177" s="34"/>
      <c r="AA177" s="34"/>
      <c r="AB177" s="47" t="s">
        <v>156</v>
      </c>
      <c r="AC177" s="47"/>
      <c r="AD177" s="47"/>
    </row>
    <row r="178" spans="1:32" ht="10" customHeight="1" x14ac:dyDescent="0.55000000000000004">
      <c r="A178" s="51"/>
      <c r="B178" s="55"/>
      <c r="C178" s="49" t="s">
        <v>134</v>
      </c>
      <c r="D178" s="49"/>
      <c r="E178" s="49"/>
      <c r="F178" s="49"/>
      <c r="G178" s="34" t="s">
        <v>156</v>
      </c>
      <c r="H178" s="34"/>
      <c r="I178" s="34"/>
      <c r="J178" s="34" t="s">
        <v>156</v>
      </c>
      <c r="K178" s="34"/>
      <c r="L178" s="34"/>
      <c r="M178" s="34">
        <v>229800</v>
      </c>
      <c r="N178" s="34"/>
      <c r="O178" s="34"/>
      <c r="P178" s="34" t="s">
        <v>156</v>
      </c>
      <c r="Q178" s="34"/>
      <c r="R178" s="34"/>
      <c r="S178" s="34" t="s">
        <v>156</v>
      </c>
      <c r="T178" s="34"/>
      <c r="U178" s="34"/>
      <c r="V178" s="34" t="s">
        <v>156</v>
      </c>
      <c r="W178" s="34"/>
      <c r="X178" s="34"/>
      <c r="Y178" s="34" t="s">
        <v>156</v>
      </c>
      <c r="Z178" s="34"/>
      <c r="AA178" s="34"/>
      <c r="AB178" s="47">
        <v>229800</v>
      </c>
      <c r="AC178" s="47"/>
      <c r="AD178" s="47"/>
    </row>
    <row r="179" spans="1:32" ht="10" customHeight="1" x14ac:dyDescent="0.55000000000000004">
      <c r="A179" s="51"/>
      <c r="B179" s="55"/>
      <c r="C179" s="49" t="s">
        <v>135</v>
      </c>
      <c r="D179" s="49"/>
      <c r="E179" s="49"/>
      <c r="F179" s="49"/>
      <c r="G179" s="34" t="s">
        <v>156</v>
      </c>
      <c r="H179" s="34"/>
      <c r="I179" s="34"/>
      <c r="J179" s="34" t="s">
        <v>156</v>
      </c>
      <c r="K179" s="34"/>
      <c r="L179" s="34"/>
      <c r="M179" s="34" t="s">
        <v>156</v>
      </c>
      <c r="N179" s="34"/>
      <c r="O179" s="34"/>
      <c r="P179" s="34" t="s">
        <v>156</v>
      </c>
      <c r="Q179" s="34"/>
      <c r="R179" s="34"/>
      <c r="S179" s="34" t="s">
        <v>156</v>
      </c>
      <c r="T179" s="34"/>
      <c r="U179" s="34"/>
      <c r="V179" s="34" t="s">
        <v>156</v>
      </c>
      <c r="W179" s="34"/>
      <c r="X179" s="34"/>
      <c r="Y179" s="34" t="s">
        <v>156</v>
      </c>
      <c r="Z179" s="34"/>
      <c r="AA179" s="34"/>
      <c r="AB179" s="47" t="s">
        <v>156</v>
      </c>
      <c r="AC179" s="47"/>
      <c r="AD179" s="47"/>
    </row>
    <row r="180" spans="1:32" ht="10" customHeight="1" x14ac:dyDescent="0.55000000000000004">
      <c r="A180" s="51"/>
      <c r="B180" s="55"/>
      <c r="C180" s="49" t="s">
        <v>136</v>
      </c>
      <c r="D180" s="49"/>
      <c r="E180" s="49"/>
      <c r="F180" s="49"/>
      <c r="G180" s="34">
        <v>3560175</v>
      </c>
      <c r="H180" s="34"/>
      <c r="I180" s="34"/>
      <c r="J180" s="34">
        <v>3259350</v>
      </c>
      <c r="K180" s="34"/>
      <c r="L180" s="34"/>
      <c r="M180" s="34">
        <v>3656050</v>
      </c>
      <c r="N180" s="34"/>
      <c r="O180" s="34"/>
      <c r="P180" s="34" t="s">
        <v>156</v>
      </c>
      <c r="Q180" s="34"/>
      <c r="R180" s="34"/>
      <c r="S180" s="34" t="s">
        <v>156</v>
      </c>
      <c r="T180" s="34"/>
      <c r="U180" s="34"/>
      <c r="V180" s="34" t="s">
        <v>156</v>
      </c>
      <c r="W180" s="34"/>
      <c r="X180" s="34"/>
      <c r="Y180" s="34" t="s">
        <v>156</v>
      </c>
      <c r="Z180" s="34"/>
      <c r="AA180" s="34"/>
      <c r="AB180" s="47">
        <v>10475575</v>
      </c>
      <c r="AC180" s="47"/>
      <c r="AD180" s="47"/>
    </row>
    <row r="181" spans="1:32" ht="10" customHeight="1" x14ac:dyDescent="0.55000000000000004">
      <c r="A181" s="51"/>
      <c r="B181" s="55"/>
      <c r="C181" s="49" t="s">
        <v>139</v>
      </c>
      <c r="D181" s="49"/>
      <c r="E181" s="49"/>
      <c r="F181" s="49"/>
      <c r="G181" s="34">
        <v>1102500</v>
      </c>
      <c r="H181" s="34"/>
      <c r="I181" s="34"/>
      <c r="J181" s="34">
        <v>1102501</v>
      </c>
      <c r="K181" s="34"/>
      <c r="L181" s="34"/>
      <c r="M181" s="34">
        <v>245000</v>
      </c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47">
        <v>2450001</v>
      </c>
      <c r="AC181" s="47"/>
      <c r="AD181" s="47"/>
    </row>
    <row r="182" spans="1:32" ht="10" customHeight="1" x14ac:dyDescent="0.55000000000000004">
      <c r="A182" s="51"/>
      <c r="B182" s="55"/>
      <c r="C182" s="49" t="s">
        <v>140</v>
      </c>
      <c r="D182" s="49"/>
      <c r="E182" s="49"/>
      <c r="F182" s="49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47" t="s">
        <v>156</v>
      </c>
      <c r="AC182" s="47"/>
      <c r="AD182" s="47"/>
    </row>
    <row r="183" spans="1:32" ht="10" customHeight="1" x14ac:dyDescent="0.55000000000000004">
      <c r="A183" s="51"/>
      <c r="B183" s="55"/>
      <c r="C183" s="48" t="s">
        <v>4</v>
      </c>
      <c r="D183" s="48"/>
      <c r="E183" s="48"/>
      <c r="F183" s="48"/>
      <c r="G183" s="40">
        <v>12995775</v>
      </c>
      <c r="H183" s="40"/>
      <c r="I183" s="40"/>
      <c r="J183" s="40">
        <v>12694951</v>
      </c>
      <c r="K183" s="40"/>
      <c r="L183" s="40"/>
      <c r="M183" s="40">
        <v>9637700</v>
      </c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3">
        <v>35328426</v>
      </c>
      <c r="AC183" s="43"/>
      <c r="AD183" s="43"/>
    </row>
    <row r="184" spans="1:32" ht="10" customHeight="1" x14ac:dyDescent="0.55000000000000004">
      <c r="A184" s="52"/>
      <c r="B184" s="44" t="s">
        <v>141</v>
      </c>
      <c r="C184" s="41" t="s">
        <v>142</v>
      </c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34">
        <v>22757406.493506487</v>
      </c>
      <c r="AC184" s="34"/>
      <c r="AD184" s="34"/>
    </row>
    <row r="185" spans="1:32" ht="10" customHeight="1" x14ac:dyDescent="0.55000000000000004">
      <c r="A185" s="52"/>
      <c r="B185" s="45"/>
      <c r="C185" s="41" t="s">
        <v>58</v>
      </c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34">
        <v>3166521</v>
      </c>
      <c r="AC185" s="34"/>
      <c r="AD185" s="34"/>
    </row>
    <row r="186" spans="1:32" ht="10" customHeight="1" x14ac:dyDescent="0.55000000000000004">
      <c r="A186" s="52"/>
      <c r="B186" s="45"/>
      <c r="C186" s="41" t="s">
        <v>143</v>
      </c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34">
        <v>1669980.1424657535</v>
      </c>
      <c r="AC186" s="34"/>
      <c r="AD186" s="34"/>
      <c r="AF186">
        <v>1252485.1068493151</v>
      </c>
    </row>
    <row r="187" spans="1:32" ht="10" customHeight="1" x14ac:dyDescent="0.55000000000000004">
      <c r="A187" s="52"/>
      <c r="B187" s="45"/>
      <c r="C187" s="41" t="s">
        <v>148</v>
      </c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34">
        <v>722610</v>
      </c>
      <c r="AC187" s="34"/>
      <c r="AD187" s="34"/>
      <c r="AF187">
        <v>417495.03561643837</v>
      </c>
    </row>
    <row r="188" spans="1:32" ht="10" customHeight="1" x14ac:dyDescent="0.55000000000000004">
      <c r="A188" s="52"/>
      <c r="B188" s="45"/>
      <c r="C188" s="38" t="s">
        <v>4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40">
        <v>28316517.635972239</v>
      </c>
      <c r="AC188" s="40"/>
      <c r="AD188" s="40"/>
    </row>
    <row r="189" spans="1:32" ht="10" customHeight="1" x14ac:dyDescent="0.55000000000000004">
      <c r="A189" s="53"/>
      <c r="B189" s="41" t="s">
        <v>144</v>
      </c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34"/>
      <c r="AC189" s="34"/>
      <c r="AD189" s="34"/>
    </row>
    <row r="190" spans="1:32" ht="10" customHeight="1" x14ac:dyDescent="0.55000000000000004">
      <c r="A190" s="53"/>
      <c r="B190" s="38" t="s">
        <v>4</v>
      </c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40">
        <v>63644943.635972239</v>
      </c>
      <c r="AC190" s="40"/>
      <c r="AD190" s="40"/>
    </row>
    <row r="191" spans="1:32" ht="10" customHeight="1" x14ac:dyDescent="0.55000000000000004">
      <c r="A191" s="54"/>
      <c r="B191" s="28" t="s">
        <v>145</v>
      </c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30"/>
      <c r="AB191" s="31">
        <v>6514924</v>
      </c>
      <c r="AC191" s="32"/>
      <c r="AD191" s="33"/>
    </row>
    <row r="192" spans="1:32" ht="10" customHeight="1" x14ac:dyDescent="0.55000000000000004">
      <c r="A192" s="20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5" t="s">
        <v>154</v>
      </c>
      <c r="U192" s="21"/>
      <c r="V192" s="21"/>
      <c r="W192" s="21"/>
      <c r="X192" s="22"/>
      <c r="Y192" s="28" t="s">
        <v>146</v>
      </c>
      <c r="Z192" s="29"/>
      <c r="AA192" s="30"/>
      <c r="AB192" s="34">
        <v>17649056.364027761</v>
      </c>
      <c r="AC192" s="34"/>
      <c r="AD192" s="34"/>
    </row>
    <row r="193" spans="1:30" ht="10" customHeight="1" x14ac:dyDescent="0.55000000000000004">
      <c r="A193" s="1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35"/>
      <c r="X193" s="36"/>
      <c r="Y193" s="28" t="s">
        <v>147</v>
      </c>
      <c r="Z193" s="29"/>
      <c r="AA193" s="30"/>
      <c r="AB193" s="37">
        <v>0.21710158639048099</v>
      </c>
      <c r="AC193" s="37"/>
      <c r="AD193" s="37"/>
    </row>
  </sheetData>
  <mergeCells count="1414">
    <mergeCell ref="AB4:AD5"/>
    <mergeCell ref="G6:I6"/>
    <mergeCell ref="J6:L6"/>
    <mergeCell ref="M6:O6"/>
    <mergeCell ref="P6:R6"/>
    <mergeCell ref="S6:U6"/>
    <mergeCell ref="V6:X6"/>
    <mergeCell ref="Y6:AA6"/>
    <mergeCell ref="AB6:AD6"/>
    <mergeCell ref="A1:E1"/>
    <mergeCell ref="F1:AD1"/>
    <mergeCell ref="A4:F6"/>
    <mergeCell ref="M4:O5"/>
    <mergeCell ref="P4:R5"/>
    <mergeCell ref="S4:U5"/>
    <mergeCell ref="V4:X5"/>
    <mergeCell ref="Y4:AA5"/>
    <mergeCell ref="G5:I5"/>
    <mergeCell ref="J5:L5"/>
    <mergeCell ref="G4:L4"/>
    <mergeCell ref="U10:V10"/>
    <mergeCell ref="W10:X10"/>
    <mergeCell ref="Y10:Z10"/>
    <mergeCell ref="AA10:AB10"/>
    <mergeCell ref="AC10:AD10"/>
    <mergeCell ref="A11:A12"/>
    <mergeCell ref="B11:F11"/>
    <mergeCell ref="G11:H11"/>
    <mergeCell ref="I11:J11"/>
    <mergeCell ref="K11:L11"/>
    <mergeCell ref="A7:F7"/>
    <mergeCell ref="G7:AD7"/>
    <mergeCell ref="A10:F10"/>
    <mergeCell ref="G10:H10"/>
    <mergeCell ref="I10:J10"/>
    <mergeCell ref="K10:L10"/>
    <mergeCell ref="M10:N10"/>
    <mergeCell ref="O10:P10"/>
    <mergeCell ref="Q10:R10"/>
    <mergeCell ref="S10:T10"/>
    <mergeCell ref="A13:F13"/>
    <mergeCell ref="G13:H13"/>
    <mergeCell ref="I13:J13"/>
    <mergeCell ref="K13:L13"/>
    <mergeCell ref="M13:N13"/>
    <mergeCell ref="O13:P13"/>
    <mergeCell ref="S12:T12"/>
    <mergeCell ref="U12:V12"/>
    <mergeCell ref="W12:X12"/>
    <mergeCell ref="Y12:Z12"/>
    <mergeCell ref="AA12:AB12"/>
    <mergeCell ref="AC12:AD12"/>
    <mergeCell ref="Y11:Z11"/>
    <mergeCell ref="AA11:AB11"/>
    <mergeCell ref="AC11:AD11"/>
    <mergeCell ref="B12:F12"/>
    <mergeCell ref="G12:H12"/>
    <mergeCell ref="I12:J12"/>
    <mergeCell ref="K12:L12"/>
    <mergeCell ref="M12:N12"/>
    <mergeCell ref="O12:P12"/>
    <mergeCell ref="Q12:R12"/>
    <mergeCell ref="M11:N11"/>
    <mergeCell ref="O11:P11"/>
    <mergeCell ref="Q11:R11"/>
    <mergeCell ref="S11:T11"/>
    <mergeCell ref="U11:V11"/>
    <mergeCell ref="W11:X11"/>
    <mergeCell ref="S19:U19"/>
    <mergeCell ref="V19:X19"/>
    <mergeCell ref="Y19:AA19"/>
    <mergeCell ref="AB19:AD19"/>
    <mergeCell ref="E20:F20"/>
    <mergeCell ref="G20:I20"/>
    <mergeCell ref="J20:L20"/>
    <mergeCell ref="M20:O20"/>
    <mergeCell ref="P20:R20"/>
    <mergeCell ref="S20:U20"/>
    <mergeCell ref="A19:D21"/>
    <mergeCell ref="E19:F19"/>
    <mergeCell ref="G19:I19"/>
    <mergeCell ref="J19:L19"/>
    <mergeCell ref="M19:O19"/>
    <mergeCell ref="P19:R19"/>
    <mergeCell ref="AC13:AD13"/>
    <mergeCell ref="A17:F18"/>
    <mergeCell ref="G17:I18"/>
    <mergeCell ref="J17:L18"/>
    <mergeCell ref="M17:O18"/>
    <mergeCell ref="P17:R18"/>
    <mergeCell ref="S17:U18"/>
    <mergeCell ref="V17:X18"/>
    <mergeCell ref="Y17:AA18"/>
    <mergeCell ref="AB17:AD18"/>
    <mergeCell ref="Q13:R13"/>
    <mergeCell ref="S13:T13"/>
    <mergeCell ref="U13:V13"/>
    <mergeCell ref="W13:X13"/>
    <mergeCell ref="Y13:Z13"/>
    <mergeCell ref="AA13:AB13"/>
    <mergeCell ref="Y21:AA21"/>
    <mergeCell ref="AB21:AD21"/>
    <mergeCell ref="A22:D24"/>
    <mergeCell ref="E22:F22"/>
    <mergeCell ref="G22:I22"/>
    <mergeCell ref="J22:L22"/>
    <mergeCell ref="M22:O22"/>
    <mergeCell ref="P22:R22"/>
    <mergeCell ref="S22:U22"/>
    <mergeCell ref="V22:X22"/>
    <mergeCell ref="V20:X20"/>
    <mergeCell ref="Y20:AA20"/>
    <mergeCell ref="AB20:AD20"/>
    <mergeCell ref="E21:F21"/>
    <mergeCell ref="G21:I21"/>
    <mergeCell ref="J21:L21"/>
    <mergeCell ref="M21:O21"/>
    <mergeCell ref="P21:R21"/>
    <mergeCell ref="S21:U21"/>
    <mergeCell ref="V21:X21"/>
    <mergeCell ref="AB23:AD23"/>
    <mergeCell ref="E24:F24"/>
    <mergeCell ref="G24:I24"/>
    <mergeCell ref="J24:L24"/>
    <mergeCell ref="M24:O24"/>
    <mergeCell ref="P24:R24"/>
    <mergeCell ref="S24:U24"/>
    <mergeCell ref="V24:X24"/>
    <mergeCell ref="Y24:AA24"/>
    <mergeCell ref="AB24:AD24"/>
    <mergeCell ref="Y22:AA22"/>
    <mergeCell ref="AB22:AD22"/>
    <mergeCell ref="E23:F23"/>
    <mergeCell ref="G23:I23"/>
    <mergeCell ref="J23:L23"/>
    <mergeCell ref="M23:O23"/>
    <mergeCell ref="P23:R23"/>
    <mergeCell ref="S23:U23"/>
    <mergeCell ref="V23:X23"/>
    <mergeCell ref="Y23:AA23"/>
    <mergeCell ref="V26:X26"/>
    <mergeCell ref="Y26:AA26"/>
    <mergeCell ref="AB26:AD26"/>
    <mergeCell ref="E27:F27"/>
    <mergeCell ref="G27:I27"/>
    <mergeCell ref="J27:L27"/>
    <mergeCell ref="M27:O27"/>
    <mergeCell ref="P27:R27"/>
    <mergeCell ref="S27:U27"/>
    <mergeCell ref="V27:X27"/>
    <mergeCell ref="S25:U25"/>
    <mergeCell ref="V25:X25"/>
    <mergeCell ref="Y25:AA25"/>
    <mergeCell ref="AB25:AD25"/>
    <mergeCell ref="E26:F26"/>
    <mergeCell ref="G26:I26"/>
    <mergeCell ref="J26:L26"/>
    <mergeCell ref="M26:O26"/>
    <mergeCell ref="P26:R26"/>
    <mergeCell ref="S26:U26"/>
    <mergeCell ref="E25:F25"/>
    <mergeCell ref="G25:I25"/>
    <mergeCell ref="J25:L25"/>
    <mergeCell ref="M25:O25"/>
    <mergeCell ref="P25:R25"/>
    <mergeCell ref="Y28:AA28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Y27:AA27"/>
    <mergeCell ref="AB27:AD27"/>
    <mergeCell ref="A28:D30"/>
    <mergeCell ref="E28:F28"/>
    <mergeCell ref="G28:I28"/>
    <mergeCell ref="J28:L28"/>
    <mergeCell ref="M28:O28"/>
    <mergeCell ref="P28:R28"/>
    <mergeCell ref="S28:U28"/>
    <mergeCell ref="V28:X28"/>
    <mergeCell ref="A25:D27"/>
    <mergeCell ref="S31:U31"/>
    <mergeCell ref="V31:X31"/>
    <mergeCell ref="Y31:AA31"/>
    <mergeCell ref="AB31:AD31"/>
    <mergeCell ref="E32:F32"/>
    <mergeCell ref="G32:I32"/>
    <mergeCell ref="J32:L32"/>
    <mergeCell ref="M32:O32"/>
    <mergeCell ref="P32:R32"/>
    <mergeCell ref="S32:U32"/>
    <mergeCell ref="A31:D33"/>
    <mergeCell ref="E31:F31"/>
    <mergeCell ref="G31:I31"/>
    <mergeCell ref="J31:L31"/>
    <mergeCell ref="M31:O31"/>
    <mergeCell ref="P31:R31"/>
    <mergeCell ref="AB29:AD29"/>
    <mergeCell ref="E30:F30"/>
    <mergeCell ref="G30:I30"/>
    <mergeCell ref="J30:L30"/>
    <mergeCell ref="M30:O30"/>
    <mergeCell ref="P30:R30"/>
    <mergeCell ref="S30:U30"/>
    <mergeCell ref="V30:X30"/>
    <mergeCell ref="Y30:AA30"/>
    <mergeCell ref="AB30:AD30"/>
    <mergeCell ref="Y33:AA33"/>
    <mergeCell ref="AB33:AD33"/>
    <mergeCell ref="A34:D36"/>
    <mergeCell ref="E34:F34"/>
    <mergeCell ref="G34:I34"/>
    <mergeCell ref="J34:L34"/>
    <mergeCell ref="M34:O34"/>
    <mergeCell ref="P34:R34"/>
    <mergeCell ref="S34:U34"/>
    <mergeCell ref="V34:X34"/>
    <mergeCell ref="V32:X32"/>
    <mergeCell ref="Y32:AA32"/>
    <mergeCell ref="AB32:AD32"/>
    <mergeCell ref="E33:F33"/>
    <mergeCell ref="G33:I33"/>
    <mergeCell ref="J33:L33"/>
    <mergeCell ref="M33:O33"/>
    <mergeCell ref="P33:R33"/>
    <mergeCell ref="S33:U33"/>
    <mergeCell ref="V33:X33"/>
    <mergeCell ref="AB35:AD35"/>
    <mergeCell ref="E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Y34:AA34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V38:X38"/>
    <mergeCell ref="Y38:AA38"/>
    <mergeCell ref="AB38:AD38"/>
    <mergeCell ref="E39:F39"/>
    <mergeCell ref="G39:I39"/>
    <mergeCell ref="J39:L39"/>
    <mergeCell ref="M39:O39"/>
    <mergeCell ref="P39:R39"/>
    <mergeCell ref="S39:U39"/>
    <mergeCell ref="V39:X39"/>
    <mergeCell ref="S37:U37"/>
    <mergeCell ref="V37:X37"/>
    <mergeCell ref="Y37:AA37"/>
    <mergeCell ref="AB37:AD37"/>
    <mergeCell ref="E38:F38"/>
    <mergeCell ref="G38:I38"/>
    <mergeCell ref="J38:L38"/>
    <mergeCell ref="M38:O38"/>
    <mergeCell ref="P38:R38"/>
    <mergeCell ref="S38:U38"/>
    <mergeCell ref="E37:F37"/>
    <mergeCell ref="G37:I37"/>
    <mergeCell ref="J37:L37"/>
    <mergeCell ref="M37:O37"/>
    <mergeCell ref="P37:R37"/>
    <mergeCell ref="Y40:AA40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Y39:AA39"/>
    <mergeCell ref="AB39:AD39"/>
    <mergeCell ref="A40:D42"/>
    <mergeCell ref="E40:F40"/>
    <mergeCell ref="G40:I40"/>
    <mergeCell ref="J40:L40"/>
    <mergeCell ref="M40:O40"/>
    <mergeCell ref="P40:R40"/>
    <mergeCell ref="S40:U40"/>
    <mergeCell ref="V40:X40"/>
    <mergeCell ref="A37:D39"/>
    <mergeCell ref="S43:U43"/>
    <mergeCell ref="V43:X43"/>
    <mergeCell ref="Y43:AA43"/>
    <mergeCell ref="AB43:AD43"/>
    <mergeCell ref="E44:F44"/>
    <mergeCell ref="G44:I44"/>
    <mergeCell ref="J44:L44"/>
    <mergeCell ref="M44:O44"/>
    <mergeCell ref="P44:R44"/>
    <mergeCell ref="S44:U44"/>
    <mergeCell ref="A43:D45"/>
    <mergeCell ref="E43:F43"/>
    <mergeCell ref="G43:I43"/>
    <mergeCell ref="J43:L43"/>
    <mergeCell ref="M43:O43"/>
    <mergeCell ref="P43:R43"/>
    <mergeCell ref="AB41:AD41"/>
    <mergeCell ref="E42:F42"/>
    <mergeCell ref="G42:I42"/>
    <mergeCell ref="J42:L42"/>
    <mergeCell ref="M42:O42"/>
    <mergeCell ref="P42:R42"/>
    <mergeCell ref="S42:U42"/>
    <mergeCell ref="V42:X42"/>
    <mergeCell ref="Y42:AA42"/>
    <mergeCell ref="AB42:AD42"/>
    <mergeCell ref="Y45:AA45"/>
    <mergeCell ref="AB45:AD45"/>
    <mergeCell ref="A46:D48"/>
    <mergeCell ref="E46:F46"/>
    <mergeCell ref="G46:I46"/>
    <mergeCell ref="J46:L46"/>
    <mergeCell ref="M46:O46"/>
    <mergeCell ref="P46:R46"/>
    <mergeCell ref="S46:U46"/>
    <mergeCell ref="V46:X46"/>
    <mergeCell ref="V44:X44"/>
    <mergeCell ref="Y44:AA44"/>
    <mergeCell ref="AB44:AD44"/>
    <mergeCell ref="E45:F45"/>
    <mergeCell ref="G45:I45"/>
    <mergeCell ref="J45:L45"/>
    <mergeCell ref="M45:O45"/>
    <mergeCell ref="P45:R45"/>
    <mergeCell ref="S45:U45"/>
    <mergeCell ref="V45:X45"/>
    <mergeCell ref="AB47:AD47"/>
    <mergeCell ref="E48:F48"/>
    <mergeCell ref="G48:I48"/>
    <mergeCell ref="J48:L48"/>
    <mergeCell ref="M48:O48"/>
    <mergeCell ref="P48:R48"/>
    <mergeCell ref="S48:U48"/>
    <mergeCell ref="V48:X48"/>
    <mergeCell ref="Y48:AA48"/>
    <mergeCell ref="AB48:AD48"/>
    <mergeCell ref="Y46:AA46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V50:X50"/>
    <mergeCell ref="Y50:AA50"/>
    <mergeCell ref="AB50:AD50"/>
    <mergeCell ref="E51:F51"/>
    <mergeCell ref="G51:I51"/>
    <mergeCell ref="J51:L51"/>
    <mergeCell ref="M51:O51"/>
    <mergeCell ref="P51:R51"/>
    <mergeCell ref="S51:U51"/>
    <mergeCell ref="V51:X51"/>
    <mergeCell ref="S49:U49"/>
    <mergeCell ref="V49:X49"/>
    <mergeCell ref="Y49:AA49"/>
    <mergeCell ref="AB49:AD49"/>
    <mergeCell ref="E50:F50"/>
    <mergeCell ref="G50:I50"/>
    <mergeCell ref="J50:L50"/>
    <mergeCell ref="M50:O50"/>
    <mergeCell ref="P50:R50"/>
    <mergeCell ref="S50:U50"/>
    <mergeCell ref="E49:F49"/>
    <mergeCell ref="G49:I49"/>
    <mergeCell ref="J49:L49"/>
    <mergeCell ref="M49:O49"/>
    <mergeCell ref="P49:R49"/>
    <mergeCell ref="Y52:AA52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Y51:AA51"/>
    <mergeCell ref="AB51:AD51"/>
    <mergeCell ref="A52:D54"/>
    <mergeCell ref="E52:F52"/>
    <mergeCell ref="G52:I52"/>
    <mergeCell ref="J52:L52"/>
    <mergeCell ref="M52:O52"/>
    <mergeCell ref="P52:R52"/>
    <mergeCell ref="S52:U52"/>
    <mergeCell ref="V52:X52"/>
    <mergeCell ref="A49:D51"/>
    <mergeCell ref="V55:X55"/>
    <mergeCell ref="Y55:AA55"/>
    <mergeCell ref="AB55:AD55"/>
    <mergeCell ref="A58:F59"/>
    <mergeCell ref="M58:O59"/>
    <mergeCell ref="P58:R59"/>
    <mergeCell ref="S58:U59"/>
    <mergeCell ref="V58:X59"/>
    <mergeCell ref="A55:F55"/>
    <mergeCell ref="G55:I55"/>
    <mergeCell ref="J55:L55"/>
    <mergeCell ref="M55:O55"/>
    <mergeCell ref="P55:R55"/>
    <mergeCell ref="S55:U55"/>
    <mergeCell ref="AB53:AD53"/>
    <mergeCell ref="E54:F54"/>
    <mergeCell ref="G54:I54"/>
    <mergeCell ref="J54:L54"/>
    <mergeCell ref="M54:O54"/>
    <mergeCell ref="P54:R54"/>
    <mergeCell ref="S54:U54"/>
    <mergeCell ref="V54:X54"/>
    <mergeCell ref="Y54:AA54"/>
    <mergeCell ref="AB54:AD54"/>
    <mergeCell ref="Y60:AA60"/>
    <mergeCell ref="AB60:AD60"/>
    <mergeCell ref="E61:F61"/>
    <mergeCell ref="G61:I61"/>
    <mergeCell ref="J61:L61"/>
    <mergeCell ref="M61:O61"/>
    <mergeCell ref="P61:R61"/>
    <mergeCell ref="S61:U61"/>
    <mergeCell ref="V61:X61"/>
    <mergeCell ref="Y61:AA61"/>
    <mergeCell ref="Y58:AA59"/>
    <mergeCell ref="AB58:AD59"/>
    <mergeCell ref="A60:D62"/>
    <mergeCell ref="E60:F60"/>
    <mergeCell ref="G60:I60"/>
    <mergeCell ref="J60:L60"/>
    <mergeCell ref="M60:O60"/>
    <mergeCell ref="P60:R60"/>
    <mergeCell ref="S60:U60"/>
    <mergeCell ref="V60:X60"/>
    <mergeCell ref="G58:L58"/>
    <mergeCell ref="G59:I59"/>
    <mergeCell ref="J59:L59"/>
    <mergeCell ref="S63:U63"/>
    <mergeCell ref="V63:X63"/>
    <mergeCell ref="Y63:AA63"/>
    <mergeCell ref="AB63:AD63"/>
    <mergeCell ref="AI63:AK63"/>
    <mergeCell ref="E64:F64"/>
    <mergeCell ref="G64:I64"/>
    <mergeCell ref="J64:L64"/>
    <mergeCell ref="M64:O64"/>
    <mergeCell ref="P64:R64"/>
    <mergeCell ref="A63:D65"/>
    <mergeCell ref="E63:F63"/>
    <mergeCell ref="G63:I63"/>
    <mergeCell ref="J63:L63"/>
    <mergeCell ref="M63:O63"/>
    <mergeCell ref="P63:R63"/>
    <mergeCell ref="AB61:AD61"/>
    <mergeCell ref="E62:F62"/>
    <mergeCell ref="G62:I62"/>
    <mergeCell ref="J62:L62"/>
    <mergeCell ref="M62:O62"/>
    <mergeCell ref="P62:R62"/>
    <mergeCell ref="S62:U62"/>
    <mergeCell ref="V62:X62"/>
    <mergeCell ref="Y62:AA62"/>
    <mergeCell ref="AB62:AD62"/>
    <mergeCell ref="S65:U65"/>
    <mergeCell ref="V65:X65"/>
    <mergeCell ref="Y65:AA65"/>
    <mergeCell ref="AB65:AD65"/>
    <mergeCell ref="AI65:AK65"/>
    <mergeCell ref="S64:U64"/>
    <mergeCell ref="V64:X64"/>
    <mergeCell ref="Y64:AA64"/>
    <mergeCell ref="AB64:AD64"/>
    <mergeCell ref="AI64:AK64"/>
    <mergeCell ref="E65:F65"/>
    <mergeCell ref="G65:I65"/>
    <mergeCell ref="J65:L65"/>
    <mergeCell ref="M65:O65"/>
    <mergeCell ref="P65:R65"/>
    <mergeCell ref="S67:U67"/>
    <mergeCell ref="V67:X67"/>
    <mergeCell ref="Y67:AA67"/>
    <mergeCell ref="AB67:AD67"/>
    <mergeCell ref="E68:F68"/>
    <mergeCell ref="G68:I68"/>
    <mergeCell ref="J68:L68"/>
    <mergeCell ref="M68:O68"/>
    <mergeCell ref="P68:R68"/>
    <mergeCell ref="S68:U68"/>
    <mergeCell ref="P66:R66"/>
    <mergeCell ref="S66:U66"/>
    <mergeCell ref="V66:X66"/>
    <mergeCell ref="Y66:AA66"/>
    <mergeCell ref="AB66:AD66"/>
    <mergeCell ref="E67:F67"/>
    <mergeCell ref="G67:I67"/>
    <mergeCell ref="J67:L67"/>
    <mergeCell ref="M67:O67"/>
    <mergeCell ref="P67:R67"/>
    <mergeCell ref="V69:X69"/>
    <mergeCell ref="Y69:AA69"/>
    <mergeCell ref="AB69:AD69"/>
    <mergeCell ref="E70:F70"/>
    <mergeCell ref="G70:I70"/>
    <mergeCell ref="J70:L70"/>
    <mergeCell ref="M70:O70"/>
    <mergeCell ref="P70:R70"/>
    <mergeCell ref="S70:U70"/>
    <mergeCell ref="V70:X70"/>
    <mergeCell ref="V68:X68"/>
    <mergeCell ref="Y68:AA68"/>
    <mergeCell ref="AB68:AD68"/>
    <mergeCell ref="A69:D71"/>
    <mergeCell ref="E69:F69"/>
    <mergeCell ref="G69:I69"/>
    <mergeCell ref="J69:L69"/>
    <mergeCell ref="M69:O69"/>
    <mergeCell ref="P69:R69"/>
    <mergeCell ref="S69:U69"/>
    <mergeCell ref="AB71:AD71"/>
    <mergeCell ref="A66:D68"/>
    <mergeCell ref="E66:F66"/>
    <mergeCell ref="G66:I66"/>
    <mergeCell ref="J66:L66"/>
    <mergeCell ref="M66:O66"/>
    <mergeCell ref="A72:D74"/>
    <mergeCell ref="E72:F72"/>
    <mergeCell ref="G72:I72"/>
    <mergeCell ref="J72:L72"/>
    <mergeCell ref="M72:O72"/>
    <mergeCell ref="P72:R72"/>
    <mergeCell ref="S72:U72"/>
    <mergeCell ref="V72:X72"/>
    <mergeCell ref="Y72:AA72"/>
    <mergeCell ref="Y70:AA70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V74:X74"/>
    <mergeCell ref="Y74:AA74"/>
    <mergeCell ref="AB74:AD74"/>
    <mergeCell ref="A75:D77"/>
    <mergeCell ref="E75:F75"/>
    <mergeCell ref="G75:I75"/>
    <mergeCell ref="J75:L75"/>
    <mergeCell ref="M75:O75"/>
    <mergeCell ref="P75:R75"/>
    <mergeCell ref="S75:U75"/>
    <mergeCell ref="E74:F74"/>
    <mergeCell ref="G74:I74"/>
    <mergeCell ref="J74:L74"/>
    <mergeCell ref="M74:O74"/>
    <mergeCell ref="P74:R74"/>
    <mergeCell ref="S74:U74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AB73:AD73"/>
    <mergeCell ref="Y76:AA76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V75:X75"/>
    <mergeCell ref="Y75:AA75"/>
    <mergeCell ref="AB75:AD75"/>
    <mergeCell ref="E76:F76"/>
    <mergeCell ref="G76:I76"/>
    <mergeCell ref="J76:L76"/>
    <mergeCell ref="M76:O76"/>
    <mergeCell ref="P76:R76"/>
    <mergeCell ref="S76:U76"/>
    <mergeCell ref="V76:X76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AB79:AD79"/>
    <mergeCell ref="AB77:AD77"/>
    <mergeCell ref="S78:U78"/>
    <mergeCell ref="V78:X78"/>
    <mergeCell ref="Y78:AA78"/>
    <mergeCell ref="P78:R78"/>
    <mergeCell ref="V81:X81"/>
    <mergeCell ref="Y81:AA81"/>
    <mergeCell ref="AB81:AD81"/>
    <mergeCell ref="E82:F82"/>
    <mergeCell ref="G82:I82"/>
    <mergeCell ref="J82:L82"/>
    <mergeCell ref="M82:O82"/>
    <mergeCell ref="P82:R82"/>
    <mergeCell ref="S82:U82"/>
    <mergeCell ref="V82:X82"/>
    <mergeCell ref="V80:X80"/>
    <mergeCell ref="Y80:AA80"/>
    <mergeCell ref="AB80:AD80"/>
    <mergeCell ref="A81:D83"/>
    <mergeCell ref="E81:F81"/>
    <mergeCell ref="G81:I81"/>
    <mergeCell ref="J81:L81"/>
    <mergeCell ref="M81:O81"/>
    <mergeCell ref="P81:R81"/>
    <mergeCell ref="S81:U81"/>
    <mergeCell ref="E80:F80"/>
    <mergeCell ref="G80:I80"/>
    <mergeCell ref="J80:L80"/>
    <mergeCell ref="M80:O80"/>
    <mergeCell ref="P80:R80"/>
    <mergeCell ref="S80:U80"/>
    <mergeCell ref="AB83:AD83"/>
    <mergeCell ref="A78:D80"/>
    <mergeCell ref="E78:F78"/>
    <mergeCell ref="G78:I78"/>
    <mergeCell ref="J78:L78"/>
    <mergeCell ref="M78:O78"/>
    <mergeCell ref="A84:D86"/>
    <mergeCell ref="E84:F84"/>
    <mergeCell ref="G84:I84"/>
    <mergeCell ref="J84:L84"/>
    <mergeCell ref="M84:O84"/>
    <mergeCell ref="P84:R84"/>
    <mergeCell ref="S84:U84"/>
    <mergeCell ref="V84:X84"/>
    <mergeCell ref="Y84:AA84"/>
    <mergeCell ref="Y82:AA82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V86:X86"/>
    <mergeCell ref="Y86:AA86"/>
    <mergeCell ref="AB86:AD86"/>
    <mergeCell ref="A87:D89"/>
    <mergeCell ref="E87:F87"/>
    <mergeCell ref="G87:I87"/>
    <mergeCell ref="J87:L87"/>
    <mergeCell ref="M87:O87"/>
    <mergeCell ref="P87:R87"/>
    <mergeCell ref="S87:U87"/>
    <mergeCell ref="E86:F86"/>
    <mergeCell ref="G86:I86"/>
    <mergeCell ref="J86:L86"/>
    <mergeCell ref="M86:O86"/>
    <mergeCell ref="P86:R86"/>
    <mergeCell ref="S86:U86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AB85:AD85"/>
    <mergeCell ref="Y88:AA88"/>
    <mergeCell ref="AB88:AD88"/>
    <mergeCell ref="E89:F89"/>
    <mergeCell ref="J89:L89"/>
    <mergeCell ref="M89:O89"/>
    <mergeCell ref="P89:R89"/>
    <mergeCell ref="S89:U89"/>
    <mergeCell ref="V89:X89"/>
    <mergeCell ref="Y89:AA89"/>
    <mergeCell ref="AB89:AD89"/>
    <mergeCell ref="V87:X87"/>
    <mergeCell ref="Y87:AA87"/>
    <mergeCell ref="AB87:AD87"/>
    <mergeCell ref="E88:F88"/>
    <mergeCell ref="G88:I88"/>
    <mergeCell ref="J88:L88"/>
    <mergeCell ref="M88:O88"/>
    <mergeCell ref="P88:R88"/>
    <mergeCell ref="S88:U88"/>
    <mergeCell ref="V88:X88"/>
    <mergeCell ref="AB90:AD90"/>
    <mergeCell ref="AI90:AK90"/>
    <mergeCell ref="E91:F91"/>
    <mergeCell ref="G91:I91"/>
    <mergeCell ref="J91:L91"/>
    <mergeCell ref="M91:O91"/>
    <mergeCell ref="P91:R91"/>
    <mergeCell ref="S91:U91"/>
    <mergeCell ref="V91:X91"/>
    <mergeCell ref="Y91:AA91"/>
    <mergeCell ref="AI89:AK89"/>
    <mergeCell ref="G89:I89"/>
    <mergeCell ref="M90:O90"/>
    <mergeCell ref="P90:R90"/>
    <mergeCell ref="S90:U90"/>
    <mergeCell ref="V90:X90"/>
    <mergeCell ref="Y90:AA90"/>
    <mergeCell ref="A93:D95"/>
    <mergeCell ref="E93:F93"/>
    <mergeCell ref="G93:I93"/>
    <mergeCell ref="J93:L93"/>
    <mergeCell ref="M93:O93"/>
    <mergeCell ref="P93:R93"/>
    <mergeCell ref="AB91:AD91"/>
    <mergeCell ref="E92:F92"/>
    <mergeCell ref="G92:I92"/>
    <mergeCell ref="J92:L92"/>
    <mergeCell ref="M92:O92"/>
    <mergeCell ref="P92:R92"/>
    <mergeCell ref="S92:U92"/>
    <mergeCell ref="V92:X92"/>
    <mergeCell ref="Y92:AA92"/>
    <mergeCell ref="AB92:AD92"/>
    <mergeCell ref="Y95:AA95"/>
    <mergeCell ref="AB95:AD95"/>
    <mergeCell ref="A90:D92"/>
    <mergeCell ref="E90:F90"/>
    <mergeCell ref="G90:I90"/>
    <mergeCell ref="J90:L90"/>
    <mergeCell ref="V94:X94"/>
    <mergeCell ref="Y94:AA94"/>
    <mergeCell ref="AB94:AD94"/>
    <mergeCell ref="E95:F95"/>
    <mergeCell ref="G95:I95"/>
    <mergeCell ref="J95:L95"/>
    <mergeCell ref="M95:O95"/>
    <mergeCell ref="P95:R95"/>
    <mergeCell ref="S95:U95"/>
    <mergeCell ref="V95:X95"/>
    <mergeCell ref="S93:U93"/>
    <mergeCell ref="V93:X93"/>
    <mergeCell ref="Y93:AA93"/>
    <mergeCell ref="AB93:AD93"/>
    <mergeCell ref="E94:F94"/>
    <mergeCell ref="G94:I94"/>
    <mergeCell ref="J94:L94"/>
    <mergeCell ref="M94:O94"/>
    <mergeCell ref="P94:R94"/>
    <mergeCell ref="S94:U94"/>
    <mergeCell ref="N103:Q103"/>
    <mergeCell ref="AL103:AN103"/>
    <mergeCell ref="A104:E104"/>
    <mergeCell ref="F104:H104"/>
    <mergeCell ref="J104:M104"/>
    <mergeCell ref="N104:Q104"/>
    <mergeCell ref="R104:U104"/>
    <mergeCell ref="V104:Y104"/>
    <mergeCell ref="AA104:AD104"/>
    <mergeCell ref="AL104:AN104"/>
    <mergeCell ref="AB96:AD96"/>
    <mergeCell ref="A102:E103"/>
    <mergeCell ref="F102:H103"/>
    <mergeCell ref="I102:I103"/>
    <mergeCell ref="J102:Q102"/>
    <mergeCell ref="R102:U103"/>
    <mergeCell ref="V102:Y103"/>
    <mergeCell ref="Z102:Z103"/>
    <mergeCell ref="AA102:AD103"/>
    <mergeCell ref="J103:M103"/>
    <mergeCell ref="A96:F96"/>
    <mergeCell ref="G96:I96"/>
    <mergeCell ref="J96:L96"/>
    <mergeCell ref="M96:O96"/>
    <mergeCell ref="P96:R96"/>
    <mergeCell ref="S96:U96"/>
    <mergeCell ref="V96:X96"/>
    <mergeCell ref="Y96:AA96"/>
    <mergeCell ref="AA107:AD107"/>
    <mergeCell ref="AL107:AN107"/>
    <mergeCell ref="A108:E108"/>
    <mergeCell ref="F108:H108"/>
    <mergeCell ref="J108:M108"/>
    <mergeCell ref="N108:Q108"/>
    <mergeCell ref="R108:U108"/>
    <mergeCell ref="V108:Y108"/>
    <mergeCell ref="AA108:AD108"/>
    <mergeCell ref="AL108:AN108"/>
    <mergeCell ref="A107:E107"/>
    <mergeCell ref="F107:H107"/>
    <mergeCell ref="J107:M107"/>
    <mergeCell ref="N107:Q107"/>
    <mergeCell ref="R107:U107"/>
    <mergeCell ref="V107:Y107"/>
    <mergeCell ref="AA105:AD105"/>
    <mergeCell ref="AL105:AN105"/>
    <mergeCell ref="A106:E106"/>
    <mergeCell ref="F106:H106"/>
    <mergeCell ref="J106:M106"/>
    <mergeCell ref="N106:Q106"/>
    <mergeCell ref="R106:U106"/>
    <mergeCell ref="V106:Y106"/>
    <mergeCell ref="AA106:AD106"/>
    <mergeCell ref="AL106:AN106"/>
    <mergeCell ref="A105:E105"/>
    <mergeCell ref="F105:H105"/>
    <mergeCell ref="J105:M105"/>
    <mergeCell ref="N105:Q105"/>
    <mergeCell ref="R105:U105"/>
    <mergeCell ref="V105:Y105"/>
    <mergeCell ref="AA111:AD111"/>
    <mergeCell ref="AL111:AN111"/>
    <mergeCell ref="A112:E112"/>
    <mergeCell ref="F112:H112"/>
    <mergeCell ref="J112:M112"/>
    <mergeCell ref="N112:Q112"/>
    <mergeCell ref="R112:U112"/>
    <mergeCell ref="V112:Y112"/>
    <mergeCell ref="AA112:AD112"/>
    <mergeCell ref="AL112:AN112"/>
    <mergeCell ref="A111:E111"/>
    <mergeCell ref="F111:H111"/>
    <mergeCell ref="J111:M111"/>
    <mergeCell ref="N111:Q111"/>
    <mergeCell ref="R111:U111"/>
    <mergeCell ref="V111:Y111"/>
    <mergeCell ref="AA109:AD109"/>
    <mergeCell ref="AL109:AN109"/>
    <mergeCell ref="A110:E110"/>
    <mergeCell ref="F110:H110"/>
    <mergeCell ref="J110:M110"/>
    <mergeCell ref="N110:Q110"/>
    <mergeCell ref="R110:U110"/>
    <mergeCell ref="V110:Y110"/>
    <mergeCell ref="AA110:AD110"/>
    <mergeCell ref="AL110:AN110"/>
    <mergeCell ref="A109:E109"/>
    <mergeCell ref="F109:H109"/>
    <mergeCell ref="J109:M109"/>
    <mergeCell ref="N109:Q109"/>
    <mergeCell ref="R109:U109"/>
    <mergeCell ref="V109:Y109"/>
    <mergeCell ref="AA115:AD115"/>
    <mergeCell ref="AL115:AN115"/>
    <mergeCell ref="A116:E116"/>
    <mergeCell ref="F116:H116"/>
    <mergeCell ref="J116:M116"/>
    <mergeCell ref="N116:Q116"/>
    <mergeCell ref="R116:U116"/>
    <mergeCell ref="V116:Y116"/>
    <mergeCell ref="AA116:AD116"/>
    <mergeCell ref="AL116:AN116"/>
    <mergeCell ref="A115:E115"/>
    <mergeCell ref="F115:H115"/>
    <mergeCell ref="J115:M115"/>
    <mergeCell ref="N115:Q115"/>
    <mergeCell ref="R115:U115"/>
    <mergeCell ref="V115:Y115"/>
    <mergeCell ref="AA113:AD113"/>
    <mergeCell ref="AL113:AN113"/>
    <mergeCell ref="A114:E114"/>
    <mergeCell ref="F114:H114"/>
    <mergeCell ref="J114:M114"/>
    <mergeCell ref="N114:Q114"/>
    <mergeCell ref="R114:U114"/>
    <mergeCell ref="V114:Y114"/>
    <mergeCell ref="AA114:AD114"/>
    <mergeCell ref="AL114:AN114"/>
    <mergeCell ref="A113:E113"/>
    <mergeCell ref="F113:H113"/>
    <mergeCell ref="J113:M113"/>
    <mergeCell ref="N113:Q113"/>
    <mergeCell ref="R113:U113"/>
    <mergeCell ref="V113:Y113"/>
    <mergeCell ref="AA119:AD119"/>
    <mergeCell ref="AL119:AN119"/>
    <mergeCell ref="A120:E120"/>
    <mergeCell ref="F120:H120"/>
    <mergeCell ref="J120:M120"/>
    <mergeCell ref="N120:Q120"/>
    <mergeCell ref="R120:U120"/>
    <mergeCell ref="V120:Y120"/>
    <mergeCell ref="AA120:AD120"/>
    <mergeCell ref="AL120:AN120"/>
    <mergeCell ref="A119:E119"/>
    <mergeCell ref="F119:H119"/>
    <mergeCell ref="J119:M119"/>
    <mergeCell ref="N119:Q119"/>
    <mergeCell ref="R119:U119"/>
    <mergeCell ref="V119:Y119"/>
    <mergeCell ref="AA117:AD117"/>
    <mergeCell ref="AL117:AN117"/>
    <mergeCell ref="A118:E118"/>
    <mergeCell ref="F118:H118"/>
    <mergeCell ref="J118:M118"/>
    <mergeCell ref="N118:Q118"/>
    <mergeCell ref="R118:U118"/>
    <mergeCell ref="V118:Y118"/>
    <mergeCell ref="AA118:AD118"/>
    <mergeCell ref="AL118:AN118"/>
    <mergeCell ref="A117:E117"/>
    <mergeCell ref="F117:H117"/>
    <mergeCell ref="J117:M117"/>
    <mergeCell ref="N117:Q117"/>
    <mergeCell ref="R117:U117"/>
    <mergeCell ref="V117:Y117"/>
    <mergeCell ref="AA123:AD123"/>
    <mergeCell ref="AL123:AN123"/>
    <mergeCell ref="A124:E124"/>
    <mergeCell ref="F124:H124"/>
    <mergeCell ref="J124:M124"/>
    <mergeCell ref="N124:Q124"/>
    <mergeCell ref="R124:U124"/>
    <mergeCell ref="V124:Y124"/>
    <mergeCell ref="AA124:AD124"/>
    <mergeCell ref="AL124:AN124"/>
    <mergeCell ref="A123:E123"/>
    <mergeCell ref="F123:H123"/>
    <mergeCell ref="J123:M123"/>
    <mergeCell ref="N123:Q123"/>
    <mergeCell ref="R123:U123"/>
    <mergeCell ref="V123:Y123"/>
    <mergeCell ref="AA121:AD121"/>
    <mergeCell ref="AL121:AN121"/>
    <mergeCell ref="A122:E122"/>
    <mergeCell ref="F122:H122"/>
    <mergeCell ref="J122:M122"/>
    <mergeCell ref="N122:Q122"/>
    <mergeCell ref="R122:U122"/>
    <mergeCell ref="V122:Y122"/>
    <mergeCell ref="AA122:AD122"/>
    <mergeCell ref="AL122:AN122"/>
    <mergeCell ref="A121:E121"/>
    <mergeCell ref="F121:H121"/>
    <mergeCell ref="J121:M121"/>
    <mergeCell ref="N121:Q121"/>
    <mergeCell ref="R121:U121"/>
    <mergeCell ref="V121:Y121"/>
    <mergeCell ref="AA127:AD127"/>
    <mergeCell ref="AL127:AN127"/>
    <mergeCell ref="A128:E128"/>
    <mergeCell ref="F128:H128"/>
    <mergeCell ref="J128:M128"/>
    <mergeCell ref="N128:Q128"/>
    <mergeCell ref="R128:U128"/>
    <mergeCell ref="V128:Y128"/>
    <mergeCell ref="AA128:AD128"/>
    <mergeCell ref="AL128:AN128"/>
    <mergeCell ref="A127:E127"/>
    <mergeCell ref="F127:H127"/>
    <mergeCell ref="J127:M127"/>
    <mergeCell ref="N127:Q127"/>
    <mergeCell ref="R127:U127"/>
    <mergeCell ref="V127:Y127"/>
    <mergeCell ref="AA125:AD125"/>
    <mergeCell ref="AL125:AN125"/>
    <mergeCell ref="A126:E126"/>
    <mergeCell ref="F126:H126"/>
    <mergeCell ref="J126:M126"/>
    <mergeCell ref="N126:Q126"/>
    <mergeCell ref="R126:U126"/>
    <mergeCell ref="V126:Y126"/>
    <mergeCell ref="AA126:AD126"/>
    <mergeCell ref="AL126:AN126"/>
    <mergeCell ref="A125:E125"/>
    <mergeCell ref="F125:H125"/>
    <mergeCell ref="J125:M125"/>
    <mergeCell ref="N125:Q125"/>
    <mergeCell ref="R125:U125"/>
    <mergeCell ref="V125:Y125"/>
    <mergeCell ref="AA131:AD131"/>
    <mergeCell ref="AL131:AN131"/>
    <mergeCell ref="A132:E132"/>
    <mergeCell ref="F132:H132"/>
    <mergeCell ref="J132:M132"/>
    <mergeCell ref="N132:Q132"/>
    <mergeCell ref="R132:U132"/>
    <mergeCell ref="V132:Y132"/>
    <mergeCell ref="AA132:AD132"/>
    <mergeCell ref="AL132:AN132"/>
    <mergeCell ref="A131:E131"/>
    <mergeCell ref="F131:H131"/>
    <mergeCell ref="J131:M131"/>
    <mergeCell ref="N131:Q131"/>
    <mergeCell ref="R131:U131"/>
    <mergeCell ref="V131:Y131"/>
    <mergeCell ref="AA129:AD129"/>
    <mergeCell ref="AL129:AN129"/>
    <mergeCell ref="A130:E130"/>
    <mergeCell ref="F130:H130"/>
    <mergeCell ref="J130:M130"/>
    <mergeCell ref="N130:Q130"/>
    <mergeCell ref="R130:U130"/>
    <mergeCell ref="V130:Y130"/>
    <mergeCell ref="AA130:AD130"/>
    <mergeCell ref="AL130:AN130"/>
    <mergeCell ref="A129:E129"/>
    <mergeCell ref="F129:H129"/>
    <mergeCell ref="J129:M129"/>
    <mergeCell ref="N129:Q129"/>
    <mergeCell ref="R129:U129"/>
    <mergeCell ref="V129:Y129"/>
    <mergeCell ref="AA135:AD135"/>
    <mergeCell ref="A136:E136"/>
    <mergeCell ref="F136:H136"/>
    <mergeCell ref="J136:M136"/>
    <mergeCell ref="N136:Q136"/>
    <mergeCell ref="R136:U136"/>
    <mergeCell ref="V136:Y136"/>
    <mergeCell ref="AA136:AD136"/>
    <mergeCell ref="A135:E135"/>
    <mergeCell ref="F135:H135"/>
    <mergeCell ref="J135:M135"/>
    <mergeCell ref="N135:Q135"/>
    <mergeCell ref="R135:U135"/>
    <mergeCell ref="V135:Y135"/>
    <mergeCell ref="AA133:AD133"/>
    <mergeCell ref="A134:E134"/>
    <mergeCell ref="F134:H134"/>
    <mergeCell ref="J134:M134"/>
    <mergeCell ref="N134:Q134"/>
    <mergeCell ref="R134:U134"/>
    <mergeCell ref="V134:Y134"/>
    <mergeCell ref="AA134:AD134"/>
    <mergeCell ref="A133:E133"/>
    <mergeCell ref="F133:H133"/>
    <mergeCell ref="J133:M133"/>
    <mergeCell ref="N133:Q133"/>
    <mergeCell ref="R133:U133"/>
    <mergeCell ref="V133:Y133"/>
    <mergeCell ref="AA139:AD139"/>
    <mergeCell ref="F140:H140"/>
    <mergeCell ref="J140:M140"/>
    <mergeCell ref="N140:Q140"/>
    <mergeCell ref="R140:U140"/>
    <mergeCell ref="V140:Y140"/>
    <mergeCell ref="AA140:AD140"/>
    <mergeCell ref="A139:E139"/>
    <mergeCell ref="F139:H139"/>
    <mergeCell ref="J139:M139"/>
    <mergeCell ref="N139:Q139"/>
    <mergeCell ref="R139:U139"/>
    <mergeCell ref="V139:Y139"/>
    <mergeCell ref="AA137:AD137"/>
    <mergeCell ref="A138:E138"/>
    <mergeCell ref="F138:H138"/>
    <mergeCell ref="J138:M138"/>
    <mergeCell ref="N138:Q138"/>
    <mergeCell ref="R138:U138"/>
    <mergeCell ref="V138:Y138"/>
    <mergeCell ref="AA138:AD138"/>
    <mergeCell ref="A137:E137"/>
    <mergeCell ref="F137:H137"/>
    <mergeCell ref="J137:M137"/>
    <mergeCell ref="N137:Q137"/>
    <mergeCell ref="R137:U137"/>
    <mergeCell ref="V137:Y137"/>
    <mergeCell ref="A140:E140"/>
    <mergeCell ref="Y146:AA147"/>
    <mergeCell ref="AB146:AD147"/>
    <mergeCell ref="G147:I147"/>
    <mergeCell ref="J147:L147"/>
    <mergeCell ref="A148:B151"/>
    <mergeCell ref="C148:F148"/>
    <mergeCell ref="G148:I148"/>
    <mergeCell ref="J148:L148"/>
    <mergeCell ref="M148:O148"/>
    <mergeCell ref="P148:R148"/>
    <mergeCell ref="A146:F147"/>
    <mergeCell ref="G146:L146"/>
    <mergeCell ref="M146:O147"/>
    <mergeCell ref="P146:R147"/>
    <mergeCell ref="S146:U147"/>
    <mergeCell ref="V146:X147"/>
    <mergeCell ref="AA141:AD141"/>
    <mergeCell ref="A142:I142"/>
    <mergeCell ref="J142:M142"/>
    <mergeCell ref="N142:Q142"/>
    <mergeCell ref="R142:U142"/>
    <mergeCell ref="V142:Y142"/>
    <mergeCell ref="AA142:AD142"/>
    <mergeCell ref="A141:E141"/>
    <mergeCell ref="F141:H141"/>
    <mergeCell ref="J141:M141"/>
    <mergeCell ref="N141:Q141"/>
    <mergeCell ref="R141:U141"/>
    <mergeCell ref="V141:Y141"/>
    <mergeCell ref="V149:X149"/>
    <mergeCell ref="Y149:AA149"/>
    <mergeCell ref="C150:F150"/>
    <mergeCell ref="G150:I150"/>
    <mergeCell ref="J150:L150"/>
    <mergeCell ref="M150:O150"/>
    <mergeCell ref="P150:R150"/>
    <mergeCell ref="S150:U150"/>
    <mergeCell ref="V150:X150"/>
    <mergeCell ref="Y150:AA150"/>
    <mergeCell ref="S148:U148"/>
    <mergeCell ref="V148:X148"/>
    <mergeCell ref="Y148:AA148"/>
    <mergeCell ref="AB148:AD161"/>
    <mergeCell ref="C149:F149"/>
    <mergeCell ref="G149:I149"/>
    <mergeCell ref="J149:L149"/>
    <mergeCell ref="M149:O149"/>
    <mergeCell ref="P149:R149"/>
    <mergeCell ref="S149:U149"/>
    <mergeCell ref="Y152:AA152"/>
    <mergeCell ref="C153:F153"/>
    <mergeCell ref="G153:I153"/>
    <mergeCell ref="J153:L153"/>
    <mergeCell ref="M153:O153"/>
    <mergeCell ref="P153:R153"/>
    <mergeCell ref="S153:U153"/>
    <mergeCell ref="V153:X153"/>
    <mergeCell ref="Y153:AA153"/>
    <mergeCell ref="V151:X151"/>
    <mergeCell ref="Y151:AA151"/>
    <mergeCell ref="C155:F155"/>
    <mergeCell ref="G155:I155"/>
    <mergeCell ref="J155:L155"/>
    <mergeCell ref="M155:O155"/>
    <mergeCell ref="C151:F151"/>
    <mergeCell ref="G151:I151"/>
    <mergeCell ref="J151:L151"/>
    <mergeCell ref="M151:O151"/>
    <mergeCell ref="P151:R151"/>
    <mergeCell ref="S151:U151"/>
    <mergeCell ref="V156:X156"/>
    <mergeCell ref="Y156:AA156"/>
    <mergeCell ref="C157:F157"/>
    <mergeCell ref="G157:I157"/>
    <mergeCell ref="J157:L157"/>
    <mergeCell ref="M157:O157"/>
    <mergeCell ref="P157:R157"/>
    <mergeCell ref="S157:U157"/>
    <mergeCell ref="V157:X157"/>
    <mergeCell ref="Y157:AA157"/>
    <mergeCell ref="C156:F156"/>
    <mergeCell ref="G156:I156"/>
    <mergeCell ref="J156:L156"/>
    <mergeCell ref="M156:O156"/>
    <mergeCell ref="P156:R156"/>
    <mergeCell ref="S156:U156"/>
    <mergeCell ref="V154:X154"/>
    <mergeCell ref="Y154:AA154"/>
    <mergeCell ref="P155:R155"/>
    <mergeCell ref="S155:U155"/>
    <mergeCell ref="V155:X155"/>
    <mergeCell ref="Y155:AA155"/>
    <mergeCell ref="C154:F154"/>
    <mergeCell ref="G154:I154"/>
    <mergeCell ref="J154:L154"/>
    <mergeCell ref="M154:O154"/>
    <mergeCell ref="V161:X161"/>
    <mergeCell ref="Y161:AA161"/>
    <mergeCell ref="C160:F160"/>
    <mergeCell ref="G160:I160"/>
    <mergeCell ref="J160:L160"/>
    <mergeCell ref="M160:O160"/>
    <mergeCell ref="P160:R160"/>
    <mergeCell ref="S160:U160"/>
    <mergeCell ref="V158:X158"/>
    <mergeCell ref="Y158:AA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C158:F158"/>
    <mergeCell ref="G158:I158"/>
    <mergeCell ref="J158:L158"/>
    <mergeCell ref="M158:O158"/>
    <mergeCell ref="P158:R158"/>
    <mergeCell ref="S158:U158"/>
    <mergeCell ref="M168:O168"/>
    <mergeCell ref="P168:R168"/>
    <mergeCell ref="S168:U168"/>
    <mergeCell ref="Y165:AA166"/>
    <mergeCell ref="AB165:AD166"/>
    <mergeCell ref="A152:B161"/>
    <mergeCell ref="C152:F152"/>
    <mergeCell ref="G152:I152"/>
    <mergeCell ref="J152:L152"/>
    <mergeCell ref="M152:O152"/>
    <mergeCell ref="P152:R152"/>
    <mergeCell ref="S152:U152"/>
    <mergeCell ref="V152:X152"/>
    <mergeCell ref="A167:A170"/>
    <mergeCell ref="B167:F167"/>
    <mergeCell ref="G167:I167"/>
    <mergeCell ref="J167:L167"/>
    <mergeCell ref="M167:O167"/>
    <mergeCell ref="P167:R167"/>
    <mergeCell ref="A165:F166"/>
    <mergeCell ref="P154:R154"/>
    <mergeCell ref="S154:U154"/>
    <mergeCell ref="V160:X160"/>
    <mergeCell ref="M165:O166"/>
    <mergeCell ref="P165:R166"/>
    <mergeCell ref="Y160:AA160"/>
    <mergeCell ref="C161:F161"/>
    <mergeCell ref="G161:I161"/>
    <mergeCell ref="J161:L161"/>
    <mergeCell ref="M161:O161"/>
    <mergeCell ref="P161:R161"/>
    <mergeCell ref="S161:U161"/>
    <mergeCell ref="S165:U166"/>
    <mergeCell ref="V165:X166"/>
    <mergeCell ref="Y169:AA169"/>
    <mergeCell ref="AB169:AD169"/>
    <mergeCell ref="B170:F170"/>
    <mergeCell ref="G170:I170"/>
    <mergeCell ref="J170:L170"/>
    <mergeCell ref="M170:O170"/>
    <mergeCell ref="P170:R170"/>
    <mergeCell ref="S170:U170"/>
    <mergeCell ref="V170:X170"/>
    <mergeCell ref="Y170:AA170"/>
    <mergeCell ref="V168:X168"/>
    <mergeCell ref="Y168:AA168"/>
    <mergeCell ref="AB168:AD168"/>
    <mergeCell ref="B169:F169"/>
    <mergeCell ref="G169:I169"/>
    <mergeCell ref="J169:L169"/>
    <mergeCell ref="M169:O169"/>
    <mergeCell ref="P169:R169"/>
    <mergeCell ref="S169:U169"/>
    <mergeCell ref="V169:X169"/>
    <mergeCell ref="G165:L165"/>
    <mergeCell ref="G166:I166"/>
    <mergeCell ref="J166:L166"/>
    <mergeCell ref="S167:U167"/>
    <mergeCell ref="V167:X167"/>
    <mergeCell ref="Y167:AA167"/>
    <mergeCell ref="AB167:AD167"/>
    <mergeCell ref="B168:F168"/>
    <mergeCell ref="G168:I168"/>
    <mergeCell ref="J168:L168"/>
    <mergeCell ref="Y171:AA171"/>
    <mergeCell ref="AB171:AD171"/>
    <mergeCell ref="C172:F172"/>
    <mergeCell ref="G172:I172"/>
    <mergeCell ref="J172:L172"/>
    <mergeCell ref="M172:O172"/>
    <mergeCell ref="P172:R172"/>
    <mergeCell ref="S172:U172"/>
    <mergeCell ref="V172:X172"/>
    <mergeCell ref="Y172:AA172"/>
    <mergeCell ref="AB170:AD170"/>
    <mergeCell ref="A171:A191"/>
    <mergeCell ref="B171:B183"/>
    <mergeCell ref="C171:F171"/>
    <mergeCell ref="G171:I171"/>
    <mergeCell ref="J171:L171"/>
    <mergeCell ref="M171:O171"/>
    <mergeCell ref="P171:R171"/>
    <mergeCell ref="S171:U171"/>
    <mergeCell ref="V171:X171"/>
    <mergeCell ref="V174:X174"/>
    <mergeCell ref="Y174:AA174"/>
    <mergeCell ref="AB174:AD174"/>
    <mergeCell ref="C175:F175"/>
    <mergeCell ref="G175:I175"/>
    <mergeCell ref="J175:L175"/>
    <mergeCell ref="M175:O175"/>
    <mergeCell ref="P175:R175"/>
    <mergeCell ref="S175:U175"/>
    <mergeCell ref="V175:X175"/>
    <mergeCell ref="C174:F174"/>
    <mergeCell ref="G174:I174"/>
    <mergeCell ref="J174:L174"/>
    <mergeCell ref="M174:O174"/>
    <mergeCell ref="P174:R174"/>
    <mergeCell ref="S174:U174"/>
    <mergeCell ref="AB172:AD172"/>
    <mergeCell ref="C173:F173"/>
    <mergeCell ref="G173:I173"/>
    <mergeCell ref="J173:L173"/>
    <mergeCell ref="M173:O173"/>
    <mergeCell ref="P173:R173"/>
    <mergeCell ref="S173:U173"/>
    <mergeCell ref="V173:X173"/>
    <mergeCell ref="Y173:AA173"/>
    <mergeCell ref="AB173:AD173"/>
    <mergeCell ref="AB176:AD176"/>
    <mergeCell ref="C177:F177"/>
    <mergeCell ref="G177:I177"/>
    <mergeCell ref="J177:L177"/>
    <mergeCell ref="M177:O177"/>
    <mergeCell ref="P177:R177"/>
    <mergeCell ref="S177:U177"/>
    <mergeCell ref="V177:X177"/>
    <mergeCell ref="Y177:AA177"/>
    <mergeCell ref="AB177:AD177"/>
    <mergeCell ref="Y175:AA175"/>
    <mergeCell ref="AB175:AD175"/>
    <mergeCell ref="C176:F176"/>
    <mergeCell ref="G176:I176"/>
    <mergeCell ref="J176:L176"/>
    <mergeCell ref="M176:O176"/>
    <mergeCell ref="P176:R176"/>
    <mergeCell ref="S176:U176"/>
    <mergeCell ref="V176:X176"/>
    <mergeCell ref="Y176:AA176"/>
    <mergeCell ref="Y179:AA179"/>
    <mergeCell ref="AB179:AD179"/>
    <mergeCell ref="C180:F180"/>
    <mergeCell ref="G180:I180"/>
    <mergeCell ref="J180:L180"/>
    <mergeCell ref="M180:O180"/>
    <mergeCell ref="P180:R180"/>
    <mergeCell ref="S180:U180"/>
    <mergeCell ref="V180:X180"/>
    <mergeCell ref="Y180:AA180"/>
    <mergeCell ref="V178:X178"/>
    <mergeCell ref="Y178:AA178"/>
    <mergeCell ref="AB178:AD178"/>
    <mergeCell ref="C179:F179"/>
    <mergeCell ref="G179:I179"/>
    <mergeCell ref="J179:L179"/>
    <mergeCell ref="M179:O179"/>
    <mergeCell ref="P179:R179"/>
    <mergeCell ref="S179:U179"/>
    <mergeCell ref="V179:X179"/>
    <mergeCell ref="C178:F178"/>
    <mergeCell ref="G178:I178"/>
    <mergeCell ref="J178:L178"/>
    <mergeCell ref="M178:O178"/>
    <mergeCell ref="P178:R178"/>
    <mergeCell ref="S178:U178"/>
    <mergeCell ref="V182:X182"/>
    <mergeCell ref="Y182:AA182"/>
    <mergeCell ref="AB182:AD182"/>
    <mergeCell ref="C183:F183"/>
    <mergeCell ref="G183:I183"/>
    <mergeCell ref="J183:L183"/>
    <mergeCell ref="M183:O183"/>
    <mergeCell ref="P183:R183"/>
    <mergeCell ref="S183:U183"/>
    <mergeCell ref="V183:X183"/>
    <mergeCell ref="C182:F182"/>
    <mergeCell ref="G182:I182"/>
    <mergeCell ref="J182:L182"/>
    <mergeCell ref="M182:O182"/>
    <mergeCell ref="P182:R182"/>
    <mergeCell ref="S182:U182"/>
    <mergeCell ref="AB180:AD180"/>
    <mergeCell ref="C181:F181"/>
    <mergeCell ref="G181:I181"/>
    <mergeCell ref="J181:L181"/>
    <mergeCell ref="M181:O181"/>
    <mergeCell ref="P181:R181"/>
    <mergeCell ref="S181:U181"/>
    <mergeCell ref="V181:X181"/>
    <mergeCell ref="Y181:AA181"/>
    <mergeCell ref="AB181:AD181"/>
    <mergeCell ref="B191:AA191"/>
    <mergeCell ref="AB191:AD191"/>
    <mergeCell ref="Y192:AA192"/>
    <mergeCell ref="AB192:AD192"/>
    <mergeCell ref="W193:X193"/>
    <mergeCell ref="Y193:AA193"/>
    <mergeCell ref="AB193:AD193"/>
    <mergeCell ref="AB187:AD187"/>
    <mergeCell ref="C188:AA188"/>
    <mergeCell ref="AB188:AD188"/>
    <mergeCell ref="B189:AA189"/>
    <mergeCell ref="AB189:AD189"/>
    <mergeCell ref="B190:AA190"/>
    <mergeCell ref="AB190:AD190"/>
    <mergeCell ref="Y183:AA183"/>
    <mergeCell ref="AB183:AD183"/>
    <mergeCell ref="B184:B188"/>
    <mergeCell ref="C184:AA184"/>
    <mergeCell ref="AB184:AD184"/>
    <mergeCell ref="C185:AA185"/>
    <mergeCell ref="AB185:AD185"/>
    <mergeCell ref="C186:AA186"/>
    <mergeCell ref="AB186:AD186"/>
    <mergeCell ref="C187:AA187"/>
  </mergeCells>
  <phoneticPr fontId="4"/>
  <dataValidations disablePrompts="1" count="1">
    <dataValidation imeMode="on" allowBlank="1" showInputMessage="1" showErrorMessage="1" sqref="AL103:AL132 F104:F133" xr:uid="{F01F1955-69A1-481B-9E08-B0351A145F31}"/>
  </dataValidations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島根県三原　美雪</dc:creator>
  <cp:lastModifiedBy>清水　恵</cp:lastModifiedBy>
  <cp:lastPrinted>2026-03-23T06:50:59Z</cp:lastPrinted>
  <dcterms:created xsi:type="dcterms:W3CDTF">2026-03-17T05:10:39Z</dcterms:created>
  <dcterms:modified xsi:type="dcterms:W3CDTF">2026-03-24T06:09:06Z</dcterms:modified>
</cp:coreProperties>
</file>