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workbookProtection workbookAlgorithmName="SHA-512" workbookHashValue="ogyKmpG5ZgjdqoOXDWPOZwNj/F1G1z/GM9CO6YCKheDpiQRRLKKrnTTLOls8JmvOzaXgGfywNVkuICziMwnTCA==" workbookSaltValue="7m+uBqaGy+WBe7IoR7Gscw==" workbookSpinCount="100000" lockStructure="1"/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Sheet1!$A$1:$BB$85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75" i="1" l="1"/>
  <c r="AV73" i="1"/>
  <c r="AV71" i="1"/>
  <c r="AV69" i="1"/>
  <c r="AG75" i="1"/>
  <c r="AG73" i="1"/>
  <c r="AG71" i="1"/>
  <c r="AG69" i="1"/>
  <c r="R75" i="1"/>
  <c r="R73" i="1"/>
  <c r="R71" i="1"/>
  <c r="R69" i="1"/>
  <c r="U14" i="1" l="1"/>
  <c r="V14" i="1"/>
  <c r="U12" i="1" s="1"/>
  <c r="AJ14" i="1"/>
  <c r="AK14" i="1" s="1"/>
  <c r="AJ12" i="1" s="1"/>
  <c r="AY14" i="1"/>
  <c r="AZ14" i="1" s="1"/>
  <c r="AY12" i="1" s="1"/>
  <c r="J16" i="1"/>
  <c r="BQ95" i="1" s="1"/>
  <c r="U17" i="1"/>
  <c r="V17" i="1" s="1"/>
  <c r="U15" i="1" s="1"/>
  <c r="AJ17" i="1"/>
  <c r="AK17" i="1"/>
  <c r="AJ15" i="1" s="1"/>
  <c r="AY17" i="1"/>
  <c r="AZ17" i="1"/>
  <c r="AY15" i="1" s="1"/>
  <c r="U20" i="1"/>
  <c r="V20" i="1" s="1"/>
  <c r="U18" i="1" s="1"/>
  <c r="AJ20" i="1"/>
  <c r="AK20" i="1" s="1"/>
  <c r="AJ18" i="1" s="1"/>
  <c r="AY20" i="1"/>
  <c r="AZ20" i="1" s="1"/>
  <c r="AY18" i="1" s="1"/>
  <c r="U23" i="1"/>
  <c r="V23" i="1" s="1"/>
  <c r="U21" i="1" s="1"/>
  <c r="AJ23" i="1"/>
  <c r="AK23" i="1" s="1"/>
  <c r="AJ21" i="1" s="1"/>
  <c r="AY23" i="1"/>
  <c r="AZ23" i="1" s="1"/>
  <c r="AY21" i="1" s="1"/>
  <c r="U26" i="1"/>
  <c r="V26" i="1" s="1"/>
  <c r="U24" i="1" s="1"/>
  <c r="AJ26" i="1"/>
  <c r="AK26" i="1" s="1"/>
  <c r="AJ24" i="1" s="1"/>
  <c r="AY26" i="1"/>
  <c r="AZ26" i="1" s="1"/>
  <c r="AY24" i="1" s="1"/>
  <c r="U29" i="1"/>
  <c r="V29" i="1" s="1"/>
  <c r="U27" i="1" s="1"/>
  <c r="AJ29" i="1"/>
  <c r="AK29" i="1" s="1"/>
  <c r="AJ27" i="1" s="1"/>
  <c r="AY29" i="1"/>
  <c r="AZ29" i="1"/>
  <c r="AY27" i="1" s="1"/>
  <c r="U32" i="1"/>
  <c r="V32" i="1" s="1"/>
  <c r="U30" i="1" s="1"/>
  <c r="AJ32" i="1"/>
  <c r="AK32" i="1" s="1"/>
  <c r="AJ30" i="1" s="1"/>
  <c r="AY32" i="1"/>
  <c r="AZ32" i="1" s="1"/>
  <c r="AY30" i="1" s="1"/>
  <c r="U35" i="1"/>
  <c r="V35" i="1" s="1"/>
  <c r="U33" i="1" s="1"/>
  <c r="AJ35" i="1"/>
  <c r="AK35" i="1" s="1"/>
  <c r="AJ33" i="1" s="1"/>
  <c r="AY35" i="1"/>
  <c r="AZ35" i="1" s="1"/>
  <c r="AY33" i="1" s="1"/>
  <c r="U38" i="1"/>
  <c r="V38" i="1" s="1"/>
  <c r="U36" i="1" s="1"/>
  <c r="AJ38" i="1"/>
  <c r="AK38" i="1"/>
  <c r="AJ36" i="1" s="1"/>
  <c r="AY38" i="1"/>
  <c r="AZ38" i="1" s="1"/>
  <c r="AY36" i="1" s="1"/>
  <c r="L45" i="1"/>
  <c r="Q45" i="1"/>
  <c r="AA45" i="1"/>
  <c r="AF45" i="1"/>
  <c r="AP45" i="1"/>
  <c r="AU45" i="1"/>
  <c r="R57" i="1"/>
  <c r="AG57" i="1"/>
  <c r="AV57" i="1"/>
  <c r="R59" i="1"/>
  <c r="AG59" i="1"/>
  <c r="AV59" i="1"/>
  <c r="R61" i="1"/>
  <c r="AG61" i="1"/>
  <c r="AV61" i="1"/>
  <c r="R63" i="1"/>
  <c r="AG63" i="1"/>
  <c r="AV63" i="1"/>
  <c r="R65" i="1"/>
  <c r="AG65" i="1"/>
  <c r="AV65" i="1"/>
  <c r="R67" i="1"/>
  <c r="AG67" i="1"/>
  <c r="AV67" i="1"/>
  <c r="S78" i="1"/>
  <c r="AH78" i="1"/>
  <c r="AW78" i="1"/>
  <c r="U79" i="1"/>
  <c r="V79" i="1" s="1"/>
  <c r="U77" i="1" s="1"/>
  <c r="AJ79" i="1"/>
  <c r="AK79" i="1"/>
  <c r="AJ77" i="1" s="1"/>
  <c r="AY79" i="1"/>
  <c r="AZ79" i="1" s="1"/>
  <c r="AY77" i="1" s="1"/>
  <c r="BR95" i="1"/>
  <c r="BS95" i="1"/>
  <c r="AN80" i="1" l="1"/>
  <c r="Y80" i="1"/>
  <c r="J80" i="1"/>
  <c r="J49" i="1"/>
  <c r="Y49" i="1"/>
  <c r="AN49" i="1"/>
  <c r="K52" i="1" l="1"/>
  <c r="K7" i="1"/>
  <c r="AM2" i="1" l="1"/>
</calcChain>
</file>

<file path=xl/sharedStrings.xml><?xml version="1.0" encoding="utf-8"?>
<sst xmlns="http://schemas.openxmlformats.org/spreadsheetml/2006/main" count="418" uniqueCount="114">
  <si>
    <t>食事申込書の記入の仕方</t>
    <rPh sb="0" eb="2">
      <t>ショクジ</t>
    </rPh>
    <rPh sb="2" eb="5">
      <t>モウシコミショ</t>
    </rPh>
    <rPh sb="6" eb="8">
      <t>キニュウ</t>
    </rPh>
    <rPh sb="9" eb="11">
      <t>シカタ</t>
    </rPh>
    <phoneticPr fontId="2"/>
  </si>
  <si>
    <t>1.右上の申込日、団体名などから、順に入力してください。</t>
    <rPh sb="2" eb="4">
      <t>ミギウエ</t>
    </rPh>
    <rPh sb="5" eb="7">
      <t>モウシコミ</t>
    </rPh>
    <rPh sb="7" eb="8">
      <t>ビ</t>
    </rPh>
    <rPh sb="9" eb="11">
      <t>ダンタイ</t>
    </rPh>
    <rPh sb="11" eb="12">
      <t>メイ</t>
    </rPh>
    <rPh sb="17" eb="18">
      <t>ジュン</t>
    </rPh>
    <rPh sb="19" eb="21">
      <t>ニュウリョク</t>
    </rPh>
    <phoneticPr fontId="2"/>
  </si>
  <si>
    <t>2.別紙「食事等価格一覧表」を参考にメニューと食数を入力してください。</t>
    <rPh sb="2" eb="4">
      <t>ベッシ</t>
    </rPh>
    <rPh sb="5" eb="7">
      <t>ショクジ</t>
    </rPh>
    <rPh sb="7" eb="8">
      <t>トウ</t>
    </rPh>
    <rPh sb="8" eb="10">
      <t>カカク</t>
    </rPh>
    <rPh sb="10" eb="12">
      <t>イチラン</t>
    </rPh>
    <rPh sb="12" eb="13">
      <t>ヒョウ</t>
    </rPh>
    <rPh sb="15" eb="17">
      <t>サンコウ</t>
    </rPh>
    <rPh sb="23" eb="24">
      <t>ショク</t>
    </rPh>
    <rPh sb="24" eb="25">
      <t>スウ</t>
    </rPh>
    <rPh sb="26" eb="28">
      <t>ニュウリョク</t>
    </rPh>
    <phoneticPr fontId="2"/>
  </si>
  <si>
    <t>3.備考欄や希望欄などに、必要に応じて入力してください。</t>
    <rPh sb="2" eb="4">
      <t>ビコウ</t>
    </rPh>
    <rPh sb="4" eb="5">
      <t>ラン</t>
    </rPh>
    <rPh sb="6" eb="8">
      <t>キボウ</t>
    </rPh>
    <rPh sb="8" eb="9">
      <t>ラン</t>
    </rPh>
    <rPh sb="13" eb="15">
      <t>ヒツヨウ</t>
    </rPh>
    <rPh sb="16" eb="17">
      <t>オウ</t>
    </rPh>
    <rPh sb="19" eb="21">
      <t>ニュウリョク</t>
    </rPh>
    <phoneticPr fontId="2"/>
  </si>
  <si>
    <t>4.プリントアウトしてFAXもしくは郵送してください。（メールで送られる場合は確認の為ご一報ください。）</t>
    <rPh sb="18" eb="20">
      <t>ユウソウ</t>
    </rPh>
    <rPh sb="32" eb="33">
      <t>オク</t>
    </rPh>
    <rPh sb="36" eb="38">
      <t>バアイ</t>
    </rPh>
    <rPh sb="39" eb="41">
      <t>カクニン</t>
    </rPh>
    <rPh sb="42" eb="43">
      <t>タメ</t>
    </rPh>
    <rPh sb="44" eb="46">
      <t>イッポウ</t>
    </rPh>
    <phoneticPr fontId="2"/>
  </si>
  <si>
    <t>データ（この範囲の中にはデータが入力されていますので、変更・消去等を行うと正しく計算できない場合があります。）</t>
    <rPh sb="6" eb="8">
      <t>ハンイ</t>
    </rPh>
    <rPh sb="9" eb="10">
      <t>ナカ</t>
    </rPh>
    <rPh sb="16" eb="18">
      <t>ニュウリョク</t>
    </rPh>
    <rPh sb="27" eb="29">
      <t>ヘンコウ</t>
    </rPh>
    <rPh sb="30" eb="32">
      <t>ショウキョ</t>
    </rPh>
    <rPh sb="32" eb="33">
      <t>トウ</t>
    </rPh>
    <rPh sb="34" eb="35">
      <t>オコナ</t>
    </rPh>
    <rPh sb="37" eb="38">
      <t>タダ</t>
    </rPh>
    <rPh sb="40" eb="42">
      <t>ケイサン</t>
    </rPh>
    <rPh sb="46" eb="48">
      <t>バアイ</t>
    </rPh>
    <phoneticPr fontId="2"/>
  </si>
  <si>
    <t>食事欄空白取得</t>
    <rPh sb="0" eb="2">
      <t>ショクジ</t>
    </rPh>
    <rPh sb="2" eb="3">
      <t>ラン</t>
    </rPh>
    <rPh sb="3" eb="5">
      <t>クウハク</t>
    </rPh>
    <rPh sb="5" eb="7">
      <t>シュトク</t>
    </rPh>
    <phoneticPr fontId="2"/>
  </si>
  <si>
    <t>初日</t>
    <rPh sb="0" eb="2">
      <t>ショニチ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</si>
  <si>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</si>
  <si>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</si>
  <si>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朝食（中学生以上）</t>
    <rPh sb="0" eb="2">
      <t>チョウショク</t>
    </rPh>
    <rPh sb="3" eb="6">
      <t>チュウガクセイ</t>
    </rPh>
    <rPh sb="6" eb="8">
      <t>イジョウ</t>
    </rPh>
    <phoneticPr fontId="2"/>
  </si>
  <si>
    <t>価格</t>
    <rPh sb="0" eb="2">
      <t>カカク</t>
    </rPh>
    <phoneticPr fontId="2"/>
  </si>
  <si>
    <t>メニュー記号</t>
    <rPh sb="4" eb="6">
      <t>キゴウ</t>
    </rPh>
    <phoneticPr fontId="2"/>
  </si>
  <si>
    <t>朝食（小学生以下）</t>
    <rPh sb="0" eb="2">
      <t>チョウショク</t>
    </rPh>
    <rPh sb="3" eb="6">
      <t>ショウガクセイ</t>
    </rPh>
    <rPh sb="6" eb="8">
      <t>イカ</t>
    </rPh>
    <phoneticPr fontId="2"/>
  </si>
  <si>
    <t>昼食（中学生以上）</t>
    <rPh sb="0" eb="2">
      <t>チュウショク</t>
    </rPh>
    <rPh sb="3" eb="6">
      <t>チュウガクセイ</t>
    </rPh>
    <rPh sb="6" eb="8">
      <t>イジョウ</t>
    </rPh>
    <phoneticPr fontId="2"/>
  </si>
  <si>
    <t>昼食（小学生以下）</t>
    <rPh sb="0" eb="2">
      <t>チュウショク</t>
    </rPh>
    <rPh sb="3" eb="6">
      <t>ショウガクセイ</t>
    </rPh>
    <rPh sb="6" eb="8">
      <t>イカ</t>
    </rPh>
    <phoneticPr fontId="2"/>
  </si>
  <si>
    <t>夕食（中学生以上）</t>
    <rPh sb="0" eb="2">
      <t>ユウショク</t>
    </rPh>
    <rPh sb="3" eb="6">
      <t>チュウガクセイ</t>
    </rPh>
    <rPh sb="6" eb="8">
      <t>イジョウ</t>
    </rPh>
    <phoneticPr fontId="2"/>
  </si>
  <si>
    <t>夕食（小学生以下）</t>
    <rPh sb="0" eb="2">
      <t>ユウショク</t>
    </rPh>
    <rPh sb="3" eb="6">
      <t>ショウガクセイ</t>
    </rPh>
    <rPh sb="6" eb="8">
      <t>イカ</t>
    </rPh>
    <phoneticPr fontId="2"/>
  </si>
  <si>
    <t>その他メニュー</t>
    <rPh sb="2" eb="3">
      <t>タ</t>
    </rPh>
    <phoneticPr fontId="2"/>
  </si>
  <si>
    <t>単位</t>
    <rPh sb="0" eb="2">
      <t>タンイ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</si>
  <si>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</si>
  <si>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</si>
  <si>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***   　定食　　　***</t>
    <rPh sb="7" eb="9">
      <t>テイショク</t>
    </rPh>
    <phoneticPr fontId="2"/>
  </si>
  <si>
    <t>！エラー</t>
  </si>
  <si>
    <t>***   　バーベキュー　　　***</t>
    <phoneticPr fontId="2"/>
  </si>
  <si>
    <t>日替り朝定食（中学生以上）</t>
    <rPh sb="0" eb="1">
      <t>ヒ</t>
    </rPh>
    <rPh sb="1" eb="2">
      <t>ガワ</t>
    </rPh>
    <rPh sb="3" eb="4">
      <t>アサ</t>
    </rPh>
    <rPh sb="4" eb="6">
      <t>テイショク</t>
    </rPh>
    <rPh sb="7" eb="10">
      <t>チュウガクセイ</t>
    </rPh>
    <rPh sb="10" eb="12">
      <t>イジョウ</t>
    </rPh>
    <phoneticPr fontId="2"/>
  </si>
  <si>
    <t>（定）</t>
    <rPh sb="1" eb="2">
      <t>サダム</t>
    </rPh>
    <phoneticPr fontId="2"/>
  </si>
  <si>
    <t>日替り朝定食（小学生以下）</t>
    <rPh sb="0" eb="1">
      <t>ヒ</t>
    </rPh>
    <rPh sb="1" eb="2">
      <t>ガワ</t>
    </rPh>
    <rPh sb="3" eb="4">
      <t>アサ</t>
    </rPh>
    <rPh sb="4" eb="6">
      <t>テイショク</t>
    </rPh>
    <rPh sb="7" eb="10">
      <t>ショウガクセイ</t>
    </rPh>
    <rPh sb="10" eb="12">
      <t>イカ</t>
    </rPh>
    <phoneticPr fontId="2"/>
  </si>
  <si>
    <t>日替り昼定食（中学生以上）</t>
    <rPh sb="0" eb="1">
      <t>ヒ</t>
    </rPh>
    <rPh sb="1" eb="2">
      <t>ガワ</t>
    </rPh>
    <rPh sb="3" eb="4">
      <t>ヒル</t>
    </rPh>
    <rPh sb="4" eb="6">
      <t>テイショク</t>
    </rPh>
    <rPh sb="7" eb="10">
      <t>チュウガクセイ</t>
    </rPh>
    <rPh sb="10" eb="12">
      <t>イジョウ</t>
    </rPh>
    <phoneticPr fontId="2"/>
  </si>
  <si>
    <t>日替り昼定食（小学生以下）</t>
    <rPh sb="0" eb="1">
      <t>ヒ</t>
    </rPh>
    <rPh sb="1" eb="2">
      <t>ガワ</t>
    </rPh>
    <rPh sb="3" eb="4">
      <t>ヒル</t>
    </rPh>
    <rPh sb="4" eb="6">
      <t>テイショク</t>
    </rPh>
    <rPh sb="7" eb="10">
      <t>ショウガクセイ</t>
    </rPh>
    <rPh sb="10" eb="12">
      <t>イカ</t>
    </rPh>
    <phoneticPr fontId="2"/>
  </si>
  <si>
    <t>日替り夕定食（中学生以上）</t>
    <rPh sb="0" eb="1">
      <t>ヒ</t>
    </rPh>
    <rPh sb="1" eb="2">
      <t>ガワ</t>
    </rPh>
    <rPh sb="3" eb="4">
      <t>ユウ</t>
    </rPh>
    <rPh sb="4" eb="6">
      <t>テイショク</t>
    </rPh>
    <rPh sb="7" eb="10">
      <t>チュウガクセイ</t>
    </rPh>
    <rPh sb="10" eb="12">
      <t>イジョウ</t>
    </rPh>
    <phoneticPr fontId="2"/>
  </si>
  <si>
    <t>日替り夕定食（小学生以下）</t>
    <rPh sb="0" eb="1">
      <t>ヒ</t>
    </rPh>
    <rPh sb="1" eb="2">
      <t>ガワ</t>
    </rPh>
    <rPh sb="3" eb="4">
      <t>ユウ</t>
    </rPh>
    <rPh sb="4" eb="6">
      <t>テイショク</t>
    </rPh>
    <rPh sb="7" eb="10">
      <t>ショウガクセイ</t>
    </rPh>
    <rPh sb="10" eb="12">
      <t>イカ</t>
    </rPh>
    <phoneticPr fontId="2"/>
  </si>
  <si>
    <t>バーベキューセット</t>
    <phoneticPr fontId="2"/>
  </si>
  <si>
    <t>人前</t>
    <rPh sb="0" eb="2">
      <t>ニンマエ</t>
    </rPh>
    <phoneticPr fontId="2"/>
  </si>
  <si>
    <t>オードブル（約5人前）</t>
    <rPh sb="6" eb="7">
      <t>ヤク</t>
    </rPh>
    <rPh sb="8" eb="10">
      <t>ニンマエ</t>
    </rPh>
    <phoneticPr fontId="2"/>
  </si>
  <si>
    <t>皿</t>
    <rPh sb="0" eb="1">
      <t>サラ</t>
    </rPh>
    <phoneticPr fontId="2"/>
  </si>
  <si>
    <t>お子様用朝食</t>
    <rPh sb="1" eb="3">
      <t>コサマ</t>
    </rPh>
    <rPh sb="3" eb="4">
      <t>ヨウ</t>
    </rPh>
    <rPh sb="4" eb="6">
      <t>チョウショク</t>
    </rPh>
    <phoneticPr fontId="2"/>
  </si>
  <si>
    <t>***   　バーベキュー　　　***</t>
    <phoneticPr fontId="2"/>
  </si>
  <si>
    <t>お子様用夕食</t>
    <rPh sb="1" eb="3">
      <t>コサマ</t>
    </rPh>
    <rPh sb="3" eb="4">
      <t>ヨウ</t>
    </rPh>
    <rPh sb="4" eb="6">
      <t>ユウショク</t>
    </rPh>
    <phoneticPr fontId="2"/>
  </si>
  <si>
    <t>食</t>
    <rPh sb="0" eb="1">
      <t>ショク</t>
    </rPh>
    <phoneticPr fontId="2"/>
  </si>
  <si>
    <t>***   　バーベキュー　　　***</t>
    <phoneticPr fontId="2"/>
  </si>
  <si>
    <t>バーベキューセット</t>
    <phoneticPr fontId="2"/>
  </si>
  <si>
    <t>特上カルビ</t>
    <rPh sb="0" eb="1">
      <t>トク</t>
    </rPh>
    <rPh sb="1" eb="2">
      <t>ジョウ</t>
    </rPh>
    <phoneticPr fontId="2"/>
  </si>
  <si>
    <t>追加　肉</t>
    <rPh sb="0" eb="2">
      <t>ツイカ</t>
    </rPh>
    <rPh sb="3" eb="4">
      <t>ニク</t>
    </rPh>
    <phoneticPr fontId="2"/>
  </si>
  <si>
    <t>***　　　飲料　　　***</t>
    <rPh sb="6" eb="8">
      <t>インリョウ</t>
    </rPh>
    <phoneticPr fontId="2"/>
  </si>
  <si>
    <t>***   　お弁当　　　***</t>
    <rPh sb="8" eb="10">
      <t>ベントウ</t>
    </rPh>
    <phoneticPr fontId="2"/>
  </si>
  <si>
    <t>缶ジュース（オレンジ）</t>
    <rPh sb="0" eb="1">
      <t>カン</t>
    </rPh>
    <phoneticPr fontId="2"/>
  </si>
  <si>
    <t>本</t>
    <rPh sb="0" eb="1">
      <t>ホン</t>
    </rPh>
    <phoneticPr fontId="2"/>
  </si>
  <si>
    <t>野外弁当</t>
    <rPh sb="0" eb="2">
      <t>ヤガイ</t>
    </rPh>
    <rPh sb="2" eb="4">
      <t>ベントウ</t>
    </rPh>
    <phoneticPr fontId="2"/>
  </si>
  <si>
    <t>缶ウーロン茶</t>
    <rPh sb="0" eb="1">
      <t>カン</t>
    </rPh>
    <rPh sb="5" eb="6">
      <t>チャ</t>
    </rPh>
    <phoneticPr fontId="2"/>
  </si>
  <si>
    <t>スポーツドリンク（ペットボトル）</t>
    <phoneticPr fontId="2"/>
  </si>
  <si>
    <t>お茶（ペットボトル）</t>
    <rPh sb="1" eb="2">
      <t>チャ</t>
    </rPh>
    <phoneticPr fontId="2"/>
  </si>
  <si>
    <t>幕の内弁当（並）</t>
    <rPh sb="0" eb="1">
      <t>マク</t>
    </rPh>
    <rPh sb="2" eb="3">
      <t>ウチ</t>
    </rPh>
    <rPh sb="3" eb="5">
      <t>ベントウ</t>
    </rPh>
    <rPh sb="6" eb="7">
      <t>ナミ</t>
    </rPh>
    <phoneticPr fontId="2"/>
  </si>
  <si>
    <t>***   　冬季限定メニュー　　　***</t>
    <rPh sb="7" eb="9">
      <t>トウキ</t>
    </rPh>
    <rPh sb="9" eb="11">
      <t>ゲンテイ</t>
    </rPh>
    <phoneticPr fontId="2"/>
  </si>
  <si>
    <t>おでん</t>
    <phoneticPr fontId="2"/>
  </si>
  <si>
    <t>***   　夜食　　　***</t>
    <rPh sb="7" eb="9">
      <t>ヤショク</t>
    </rPh>
    <phoneticPr fontId="2"/>
  </si>
  <si>
    <t>おにぎり</t>
    <phoneticPr fontId="2"/>
  </si>
  <si>
    <t>杯</t>
    <rPh sb="0" eb="1">
      <t>ハイ</t>
    </rPh>
    <phoneticPr fontId="2"/>
  </si>
  <si>
    <t>コーヒー</t>
    <phoneticPr fontId="2"/>
  </si>
  <si>
    <t>円</t>
    <rPh sb="0" eb="1">
      <t>エン</t>
    </rPh>
    <phoneticPr fontId="2"/>
  </si>
  <si>
    <t>食　事　等　申　込　書</t>
    <rPh sb="0" eb="1">
      <t>ショク</t>
    </rPh>
    <rPh sb="2" eb="3">
      <t>コト</t>
    </rPh>
    <rPh sb="4" eb="5">
      <t>トウ</t>
    </rPh>
    <rPh sb="6" eb="7">
      <t>サル</t>
    </rPh>
    <rPh sb="8" eb="9">
      <t>コミ</t>
    </rPh>
    <rPh sb="10" eb="11">
      <t>ショ</t>
    </rPh>
    <phoneticPr fontId="2"/>
  </si>
  <si>
    <t>研修団体名</t>
    <rPh sb="0" eb="2">
      <t>ケンシュウ</t>
    </rPh>
    <rPh sb="2" eb="4">
      <t>ダンタイ</t>
    </rPh>
    <rPh sb="4" eb="5">
      <t>メイ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</si>
  <si>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</si>
  <si>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朝食</t>
    <rPh sb="0" eb="2">
      <t>チョウショク</t>
    </rPh>
    <phoneticPr fontId="2"/>
  </si>
  <si>
    <t>中学生以上</t>
    <rPh sb="0" eb="3">
      <t>チュウガクセイ</t>
    </rPh>
    <rPh sb="3" eb="5">
      <t>イジョウ</t>
    </rPh>
    <phoneticPr fontId="2"/>
  </si>
  <si>
    <t>小学生以下</t>
    <rPh sb="0" eb="3">
      <t>ショウガクセイ</t>
    </rPh>
    <rPh sb="3" eb="5">
      <t>イカ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</si>
  <si>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</si>
  <si>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</si>
  <si>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</si>
  <si>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</si>
  <si>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人分</t>
    <rPh sb="0" eb="2">
      <t>ニンブン</t>
    </rPh>
    <phoneticPr fontId="2"/>
  </si>
  <si>
    <t>計</t>
    <rPh sb="0" eb="1">
      <t>ケイ</t>
    </rPh>
    <phoneticPr fontId="2"/>
  </si>
  <si>
    <t>缶ビール</t>
    <rPh sb="0" eb="1">
      <t>カン</t>
    </rPh>
    <phoneticPr fontId="2"/>
  </si>
  <si>
    <t>赤</t>
    <rPh sb="0" eb="1">
      <t>アカ</t>
    </rPh>
    <phoneticPr fontId="2"/>
  </si>
  <si>
    <t>（葡萄神話）</t>
    <rPh sb="1" eb="3">
      <t>ブドウ</t>
    </rPh>
    <rPh sb="3" eb="5">
      <t>シンワ</t>
    </rPh>
    <phoneticPr fontId="2"/>
  </si>
  <si>
    <t>白</t>
    <rPh sb="0" eb="1">
      <t>シロ</t>
    </rPh>
    <phoneticPr fontId="2"/>
  </si>
  <si>
    <t>麦</t>
    <rPh sb="0" eb="1">
      <t>ムギ</t>
    </rPh>
    <phoneticPr fontId="2"/>
  </si>
  <si>
    <t>芋</t>
    <rPh sb="0" eb="1">
      <t>イモ</t>
    </rPh>
    <phoneticPr fontId="2"/>
  </si>
  <si>
    <t>備考欄</t>
    <rPh sb="0" eb="2">
      <t>ビコウ</t>
    </rPh>
    <rPh sb="2" eb="3">
      <t>ラン</t>
    </rPh>
    <phoneticPr fontId="2"/>
  </si>
  <si>
    <t>(500ml水筒1本分）</t>
    <rPh sb="6" eb="8">
      <t>スイトウ</t>
    </rPh>
    <rPh sb="9" eb="11">
      <t>ホンブン</t>
    </rPh>
    <phoneticPr fontId="2"/>
  </si>
  <si>
    <t>1.食事　合計金額　　　　　　　　　　　　　　　</t>
    <rPh sb="2" eb="3">
      <t>ショク</t>
    </rPh>
    <rPh sb="3" eb="4">
      <t>コト</t>
    </rPh>
    <rPh sb="5" eb="7">
      <t>ゴウケイ</t>
    </rPh>
    <rPh sb="7" eb="9">
      <t>キンガク</t>
    </rPh>
    <phoneticPr fontId="2"/>
  </si>
  <si>
    <t>2.酒類　合計金額　　　　　　　　　　　　　　　</t>
    <rPh sb="2" eb="3">
      <t>サケ</t>
    </rPh>
    <rPh sb="3" eb="4">
      <t>ルイ</t>
    </rPh>
    <rPh sb="5" eb="7">
      <t>ゴウケイ</t>
    </rPh>
    <rPh sb="7" eb="9">
      <t>キンガク</t>
    </rPh>
    <phoneticPr fontId="2"/>
  </si>
  <si>
    <t>350ｍｌ</t>
    <phoneticPr fontId="2"/>
  </si>
  <si>
    <t>500ｍｌ</t>
    <phoneticPr fontId="2"/>
  </si>
  <si>
    <t>ノンアルコールビール</t>
    <phoneticPr fontId="2"/>
  </si>
  <si>
    <t>希望欄</t>
    <rPh sb="0" eb="2">
      <t>キボウ</t>
    </rPh>
    <rPh sb="2" eb="3">
      <t>ラン</t>
    </rPh>
    <phoneticPr fontId="2"/>
  </si>
  <si>
    <t>（食物アレルギー等については別紙「アレルギー等対応依頼書」に詳細を記入してください）</t>
    <rPh sb="1" eb="3">
      <t>ショクモツ</t>
    </rPh>
    <rPh sb="8" eb="9">
      <t>トウ</t>
    </rPh>
    <rPh sb="14" eb="16">
      <t>ベッシ</t>
    </rPh>
    <rPh sb="22" eb="23">
      <t>トウ</t>
    </rPh>
    <rPh sb="23" eb="25">
      <t>タイオウ</t>
    </rPh>
    <rPh sb="25" eb="28">
      <t>イライショ</t>
    </rPh>
    <rPh sb="30" eb="32">
      <t>ショウサイ</t>
    </rPh>
    <rPh sb="33" eb="35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</si>
  <si>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</si>
  <si>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</si>
  <si>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申込</t>
    <rPh sb="0" eb="2">
      <t>モウシコミ</t>
    </rPh>
    <phoneticPr fontId="2"/>
  </si>
  <si>
    <t>清　酒（1合瓶）</t>
    <rPh sb="0" eb="1">
      <t>キヨシ</t>
    </rPh>
    <rPh sb="2" eb="3">
      <t>サケ</t>
    </rPh>
    <rPh sb="5" eb="6">
      <t>ゴウ</t>
    </rPh>
    <rPh sb="6" eb="7">
      <t>ビン</t>
    </rPh>
    <phoneticPr fontId="2"/>
  </si>
  <si>
    <t>酎ハイ（350ｍｌ）</t>
    <rPh sb="0" eb="1">
      <t>チュウ</t>
    </rPh>
    <phoneticPr fontId="2"/>
  </si>
  <si>
    <t>パン弁当</t>
    <rPh sb="2" eb="4">
      <t>ベントウ</t>
    </rPh>
    <phoneticPr fontId="2"/>
  </si>
  <si>
    <t>***   オードブル・おつまみ　***</t>
    <phoneticPr fontId="2"/>
  </si>
  <si>
    <t>島根県特産あごの焼き</t>
    <rPh sb="0" eb="3">
      <t>シマネケン</t>
    </rPh>
    <rPh sb="3" eb="5">
      <t>トクサン</t>
    </rPh>
    <rPh sb="8" eb="9">
      <t>ヤキ</t>
    </rPh>
    <phoneticPr fontId="2"/>
  </si>
  <si>
    <t>*** オードブル・おつまみ***</t>
    <phoneticPr fontId="2"/>
  </si>
  <si>
    <r>
      <t>※</t>
    </r>
    <r>
      <rPr>
        <b/>
        <sz val="11"/>
        <rFont val="ＭＳ Ｐゴシック"/>
        <family val="3"/>
        <charset val="128"/>
      </rPr>
      <t>「印刷範囲の設定」</t>
    </r>
    <r>
      <rPr>
        <sz val="11"/>
        <rFont val="ＭＳ Ｐゴシック"/>
        <family val="3"/>
        <charset val="128"/>
      </rPr>
      <t>がしてあります。「印刷範囲のクリア」をされるとデータ部分や、記入例なども印刷されてしまいます。</t>
    </r>
    <rPh sb="2" eb="4">
      <t>インサツ</t>
    </rPh>
    <rPh sb="4" eb="6">
      <t>ハンイ</t>
    </rPh>
    <rPh sb="7" eb="9">
      <t>セッテイ</t>
    </rPh>
    <rPh sb="19" eb="21">
      <t>インサツ</t>
    </rPh>
    <rPh sb="21" eb="23">
      <t>ハンイ</t>
    </rPh>
    <rPh sb="36" eb="38">
      <t>ブブン</t>
    </rPh>
    <rPh sb="40" eb="42">
      <t>キニュウ</t>
    </rPh>
    <rPh sb="42" eb="43">
      <t>レイ</t>
    </rPh>
    <rPh sb="46" eb="48">
      <t>インサツ</t>
    </rPh>
    <phoneticPr fontId="2"/>
  </si>
  <si>
    <t>※食物アレルギーの有無について必ずチェックをしてください</t>
    <rPh sb="1" eb="3">
      <t>ショクモツ</t>
    </rPh>
    <rPh sb="9" eb="11">
      <t>ウム</t>
    </rPh>
    <rPh sb="15" eb="16">
      <t>カナラ</t>
    </rPh>
    <phoneticPr fontId="2"/>
  </si>
  <si>
    <t>※食物アレルギーの有無</t>
    <rPh sb="1" eb="3">
      <t>ショクモツ</t>
    </rPh>
    <rPh sb="9" eb="11">
      <t>ウム</t>
    </rPh>
    <phoneticPr fontId="1"/>
  </si>
  <si>
    <t>※有にチェックされた方は必ず「食物アレルギー対応依頼票」の提出をお願いします</t>
    <rPh sb="1" eb="2">
      <t>アリ</t>
    </rPh>
    <rPh sb="10" eb="11">
      <t>カタ</t>
    </rPh>
    <rPh sb="12" eb="13">
      <t>カナラ</t>
    </rPh>
    <rPh sb="15" eb="17">
      <t>ショクモツ</t>
    </rPh>
    <rPh sb="22" eb="24">
      <t>タイオウ</t>
    </rPh>
    <rPh sb="24" eb="26">
      <t>イライ</t>
    </rPh>
    <rPh sb="26" eb="27">
      <t>ヒョウ</t>
    </rPh>
    <rPh sb="29" eb="31">
      <t>テイシュツ</t>
    </rPh>
    <rPh sb="33" eb="34">
      <t>ネガ</t>
    </rPh>
    <phoneticPr fontId="1"/>
  </si>
  <si>
    <r>
      <rPr>
        <sz val="11"/>
        <color indexed="8"/>
        <rFont val="ＭＳ Ｐゴシック"/>
        <family val="3"/>
        <charset val="128"/>
        <scheme val="minor"/>
      </rPr>
      <t>有</t>
    </r>
    <r>
      <rPr>
        <sz val="12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　　　　</t>
    </r>
    <r>
      <rPr>
        <sz val="11"/>
        <color indexed="8"/>
        <rFont val="ＭＳ Ｐゴシック"/>
        <family val="3"/>
        <charset val="128"/>
        <scheme val="minor"/>
      </rPr>
      <t>無</t>
    </r>
    <r>
      <rPr>
        <sz val="16"/>
        <rFont val="ＭＳ Ｐゴシック"/>
        <family val="3"/>
        <charset val="128"/>
      </rPr>
      <t xml:space="preserve"> </t>
    </r>
    <rPh sb="0" eb="1">
      <t>アリ</t>
    </rPh>
    <rPh sb="6" eb="7">
      <t>ナ</t>
    </rPh>
    <phoneticPr fontId="1"/>
  </si>
  <si>
    <t>発泡酒（350ｍｌ）</t>
    <rPh sb="0" eb="3">
      <t>ハッポウシュ</t>
    </rPh>
    <phoneticPr fontId="2"/>
  </si>
  <si>
    <t>ワイン（360ｍｌ）</t>
    <phoneticPr fontId="2"/>
  </si>
  <si>
    <t>水筒補充用冷茶（1人分1回10円）</t>
    <rPh sb="0" eb="2">
      <t>スイトウ</t>
    </rPh>
    <rPh sb="2" eb="5">
      <t>ホジュウヨウ</t>
    </rPh>
    <rPh sb="5" eb="6">
      <t>レイ</t>
    </rPh>
    <rPh sb="6" eb="7">
      <t>チャ</t>
    </rPh>
    <rPh sb="9" eb="11">
      <t>ニンブン</t>
    </rPh>
    <rPh sb="12" eb="13">
      <t>カイ</t>
    </rPh>
    <rPh sb="15" eb="16">
      <t>エン</t>
    </rPh>
    <phoneticPr fontId="2"/>
  </si>
  <si>
    <t>※10人分以上150人分まで注文可</t>
    <rPh sb="3" eb="5">
      <t>ニンブン</t>
    </rPh>
    <rPh sb="5" eb="7">
      <t>イジョウ</t>
    </rPh>
    <rPh sb="10" eb="11">
      <t>ニン</t>
    </rPh>
    <rPh sb="11" eb="12">
      <t>ブン</t>
    </rPh>
    <rPh sb="14" eb="16">
      <t>チュウモン</t>
    </rPh>
    <rPh sb="16" eb="17">
      <t>カ</t>
    </rPh>
    <phoneticPr fontId="2"/>
  </si>
  <si>
    <t>おつまみセット</t>
    <phoneticPr fontId="2"/>
  </si>
  <si>
    <t>サンドイッチ</t>
    <phoneticPr fontId="22"/>
  </si>
  <si>
    <t>食</t>
    <rPh sb="0" eb="1">
      <t>ショク</t>
    </rPh>
    <phoneticPr fontId="22"/>
  </si>
  <si>
    <t>焼　酎
（氷かお湯かどちらか選んでください）</t>
    <rPh sb="0" eb="1">
      <t>ヤキ</t>
    </rPh>
    <rPh sb="2" eb="3">
      <t>チュウ</t>
    </rPh>
    <rPh sb="5" eb="6">
      <t>コオリ</t>
    </rPh>
    <rPh sb="8" eb="9">
      <t>ユ</t>
    </rPh>
    <rPh sb="14" eb="15">
      <t>エラ</t>
    </rPh>
    <phoneticPr fontId="2"/>
  </si>
  <si>
    <t>スポーツドリンク 等</t>
    <rPh sb="9" eb="10">
      <t>トウ</t>
    </rPh>
    <phoneticPr fontId="2"/>
  </si>
  <si>
    <r>
      <rPr>
        <sz val="11"/>
        <rFont val="ＭＳ Ｐゴシック"/>
        <family val="3"/>
        <charset val="128"/>
      </rPr>
      <t>　その他メニュー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・バーベキュー追加　
・オードブル　
・おつまみ
・夜食　</t>
    </r>
    <rPh sb="3" eb="4">
      <t>タ</t>
    </rPh>
    <rPh sb="17" eb="19">
      <t>ツイカ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</si>
  <si>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</si>
  <si>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t>お子様カレーセット</t>
    <rPh sb="1" eb="3">
      <t>コサマ</t>
    </rPh>
    <phoneticPr fontId="22"/>
  </si>
  <si>
    <t>あごの焼き</t>
    <rPh sb="3" eb="4">
      <t>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</si>
</sst>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#;\-#;&quot;&quot;;@"/>
    <numFmt numFmtId="177" formatCode="#;\-#;&quot;&quot;;@"/>
  </numFmts>
  <fonts count="4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6"/>
      <name val="HGS創英角ﾎﾟｯﾌﾟ体"/>
      <family val="3"/>
      <charset val="128"/>
    </font>
    <font>
      <sz val="1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76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4" borderId="77" applyNumberFormat="0" applyAlignment="0" applyProtection="0">
      <alignment vertical="center"/>
    </xf>
    <xf numFmtId="0" fontId="28" fillId="0" borderId="7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7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0" applyNumberFormat="0" applyFill="0" applyAlignment="0" applyProtection="0">
      <alignment vertical="center"/>
    </xf>
    <xf numFmtId="0" fontId="33" fillId="0" borderId="81" applyNumberFormat="0" applyFill="0" applyAlignment="0" applyProtection="0">
      <alignment vertical="center"/>
    </xf>
    <xf numFmtId="0" fontId="34" fillId="0" borderId="8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3" applyNumberFormat="0" applyFill="0" applyAlignment="0" applyProtection="0">
      <alignment vertical="center"/>
    </xf>
    <xf numFmtId="0" fontId="36" fillId="33" borderId="8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" borderId="79" applyNumberFormat="0" applyAlignment="0" applyProtection="0">
      <alignment vertical="center"/>
    </xf>
    <xf numFmtId="0" fontId="39" fillId="34" borderId="0" applyNumberFormat="0" applyBorder="0" applyAlignment="0" applyProtection="0">
      <alignment vertical="center"/>
    </xf>
  </cellStyleXfs>
  <cellXfs count="336">
    <xf numFmtId="0" fontId="0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5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 shrinkToFit="1"/>
      <protection locked="0"/>
    </xf>
    <xf numFmtId="0" fontId="40" fillId="0" borderId="0" xfId="0" applyFont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protection locked="0"/>
    </xf>
    <xf numFmtId="176" fontId="12" fillId="0" borderId="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/>
    <xf numFmtId="0" fontId="0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/>
    <xf numFmtId="177" fontId="20" fillId="0" borderId="16" xfId="0" applyNumberFormat="1" applyFont="1" applyFill="1" applyBorder="1" applyAlignment="1" applyProtection="1"/>
    <xf numFmtId="0" fontId="20" fillId="0" borderId="14" xfId="0" applyFont="1" applyFill="1" applyBorder="1" applyAlignment="1" applyProtection="1"/>
    <xf numFmtId="176" fontId="20" fillId="0" borderId="13" xfId="0" applyNumberFormat="1" applyFont="1" applyFill="1" applyBorder="1" applyAlignment="1" applyProtection="1"/>
    <xf numFmtId="177" fontId="20" fillId="0" borderId="13" xfId="0" applyNumberFormat="1" applyFont="1" applyBorder="1" applyAlignment="1" applyProtection="1"/>
    <xf numFmtId="0" fontId="20" fillId="0" borderId="14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shrinkToFit="1"/>
    </xf>
    <xf numFmtId="0" fontId="41" fillId="35" borderId="9" xfId="0" applyFont="1" applyFill="1" applyBorder="1" applyAlignment="1" applyProtection="1">
      <alignment vertical="center" shrinkToFit="1"/>
    </xf>
    <xf numFmtId="0" fontId="41" fillId="35" borderId="0" xfId="0" applyFont="1" applyFill="1" applyBorder="1" applyAlignment="1" applyProtection="1">
      <alignment vertical="center" shrinkToFit="1"/>
    </xf>
    <xf numFmtId="0" fontId="41" fillId="35" borderId="10" xfId="0" applyFont="1" applyFill="1" applyBorder="1" applyAlignment="1" applyProtection="1">
      <alignment vertical="center"/>
    </xf>
    <xf numFmtId="0" fontId="41" fillId="35" borderId="10" xfId="0" applyFont="1" applyFill="1" applyBorder="1" applyAlignment="1" applyProtection="1">
      <alignment vertical="center" shrinkToFit="1"/>
    </xf>
    <xf numFmtId="0" fontId="41" fillId="35" borderId="0" xfId="0" applyFont="1" applyFill="1" applyBorder="1" applyAlignment="1" applyProtection="1">
      <alignment vertical="center"/>
    </xf>
    <xf numFmtId="0" fontId="41" fillId="35" borderId="6" xfId="0" applyFont="1" applyFill="1" applyBorder="1" applyAlignment="1" applyProtection="1">
      <alignment vertical="center" shrinkToFit="1"/>
    </xf>
    <xf numFmtId="0" fontId="41" fillId="35" borderId="7" xfId="0" applyFont="1" applyFill="1" applyBorder="1" applyAlignment="1" applyProtection="1">
      <alignment vertical="center" shrinkToFit="1"/>
    </xf>
    <xf numFmtId="0" fontId="41" fillId="35" borderId="8" xfId="0" applyFont="1" applyFill="1" applyBorder="1" applyAlignment="1" applyProtection="1">
      <alignment vertical="center"/>
    </xf>
    <xf numFmtId="0" fontId="41" fillId="35" borderId="11" xfId="0" applyFont="1" applyFill="1" applyBorder="1" applyAlignment="1" applyProtection="1">
      <alignment vertical="center" shrinkToFit="1"/>
    </xf>
    <xf numFmtId="0" fontId="41" fillId="35" borderId="5" xfId="0" applyFont="1" applyFill="1" applyBorder="1" applyAlignment="1" applyProtection="1">
      <alignment vertical="center" shrinkToFit="1"/>
    </xf>
    <xf numFmtId="0" fontId="41" fillId="35" borderId="5" xfId="0" applyFont="1" applyFill="1" applyBorder="1" applyAlignment="1" applyProtection="1">
      <alignment vertical="center"/>
    </xf>
    <xf numFmtId="0" fontId="41" fillId="35" borderId="12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shrinkToFit="1"/>
    </xf>
    <xf numFmtId="0" fontId="7" fillId="0" borderId="16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Border="1" applyAlignment="1" applyProtection="1">
      <alignment horizontal="right" vertical="center" shrinkToFit="1"/>
    </xf>
    <xf numFmtId="0" fontId="10" fillId="0" borderId="1" xfId="0" applyFont="1" applyBorder="1" applyAlignment="1" applyProtection="1">
      <alignment horizontal="right" vertical="center" shrinkToFit="1"/>
    </xf>
    <xf numFmtId="0" fontId="10" fillId="0" borderId="20" xfId="0" applyFont="1" applyBorder="1" applyAlignment="1" applyProtection="1">
      <alignment horizontal="right" vertical="center" shrinkToFit="1"/>
    </xf>
    <xf numFmtId="0" fontId="10" fillId="0" borderId="16" xfId="0" applyFont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center" vertical="center" textRotation="255"/>
    </xf>
    <xf numFmtId="0" fontId="16" fillId="0" borderId="29" xfId="0" applyFont="1" applyBorder="1" applyAlignment="1" applyProtection="1">
      <alignment horizontal="center" vertical="center" textRotation="255"/>
    </xf>
    <xf numFmtId="0" fontId="16" fillId="0" borderId="30" xfId="0" applyFont="1" applyBorder="1" applyAlignment="1" applyProtection="1">
      <alignment horizontal="center" vertical="center" textRotation="255"/>
    </xf>
    <xf numFmtId="0" fontId="16" fillId="0" borderId="31" xfId="0" applyFont="1" applyBorder="1" applyAlignment="1" applyProtection="1">
      <alignment horizontal="center" vertical="center" textRotation="255"/>
    </xf>
    <xf numFmtId="0" fontId="16" fillId="0" borderId="32" xfId="0" applyFont="1" applyBorder="1" applyAlignment="1" applyProtection="1">
      <alignment horizontal="center" vertical="center" textRotation="255"/>
    </xf>
    <xf numFmtId="0" fontId="16" fillId="0" borderId="33" xfId="0" applyFont="1" applyBorder="1" applyAlignment="1" applyProtection="1">
      <alignment horizontal="center" vertical="center" textRotation="255"/>
    </xf>
    <xf numFmtId="0" fontId="16" fillId="0" borderId="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176" fontId="14" fillId="0" borderId="1" xfId="0" applyNumberFormat="1" applyFont="1" applyFill="1" applyBorder="1" applyAlignment="1" applyProtection="1">
      <alignment horizontal="center" shrinkToFit="1"/>
    </xf>
    <xf numFmtId="176" fontId="14" fillId="0" borderId="21" xfId="0" applyNumberFormat="1" applyFont="1" applyFill="1" applyBorder="1" applyAlignment="1" applyProtection="1">
      <alignment horizontal="center" shrinkToFit="1"/>
    </xf>
    <xf numFmtId="176" fontId="14" fillId="0" borderId="0" xfId="0" applyNumberFormat="1" applyFont="1" applyFill="1" applyBorder="1" applyAlignment="1" applyProtection="1">
      <alignment horizontal="center" shrinkToFit="1"/>
    </xf>
    <xf numFmtId="176" fontId="14" fillId="0" borderId="34" xfId="0" applyNumberFormat="1" applyFont="1" applyFill="1" applyBorder="1" applyAlignment="1" applyProtection="1">
      <alignment horizont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/>
    <xf numFmtId="0" fontId="10" fillId="0" borderId="16" xfId="0" applyFont="1" applyBorder="1" applyAlignment="1" applyProtection="1"/>
    <xf numFmtId="176" fontId="10" fillId="0" borderId="0" xfId="0" applyNumberFormat="1" applyFont="1" applyBorder="1" applyAlignment="1" applyProtection="1">
      <alignment horizontal="right" shrinkToFit="1"/>
    </xf>
    <xf numFmtId="176" fontId="10" fillId="0" borderId="16" xfId="0" applyNumberFormat="1" applyFont="1" applyBorder="1" applyAlignment="1" applyProtection="1">
      <alignment horizontal="right" shrinkToFit="1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right"/>
      <protection locked="0"/>
    </xf>
    <xf numFmtId="0" fontId="3" fillId="0" borderId="41" xfId="0" applyFont="1" applyFill="1" applyBorder="1" applyAlignment="1" applyProtection="1">
      <alignment horizontal="right"/>
      <protection locked="0"/>
    </xf>
    <xf numFmtId="0" fontId="7" fillId="0" borderId="43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16" fillId="0" borderId="46" xfId="0" applyFont="1" applyBorder="1" applyAlignment="1" applyProtection="1">
      <alignment horizontal="center" vertical="center" textRotation="255"/>
    </xf>
    <xf numFmtId="0" fontId="16" fillId="0" borderId="47" xfId="0" applyFont="1" applyBorder="1" applyAlignment="1" applyProtection="1">
      <alignment horizontal="center" vertical="center" textRotation="255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176" fontId="14" fillId="0" borderId="44" xfId="0" applyNumberFormat="1" applyFont="1" applyFill="1" applyBorder="1" applyAlignment="1" applyProtection="1">
      <alignment horizontal="center" shrinkToFit="1"/>
      <protection locked="0"/>
    </xf>
    <xf numFmtId="176" fontId="14" fillId="0" borderId="45" xfId="0" applyNumberFormat="1" applyFont="1" applyFill="1" applyBorder="1" applyAlignment="1" applyProtection="1">
      <alignment horizontal="center" shrinkToFit="1"/>
      <protection locked="0"/>
    </xf>
    <xf numFmtId="176" fontId="14" fillId="0" borderId="0" xfId="0" applyNumberFormat="1" applyFont="1" applyFill="1" applyBorder="1" applyAlignment="1" applyProtection="1">
      <alignment horizontal="center" shrinkToFit="1"/>
      <protection locked="0"/>
    </xf>
    <xf numFmtId="176" fontId="14" fillId="0" borderId="34" xfId="0" applyNumberFormat="1" applyFont="1" applyFill="1" applyBorder="1" applyAlignment="1" applyProtection="1">
      <alignment horizont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  <protection locked="0"/>
    </xf>
    <xf numFmtId="0" fontId="3" fillId="0" borderId="48" xfId="0" applyFont="1" applyBorder="1" applyAlignment="1" applyProtection="1">
      <alignment horizontal="center" shrinkToFit="1"/>
      <protection locked="0"/>
    </xf>
    <xf numFmtId="176" fontId="14" fillId="0" borderId="1" xfId="0" applyNumberFormat="1" applyFont="1" applyFill="1" applyBorder="1" applyAlignment="1" applyProtection="1">
      <alignment horizontal="center" shrinkToFit="1"/>
      <protection locked="0"/>
    </xf>
    <xf numFmtId="176" fontId="14" fillId="0" borderId="21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21" xfId="0" applyFont="1" applyBorder="1" applyAlignment="1" applyProtection="1">
      <alignment vertical="top" wrapText="1"/>
      <protection locked="0"/>
    </xf>
    <xf numFmtId="0" fontId="14" fillId="0" borderId="3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34" xfId="0" applyFont="1" applyBorder="1" applyAlignment="1" applyProtection="1">
      <alignment vertical="top" wrapText="1"/>
      <protection locked="0"/>
    </xf>
    <xf numFmtId="0" fontId="14" fillId="0" borderId="32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41" xfId="0" applyFont="1" applyBorder="1" applyAlignment="1" applyProtection="1">
      <alignment vertical="top" wrapText="1"/>
      <protection locked="0"/>
    </xf>
    <xf numFmtId="0" fontId="14" fillId="0" borderId="30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34" xfId="0" applyFont="1" applyBorder="1" applyAlignment="1" applyProtection="1">
      <alignment horizontal="center" vertical="top" wrapText="1"/>
      <protection locked="0"/>
    </xf>
    <xf numFmtId="0" fontId="14" fillId="0" borderId="52" xfId="0" applyFont="1" applyBorder="1" applyAlignment="1" applyProtection="1">
      <alignment horizontal="left" vertical="center" wrapText="1"/>
    </xf>
    <xf numFmtId="0" fontId="14" fillId="0" borderId="52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right" vertical="center" shrinkToFit="1"/>
    </xf>
    <xf numFmtId="0" fontId="3" fillId="0" borderId="42" xfId="0" applyFont="1" applyBorder="1" applyAlignment="1" applyProtection="1">
      <alignment horizontal="right" vertical="center" shrinkToFit="1"/>
    </xf>
    <xf numFmtId="0" fontId="3" fillId="0" borderId="13" xfId="0" applyFont="1" applyBorder="1" applyAlignment="1" applyProtection="1">
      <alignment horizontal="right"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177" fontId="14" fillId="0" borderId="55" xfId="0" applyNumberFormat="1" applyFont="1" applyBorder="1" applyAlignment="1" applyProtection="1">
      <alignment horizontal="center" vertical="center" shrinkToFit="1"/>
    </xf>
    <xf numFmtId="177" fontId="14" fillId="0" borderId="44" xfId="0" applyNumberFormat="1" applyFont="1" applyBorder="1" applyAlignment="1" applyProtection="1">
      <alignment horizontal="center" vertical="center" shrinkToFit="1"/>
    </xf>
    <xf numFmtId="177" fontId="14" fillId="0" borderId="45" xfId="0" applyNumberFormat="1" applyFont="1" applyBorder="1" applyAlignment="1" applyProtection="1">
      <alignment horizontal="center" vertical="center" shrinkToFit="1"/>
    </xf>
    <xf numFmtId="177" fontId="14" fillId="0" borderId="9" xfId="0" applyNumberFormat="1" applyFont="1" applyBorder="1" applyAlignment="1" applyProtection="1">
      <alignment horizontal="center" vertical="center" shrinkToFit="1"/>
    </xf>
    <xf numFmtId="177" fontId="14" fillId="0" borderId="0" xfId="0" applyNumberFormat="1" applyFont="1" applyBorder="1" applyAlignment="1" applyProtection="1">
      <alignment horizontal="center" vertical="center" shrinkToFit="1"/>
    </xf>
    <xf numFmtId="177" fontId="14" fillId="0" borderId="34" xfId="0" applyNumberFormat="1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0" fontId="3" fillId="0" borderId="85" xfId="0" applyFont="1" applyBorder="1" applyAlignment="1" applyProtection="1">
      <alignment horizontal="center" vertical="center" shrinkToFit="1"/>
      <protection locked="0"/>
    </xf>
    <xf numFmtId="0" fontId="3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  <protection locked="0"/>
    </xf>
    <xf numFmtId="0" fontId="3" fillId="0" borderId="88" xfId="0" applyFont="1" applyBorder="1" applyAlignment="1" applyProtection="1">
      <alignment horizontal="center" vertical="center" shrinkToFit="1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0" fontId="3" fillId="0" borderId="90" xfId="0" applyFont="1" applyBorder="1" applyAlignment="1" applyProtection="1">
      <alignment horizontal="center" vertical="center" shrinkToFit="1"/>
      <protection locked="0"/>
    </xf>
    <xf numFmtId="0" fontId="3" fillId="0" borderId="91" xfId="0" applyFont="1" applyBorder="1" applyAlignment="1" applyProtection="1">
      <alignment horizontal="center" vertical="center" shrinkToFit="1"/>
      <protection locked="0"/>
    </xf>
    <xf numFmtId="0" fontId="3" fillId="0" borderId="92" xfId="0" applyFont="1" applyBorder="1" applyAlignment="1" applyProtection="1">
      <alignment horizontal="center" vertical="center" shrinkToFit="1"/>
      <protection locked="0"/>
    </xf>
    <xf numFmtId="0" fontId="3" fillId="0" borderId="93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176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16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176" fontId="7" fillId="5" borderId="30" xfId="0" applyNumberFormat="1" applyFont="1" applyFill="1" applyBorder="1" applyAlignment="1" applyProtection="1">
      <alignment horizontal="right" vertical="center" shrinkToFit="1"/>
    </xf>
    <xf numFmtId="0" fontId="7" fillId="5" borderId="0" xfId="0" applyFont="1" applyFill="1" applyBorder="1" applyAlignment="1" applyProtection="1">
      <alignment horizontal="right" vertical="center" shrinkToFit="1"/>
    </xf>
    <xf numFmtId="0" fontId="7" fillId="5" borderId="20" xfId="0" applyFont="1" applyFill="1" applyBorder="1" applyAlignment="1" applyProtection="1">
      <alignment horizontal="right" vertical="center" shrinkToFit="1"/>
    </xf>
    <xf numFmtId="0" fontId="7" fillId="5" borderId="16" xfId="0" applyFont="1" applyFill="1" applyBorder="1" applyAlignment="1" applyProtection="1">
      <alignment horizontal="right" vertical="center" shrinkToFit="1"/>
    </xf>
    <xf numFmtId="0" fontId="7" fillId="5" borderId="0" xfId="0" applyFont="1" applyFill="1" applyBorder="1" applyAlignment="1" applyProtection="1">
      <alignment horizontal="center" vertical="center" shrinkToFit="1"/>
    </xf>
    <xf numFmtId="0" fontId="7" fillId="5" borderId="34" xfId="0" applyFont="1" applyFill="1" applyBorder="1" applyAlignment="1" applyProtection="1">
      <alignment horizontal="center" vertical="center" shrinkToFit="1"/>
    </xf>
    <xf numFmtId="0" fontId="7" fillId="5" borderId="16" xfId="0" applyFont="1" applyFill="1" applyBorder="1" applyAlignment="1" applyProtection="1">
      <alignment horizontal="center" vertical="center" shrinkToFit="1"/>
    </xf>
    <xf numFmtId="0" fontId="7" fillId="5" borderId="22" xfId="0" applyFont="1" applyFill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58" xfId="0" applyFont="1" applyBorder="1" applyAlignment="1" applyProtection="1">
      <alignment horizontal="center" vertical="center" shrinkToFit="1"/>
    </xf>
    <xf numFmtId="0" fontId="14" fillId="0" borderId="59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61" xfId="0" applyFont="1" applyBorder="1" applyAlignment="1" applyProtection="1">
      <alignment horizontal="right"/>
      <protection locked="0"/>
    </xf>
    <xf numFmtId="0" fontId="3" fillId="0" borderId="59" xfId="0" applyFont="1" applyBorder="1" applyAlignment="1" applyProtection="1">
      <alignment horizontal="right"/>
      <protection locked="0"/>
    </xf>
    <xf numFmtId="0" fontId="3" fillId="0" borderId="62" xfId="0" applyFont="1" applyBorder="1" applyAlignment="1" applyProtection="1">
      <alignment horizontal="right"/>
      <protection locked="0"/>
    </xf>
    <xf numFmtId="176" fontId="14" fillId="0" borderId="1" xfId="0" applyNumberFormat="1" applyFont="1" applyBorder="1" applyAlignment="1" applyProtection="1">
      <alignment horizontal="center" vertical="center" shrinkToFit="1"/>
    </xf>
    <xf numFmtId="176" fontId="14" fillId="0" borderId="59" xfId="0" applyNumberFormat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0" fontId="3" fillId="0" borderId="59" xfId="0" applyFont="1" applyBorder="1" applyAlignment="1" applyProtection="1">
      <alignment horizontal="right"/>
    </xf>
    <xf numFmtId="0" fontId="3" fillId="0" borderId="63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48" xfId="0" applyFont="1" applyBorder="1" applyAlignment="1" applyProtection="1">
      <alignment horizontal="right"/>
      <protection locked="0"/>
    </xf>
    <xf numFmtId="176" fontId="14" fillId="0" borderId="0" xfId="0" applyNumberFormat="1" applyFont="1" applyBorder="1" applyAlignment="1" applyProtection="1">
      <alignment horizontal="center" vertical="center" shrinkToFit="1"/>
    </xf>
    <xf numFmtId="176" fontId="14" fillId="0" borderId="16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right"/>
    </xf>
    <xf numFmtId="0" fontId="14" fillId="0" borderId="19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4" fillId="0" borderId="60" xfId="0" applyFont="1" applyBorder="1" applyAlignment="1" applyProtection="1">
      <alignment horizontal="center" vertical="center" shrinkToFit="1"/>
    </xf>
    <xf numFmtId="0" fontId="14" fillId="0" borderId="63" xfId="0" applyFont="1" applyBorder="1" applyAlignment="1" applyProtection="1">
      <alignment horizontal="center" vertical="center" shrinkToFit="1"/>
    </xf>
    <xf numFmtId="176" fontId="14" fillId="0" borderId="64" xfId="0" applyNumberFormat="1" applyFont="1" applyBorder="1" applyAlignment="1" applyProtection="1">
      <alignment horizontal="center" vertical="center" shrinkToFit="1"/>
    </xf>
    <xf numFmtId="176" fontId="14" fillId="0" borderId="65" xfId="0" applyNumberFormat="1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shrinkToFit="1"/>
    </xf>
    <xf numFmtId="0" fontId="3" fillId="0" borderId="10" xfId="0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42" xfId="0" applyFont="1" applyBorder="1" applyAlignment="1" applyProtection="1">
      <alignment horizont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176" fontId="14" fillId="0" borderId="1" xfId="0" applyNumberFormat="1" applyFont="1" applyBorder="1" applyAlignment="1" applyProtection="1">
      <alignment horizontal="center" shrinkToFit="1"/>
    </xf>
    <xf numFmtId="176" fontId="14" fillId="0" borderId="21" xfId="0" applyNumberFormat="1" applyFont="1" applyBorder="1" applyAlignment="1" applyProtection="1">
      <alignment horizontal="center" shrinkToFit="1"/>
    </xf>
    <xf numFmtId="176" fontId="14" fillId="0" borderId="0" xfId="0" applyNumberFormat="1" applyFont="1" applyBorder="1" applyAlignment="1" applyProtection="1">
      <alignment horizontal="center" shrinkToFit="1"/>
    </xf>
    <xf numFmtId="176" fontId="14" fillId="0" borderId="34" xfId="0" applyNumberFormat="1" applyFont="1" applyBorder="1" applyAlignment="1" applyProtection="1">
      <alignment horizontal="center" shrinkToFit="1"/>
    </xf>
    <xf numFmtId="0" fontId="7" fillId="0" borderId="74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75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right" shrinkToFit="1"/>
    </xf>
    <xf numFmtId="0" fontId="3" fillId="0" borderId="41" xfId="0" applyFont="1" applyBorder="1" applyAlignment="1" applyProtection="1">
      <alignment horizontal="right" shrinkToFit="1"/>
    </xf>
    <xf numFmtId="176" fontId="7" fillId="5" borderId="30" xfId="0" applyNumberFormat="1" applyFont="1" applyFill="1" applyBorder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right" vertical="center"/>
    </xf>
    <xf numFmtId="0" fontId="7" fillId="5" borderId="20" xfId="0" applyFont="1" applyFill="1" applyBorder="1" applyAlignment="1" applyProtection="1">
      <alignment horizontal="right" vertical="center"/>
    </xf>
    <xf numFmtId="0" fontId="7" fillId="5" borderId="16" xfId="0" applyFont="1" applyFill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4"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72</xdr:row>
          <xdr:rowOff>28575</xdr:rowOff>
        </xdr:from>
        <xdr:to>
          <xdr:col>43</xdr:col>
          <xdr:colOff>9525</xdr:colOff>
          <xdr:row>76</xdr:row>
          <xdr:rowOff>0</xdr:rowOff>
        </xdr:to>
        <xdr:grpSp>
          <xdr:nvGrpSpPr>
            <xdr:cNvPr id="1283" name="Group 1">
              <a:extLs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12298" y="11146848"/>
              <a:ext cx="5299363" cy="871970"/>
              <a:chOff x="123" y="896"/>
              <a:chExt cx="476" cy="107"/>
            </a:xfrm>
          </xdr:grpSpPr>
          <xdr:grpSp>
            <xdr:nvGrpSpPr>
              <xdr:cNvPr id="1284" name="Group 2">
                <a:extLst>
                  <a:ext uri="{FF2B5EF4-FFF2-40B4-BE49-F238E27FC236}">
                    <a16:creationId xmlns:a16="http://schemas.microsoft.com/office/drawing/2014/main" id="{00000000-0008-0000-0000-000004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33" y="896"/>
                <a:ext cx="56" cy="107"/>
                <a:chOff x="125" y="916"/>
                <a:chExt cx="55" cy="114"/>
              </a:xfrm>
            </xdr:grpSpPr>
            <xdr:sp macro="" textlink="">
              <xdr:nvSpPr>
                <xdr:cNvPr id="1072" name="Check Box 48" hidden="1">
                  <a:extLst>
                    <a:ext uri="{63B3BB69-23CF-44E3-9099-C40C66FF867C}">
                      <a14:compatExt spid="_x0000_s1072"/>
                    </a:ext>
                    <a:ext uri="{FF2B5EF4-FFF2-40B4-BE49-F238E27FC236}">
                      <a16:creationId xmlns:a16="http://schemas.microsoft.com/office/drawing/2014/main" id="{00000000-0008-0000-0000-000030040000}"/>
                    </a:ext>
                  </a:extLst>
                </xdr:cNvPr>
                <xdr:cNvSpPr/>
              </xdr:nvSpPr>
              <xdr:spPr bwMode="auto">
                <a:xfrm>
                  <a:off x="125" y="916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水割り</a:t>
                  </a:r>
                </a:p>
              </xdr:txBody>
            </xdr:sp>
            <xdr:sp macro="" textlink="">
              <xdr:nvSpPr>
                <xdr:cNvPr id="1073" name="Check Box 49" hidden="1">
                  <a:extLst>
                    <a:ext uri="{63B3BB69-23CF-44E3-9099-C40C66FF867C}">
                      <a14:compatExt spid="_x0000_s1073"/>
                    </a:ext>
                    <a:ext uri="{FF2B5EF4-FFF2-40B4-BE49-F238E27FC236}">
                      <a16:creationId xmlns:a16="http://schemas.microsoft.com/office/drawing/2014/main" id="{00000000-0008-0000-0000-000031040000}"/>
                    </a:ext>
                  </a:extLst>
                </xdr:cNvPr>
                <xdr:cNvSpPr/>
              </xdr:nvSpPr>
              <xdr:spPr bwMode="auto">
                <a:xfrm>
                  <a:off x="125" y="949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湯割り</a:t>
                  </a:r>
                </a:p>
              </xdr:txBody>
            </xdr:sp>
            <xdr:sp macro="" textlink="">
              <xdr:nvSpPr>
                <xdr:cNvPr id="1074" name="Check Box 50" hidden="1">
                  <a:extLst>
                    <a:ext uri="{63B3BB69-23CF-44E3-9099-C40C66FF867C}">
                      <a14:compatExt spid="_x0000_s1074"/>
                    </a:ext>
                    <a:ext uri="{FF2B5EF4-FFF2-40B4-BE49-F238E27FC236}">
                      <a16:creationId xmlns:a16="http://schemas.microsoft.com/office/drawing/2014/main" id="{00000000-0008-0000-0000-000032040000}"/>
                    </a:ext>
                  </a:extLst>
                </xdr:cNvPr>
                <xdr:cNvSpPr/>
              </xdr:nvSpPr>
              <xdr:spPr bwMode="auto">
                <a:xfrm>
                  <a:off x="125" y="977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水割り</a:t>
                  </a:r>
                </a:p>
              </xdr:txBody>
            </xdr:sp>
            <xdr:sp macro="" textlink="">
              <xdr:nvSpPr>
                <xdr:cNvPr id="1075" name="Check Box 51" hidden="1">
                  <a:extLst>
                    <a:ext uri="{63B3BB69-23CF-44E3-9099-C40C66FF867C}">
                      <a14:compatExt spid="_x0000_s1075"/>
                    </a:ext>
                    <a:ext uri="{FF2B5EF4-FFF2-40B4-BE49-F238E27FC236}">
                      <a16:creationId xmlns:a16="http://schemas.microsoft.com/office/drawing/2014/main" id="{00000000-0008-0000-0000-000033040000}"/>
                    </a:ext>
                  </a:extLst>
                </xdr:cNvPr>
                <xdr:cNvSpPr/>
              </xdr:nvSpPr>
              <xdr:spPr bwMode="auto">
                <a:xfrm>
                  <a:off x="125" y="1009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湯割り</a:t>
                  </a:r>
                </a:p>
              </xdr:txBody>
            </xdr:sp>
          </xdr:grpSp>
          <xdr:grpSp>
            <xdr:nvGrpSpPr>
              <xdr:cNvPr id="1285" name="Group 7">
                <a:extLst>
                  <a:ext uri="{FF2B5EF4-FFF2-40B4-BE49-F238E27FC236}">
                    <a16:creationId xmlns:a16="http://schemas.microsoft.com/office/drawing/2014/main" id="{00000000-0008-0000-0000-000005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44" y="896"/>
                <a:ext cx="55" cy="107"/>
                <a:chOff x="125" y="916"/>
                <a:chExt cx="55" cy="114"/>
              </a:xfrm>
            </xdr:grpSpPr>
            <xdr:sp macro="" textlink="">
              <xdr:nvSpPr>
                <xdr:cNvPr id="1076" name="Check Box 52" hidden="1">
                  <a:extLst>
                    <a:ext uri="{63B3BB69-23CF-44E3-9099-C40C66FF867C}">
                      <a14:compatExt spid="_x0000_s1076"/>
                    </a:ext>
                    <a:ext uri="{FF2B5EF4-FFF2-40B4-BE49-F238E27FC236}">
                      <a16:creationId xmlns:a16="http://schemas.microsoft.com/office/drawing/2014/main" id="{00000000-0008-0000-0000-000034040000}"/>
                    </a:ext>
                  </a:extLst>
                </xdr:cNvPr>
                <xdr:cNvSpPr/>
              </xdr:nvSpPr>
              <xdr:spPr bwMode="auto">
                <a:xfrm>
                  <a:off x="125" y="916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水割り</a:t>
                  </a:r>
                </a:p>
              </xdr:txBody>
            </xdr:sp>
            <xdr:sp macro="" textlink="">
              <xdr:nvSpPr>
                <xdr:cNvPr id="1077" name="Check Box 53" hidden="1">
                  <a:extLst>
                    <a:ext uri="{63B3BB69-23CF-44E3-9099-C40C66FF867C}">
                      <a14:compatExt spid="_x0000_s1077"/>
                    </a:ext>
                    <a:ext uri="{FF2B5EF4-FFF2-40B4-BE49-F238E27FC236}">
                      <a16:creationId xmlns:a16="http://schemas.microsoft.com/office/drawing/2014/main" id="{00000000-0008-0000-0000-000035040000}"/>
                    </a:ext>
                  </a:extLst>
                </xdr:cNvPr>
                <xdr:cNvSpPr/>
              </xdr:nvSpPr>
              <xdr:spPr bwMode="auto">
                <a:xfrm>
                  <a:off x="125" y="949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湯割り</a:t>
                  </a:r>
                </a:p>
              </xdr:txBody>
            </xdr:sp>
            <xdr:sp macro="" textlink="">
              <xdr:nvSpPr>
                <xdr:cNvPr id="1078" name="Check Box 54" hidden="1">
                  <a:extLst>
                    <a:ext uri="{63B3BB69-23CF-44E3-9099-C40C66FF867C}">
                      <a14:compatExt spid="_x0000_s1078"/>
                    </a:ext>
                    <a:ext uri="{FF2B5EF4-FFF2-40B4-BE49-F238E27FC236}">
                      <a16:creationId xmlns:a16="http://schemas.microsoft.com/office/drawing/2014/main" id="{00000000-0008-0000-0000-000036040000}"/>
                    </a:ext>
                  </a:extLst>
                </xdr:cNvPr>
                <xdr:cNvSpPr/>
              </xdr:nvSpPr>
              <xdr:spPr bwMode="auto">
                <a:xfrm>
                  <a:off x="125" y="977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水割り</a:t>
                  </a:r>
                </a:p>
              </xdr:txBody>
            </xdr:sp>
            <xdr:sp macro="" textlink="">
              <xdr:nvSpPr>
                <xdr:cNvPr id="1079" name="Check Box 55" hidden="1">
                  <a:extLst>
                    <a:ext uri="{63B3BB69-23CF-44E3-9099-C40C66FF867C}">
                      <a14:compatExt spid="_x0000_s1079"/>
                    </a:ext>
                    <a:ext uri="{FF2B5EF4-FFF2-40B4-BE49-F238E27FC236}">
                      <a16:creationId xmlns:a16="http://schemas.microsoft.com/office/drawing/2014/main" id="{00000000-0008-0000-0000-000037040000}"/>
                    </a:ext>
                  </a:extLst>
                </xdr:cNvPr>
                <xdr:cNvSpPr/>
              </xdr:nvSpPr>
              <xdr:spPr bwMode="auto">
                <a:xfrm>
                  <a:off x="125" y="1009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湯割り</a:t>
                  </a:r>
                </a:p>
              </xdr:txBody>
            </xdr:sp>
          </xdr:grpSp>
          <xdr:grpSp>
            <xdr:nvGrpSpPr>
              <xdr:cNvPr id="1286" name="Group 12">
                <a:extLst>
                  <a:ext uri="{FF2B5EF4-FFF2-40B4-BE49-F238E27FC236}">
                    <a16:creationId xmlns:a16="http://schemas.microsoft.com/office/drawing/2014/main" id="{00000000-0008-0000-0000-000006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3" y="896"/>
                <a:ext cx="55" cy="107"/>
                <a:chOff x="125" y="916"/>
                <a:chExt cx="55" cy="114"/>
              </a:xfrm>
            </xdr:grpSpPr>
            <xdr:sp macro="" textlink="">
              <xdr:nvSpPr>
                <xdr:cNvPr id="1080" name="Check Box 56" hidden="1">
                  <a:extLst>
                    <a:ext uri="{63B3BB69-23CF-44E3-9099-C40C66FF867C}">
                      <a14:compatExt spid="_x0000_s1080"/>
                    </a:ext>
                    <a:ext uri="{FF2B5EF4-FFF2-40B4-BE49-F238E27FC236}">
                      <a16:creationId xmlns:a16="http://schemas.microsoft.com/office/drawing/2014/main" id="{00000000-0008-0000-0000-000038040000}"/>
                    </a:ext>
                  </a:extLst>
                </xdr:cNvPr>
                <xdr:cNvSpPr/>
              </xdr:nvSpPr>
              <xdr:spPr bwMode="auto">
                <a:xfrm>
                  <a:off x="125" y="916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水割り</a:t>
                  </a:r>
                </a:p>
              </xdr:txBody>
            </xdr:sp>
            <xdr:sp macro="" textlink="">
              <xdr:nvSpPr>
                <xdr:cNvPr id="1081" name="Check Box 57" hidden="1">
                  <a:extLst>
                    <a:ext uri="{63B3BB69-23CF-44E3-9099-C40C66FF867C}">
                      <a14:compatExt spid="_x0000_s1081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125" y="949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湯割り</a:t>
                  </a:r>
                </a:p>
              </xdr:txBody>
            </xdr:sp>
            <xdr:sp macro="" textlink="">
              <xdr:nvSpPr>
                <xdr:cNvPr id="1082" name="Check Box 58" hidden="1">
                  <a:extLst>
                    <a:ext uri="{63B3BB69-23CF-44E3-9099-C40C66FF867C}">
                      <a14:compatExt spid="_x0000_s1082"/>
                    </a:ext>
                    <a:ext uri="{FF2B5EF4-FFF2-40B4-BE49-F238E27FC236}">
                      <a16:creationId xmlns:a16="http://schemas.microsoft.com/office/drawing/2014/main" id="{00000000-0008-0000-0000-00003A040000}"/>
                    </a:ext>
                  </a:extLst>
                </xdr:cNvPr>
                <xdr:cNvSpPr/>
              </xdr:nvSpPr>
              <xdr:spPr bwMode="auto">
                <a:xfrm>
                  <a:off x="125" y="977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水割り</a:t>
                  </a:r>
                </a:p>
              </xdr:txBody>
            </xdr:sp>
            <xdr:sp macro="" textlink="">
              <xdr:nvSpPr>
                <xdr:cNvPr id="1083" name="Check Box 59" hidden="1">
                  <a:extLst>
                    <a:ext uri="{63B3BB69-23CF-44E3-9099-C40C66FF867C}">
                      <a14:compatExt spid="_x0000_s1083"/>
                    </a:ext>
                    <a:ext uri="{FF2B5EF4-FFF2-40B4-BE49-F238E27FC236}">
                      <a16:creationId xmlns:a16="http://schemas.microsoft.com/office/drawing/2014/main" id="{00000000-0008-0000-0000-00003B040000}"/>
                    </a:ext>
                  </a:extLst>
                </xdr:cNvPr>
                <xdr:cNvSpPr/>
              </xdr:nvSpPr>
              <xdr:spPr bwMode="auto">
                <a:xfrm>
                  <a:off x="125" y="1009"/>
                  <a:ext cx="55" cy="2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0" tIns="0" rIns="0" bIns="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湯割り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</xdr:row>
          <xdr:rowOff>190500</xdr:rowOff>
        </xdr:from>
        <xdr:to>
          <xdr:col>18</xdr:col>
          <xdr:colOff>9525</xdr:colOff>
          <xdr:row>5</xdr:row>
          <xdr:rowOff>57150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</xdr:row>
          <xdr:rowOff>190500</xdr:rowOff>
        </xdr:from>
        <xdr:to>
          <xdr:col>22</xdr:col>
          <xdr:colOff>85725</xdr:colOff>
          <xdr:row>5</xdr:row>
          <xdr:rowOff>57150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R159"/>
  <sheetViews>
    <sheetView showGridLines="0" tabSelected="1" zoomScale="55" zoomScaleNormal="55" workbookViewId="0">
      <selection activeCell="BI93" sqref="BI93"/>
    </sheetView>
  </sheetViews>
  <sheetFormatPr defaultColWidth="1.75" defaultRowHeight="13.5" x14ac:dyDescent="0.15"/>
  <cols>
    <col min="1" max="55" width="2.125" style="8" customWidth="1"/>
    <col min="56" max="56" width="3.5" style="8" customWidth="1"/>
    <col min="57" max="57" width="3" style="8" customWidth="1"/>
    <col min="58" max="58" width="1.875" style="8" customWidth="1"/>
    <col min="59" max="59" width="3" style="8" customWidth="1"/>
    <col min="60" max="60" width="1.875" style="8" customWidth="1"/>
    <col min="61" max="61" width="3.875" style="8" customWidth="1"/>
    <col min="62" max="68" width="1.875" style="8" customWidth="1"/>
    <col min="69" max="96" width="7.625" style="8" customWidth="1"/>
    <col min="97" max="97" width="7.75" style="8" customWidth="1"/>
    <col min="98" max="16384" width="1.75" style="8"/>
  </cols>
  <sheetData>
    <row r="1" spans="1:96" s="9" customFormat="1" ht="21" x14ac:dyDescent="0.1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3"/>
      <c r="U1" s="3"/>
      <c r="V1" s="3"/>
      <c r="W1" s="3"/>
      <c r="X1" s="4"/>
      <c r="Y1" s="4"/>
      <c r="Z1" s="4"/>
      <c r="AA1" s="4"/>
      <c r="AB1" s="4"/>
      <c r="AC1" s="3"/>
      <c r="AD1" s="3"/>
      <c r="AE1" s="3"/>
      <c r="AF1" s="3"/>
      <c r="AG1" s="3"/>
      <c r="AH1" s="3"/>
      <c r="AI1" s="3"/>
      <c r="AJ1" s="80"/>
      <c r="AK1" s="80"/>
      <c r="AL1" s="80"/>
      <c r="AM1" s="81"/>
      <c r="AN1" s="81"/>
      <c r="AO1" s="61" t="s">
        <v>87</v>
      </c>
      <c r="AP1" s="61"/>
      <c r="AQ1" s="81"/>
      <c r="AR1" s="81"/>
      <c r="AS1" s="61" t="s">
        <v>88</v>
      </c>
      <c r="AT1" s="61"/>
      <c r="AU1" s="81"/>
      <c r="AV1" s="81"/>
      <c r="AW1" s="61" t="s">
        <v>21</v>
      </c>
      <c r="AX1" s="61"/>
      <c r="AY1" s="61" t="s">
        <v>89</v>
      </c>
      <c r="AZ1" s="61"/>
      <c r="BA1" s="61"/>
      <c r="BB1" s="61"/>
      <c r="BC1" s="5"/>
      <c r="BD1" s="330" t="s">
        <v>0</v>
      </c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6"/>
      <c r="BR1" s="7"/>
      <c r="BS1" s="7"/>
      <c r="BT1" s="7"/>
      <c r="BU1" s="7"/>
      <c r="BV1" s="7"/>
      <c r="BW1" s="7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</row>
    <row r="2" spans="1:96" s="9" customFormat="1" ht="16.5" customHeight="1" x14ac:dyDescent="0.15">
      <c r="A2" s="62" t="s">
        <v>61</v>
      </c>
      <c r="B2" s="63"/>
      <c r="C2" s="63"/>
      <c r="D2" s="63"/>
      <c r="E2" s="63"/>
      <c r="F2" s="63"/>
      <c r="G2" s="63"/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7"/>
      <c r="AE2" s="3"/>
      <c r="AF2" s="62" t="s">
        <v>62</v>
      </c>
      <c r="AG2" s="63"/>
      <c r="AH2" s="63"/>
      <c r="AI2" s="63"/>
      <c r="AJ2" s="63"/>
      <c r="AK2" s="63"/>
      <c r="AL2" s="63"/>
      <c r="AM2" s="71">
        <f>K7+K52</f>
        <v>0</v>
      </c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5" t="s">
        <v>59</v>
      </c>
      <c r="BB2" s="76"/>
      <c r="BC2" s="5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6"/>
      <c r="BR2" s="7"/>
      <c r="BS2" s="7"/>
      <c r="BT2" s="7"/>
      <c r="BU2" s="7"/>
      <c r="BV2" s="7"/>
      <c r="BW2" s="7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</row>
    <row r="3" spans="1:96" s="9" customFormat="1" ht="16.5" customHeight="1" x14ac:dyDescent="0.15">
      <c r="A3" s="64"/>
      <c r="B3" s="61"/>
      <c r="C3" s="61"/>
      <c r="D3" s="61"/>
      <c r="E3" s="61"/>
      <c r="F3" s="61"/>
      <c r="G3" s="61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70"/>
      <c r="AE3" s="3"/>
      <c r="AF3" s="64"/>
      <c r="AG3" s="61"/>
      <c r="AH3" s="61"/>
      <c r="AI3" s="61"/>
      <c r="AJ3" s="61"/>
      <c r="AK3" s="61"/>
      <c r="AL3" s="61"/>
      <c r="AM3" s="73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7"/>
      <c r="BB3" s="78"/>
      <c r="BC3" s="5"/>
      <c r="BD3" s="43" t="s">
        <v>1</v>
      </c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10"/>
      <c r="BR3" s="3"/>
      <c r="BS3" s="3"/>
      <c r="BT3" s="3"/>
      <c r="BU3" s="3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</row>
    <row r="4" spans="1:96" s="9" customFormat="1" ht="16.5" customHeight="1" x14ac:dyDescent="0.15">
      <c r="A4" s="59" t="s">
        <v>97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3"/>
      <c r="AF4" s="1"/>
      <c r="AG4" s="1"/>
      <c r="AH4" s="1"/>
      <c r="AI4" s="1"/>
      <c r="AJ4" s="1"/>
      <c r="AK4" s="1"/>
      <c r="AL4" s="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2"/>
      <c r="BB4" s="12"/>
      <c r="BC4" s="5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10"/>
      <c r="BR4" s="3"/>
      <c r="BS4" s="3"/>
      <c r="BT4" s="3"/>
      <c r="BU4" s="3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</row>
    <row r="5" spans="1:96" s="9" customFormat="1" ht="17.25" customHeight="1" x14ac:dyDescent="0.15">
      <c r="A5" s="34" t="s">
        <v>98</v>
      </c>
      <c r="B5" s="13"/>
      <c r="C5" s="35"/>
      <c r="D5" s="35"/>
      <c r="E5" s="35"/>
      <c r="F5" s="35"/>
      <c r="G5" s="35"/>
      <c r="H5" s="36"/>
      <c r="I5" s="36"/>
      <c r="J5" s="36"/>
      <c r="K5" s="36"/>
      <c r="L5" s="36"/>
      <c r="M5" s="14"/>
      <c r="N5" s="14"/>
      <c r="O5" s="15"/>
      <c r="P5" s="16" t="s">
        <v>100</v>
      </c>
      <c r="Q5" s="16"/>
      <c r="R5" s="16"/>
      <c r="S5" s="15"/>
      <c r="T5" s="15"/>
      <c r="U5" s="15"/>
      <c r="V5" s="15"/>
      <c r="W5" s="15"/>
      <c r="X5" s="15"/>
      <c r="Y5" s="15"/>
      <c r="Z5" s="14"/>
      <c r="AA5" s="14"/>
      <c r="AB5" s="14"/>
      <c r="AC5" s="14"/>
      <c r="AD5" s="15"/>
      <c r="AE5" s="15"/>
      <c r="AF5" s="13"/>
      <c r="AG5" s="13"/>
      <c r="AH5" s="13"/>
      <c r="AI5" s="13"/>
      <c r="AJ5" s="13"/>
      <c r="AK5" s="13"/>
      <c r="AL5" s="13"/>
      <c r="AM5" s="17"/>
      <c r="AN5" s="17"/>
      <c r="AO5" s="17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2"/>
      <c r="BB5" s="12"/>
      <c r="BC5" s="5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10"/>
      <c r="BR5" s="3"/>
      <c r="BS5" s="3"/>
      <c r="BT5" s="3"/>
      <c r="BU5" s="3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</row>
    <row r="6" spans="1:96" s="9" customFormat="1" ht="14.25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60" t="s">
        <v>99</v>
      </c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2"/>
      <c r="BB6" s="12"/>
      <c r="BC6" s="5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10"/>
      <c r="BR6" s="3"/>
      <c r="BS6" s="3"/>
      <c r="BT6" s="3"/>
      <c r="BU6" s="3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</row>
    <row r="7" spans="1:96" s="9" customFormat="1" ht="14.25" customHeight="1" x14ac:dyDescent="0.15">
      <c r="A7" s="120" t="s">
        <v>80</v>
      </c>
      <c r="B7" s="120"/>
      <c r="C7" s="120"/>
      <c r="D7" s="120"/>
      <c r="E7" s="120"/>
      <c r="F7" s="120"/>
      <c r="G7" s="120"/>
      <c r="H7" s="120"/>
      <c r="I7" s="120"/>
      <c r="J7" s="120"/>
      <c r="K7" s="122">
        <f>J49+Y49+AN49</f>
        <v>0</v>
      </c>
      <c r="L7" s="122"/>
      <c r="M7" s="122"/>
      <c r="N7" s="122"/>
      <c r="O7" s="122"/>
      <c r="P7" s="122"/>
      <c r="Q7" s="122"/>
      <c r="R7" s="124" t="s">
        <v>59</v>
      </c>
      <c r="S7" s="124"/>
      <c r="T7" s="19"/>
      <c r="U7" s="19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5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10"/>
      <c r="BR7" s="3"/>
      <c r="BS7" s="3"/>
      <c r="BT7" s="3"/>
      <c r="BU7" s="3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</row>
    <row r="8" spans="1:96" s="9" customFormat="1" ht="14.25" customHeight="1" x14ac:dyDescent="0.1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3"/>
      <c r="L8" s="123"/>
      <c r="M8" s="123"/>
      <c r="N8" s="123"/>
      <c r="O8" s="123"/>
      <c r="P8" s="123"/>
      <c r="Q8" s="123"/>
      <c r="R8" s="125"/>
      <c r="S8" s="125"/>
      <c r="T8" s="19"/>
      <c r="U8" s="19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5"/>
      <c r="BD8" s="43" t="s">
        <v>2</v>
      </c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10"/>
      <c r="BR8" s="3"/>
      <c r="BS8" s="3"/>
      <c r="BT8" s="3"/>
      <c r="BU8" s="3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</row>
    <row r="9" spans="1:96" s="9" customFormat="1" ht="13.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5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10"/>
      <c r="BR9" s="3"/>
      <c r="BS9" s="3"/>
      <c r="BT9" s="3"/>
      <c r="BU9" s="3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</row>
    <row r="10" spans="1:96" s="9" customFormat="1" ht="12.75" customHeight="1" x14ac:dyDescent="0.15">
      <c r="A10" s="126"/>
      <c r="B10" s="127"/>
      <c r="C10" s="127"/>
      <c r="D10" s="127"/>
      <c r="E10" s="127"/>
      <c r="F10" s="127"/>
      <c r="G10" s="127"/>
      <c r="H10" s="127"/>
      <c r="I10" s="128"/>
      <c r="J10" s="115"/>
      <c r="K10" s="116"/>
      <c r="L10" s="116"/>
      <c r="M10" s="116"/>
      <c r="N10" s="119" t="s">
        <v>20</v>
      </c>
      <c r="O10" s="119"/>
      <c r="P10" s="116"/>
      <c r="Q10" s="116"/>
      <c r="R10" s="116"/>
      <c r="S10" s="116"/>
      <c r="T10" s="82" t="s">
        <v>21</v>
      </c>
      <c r="U10" s="82"/>
      <c r="V10" s="82"/>
      <c r="W10" s="82"/>
      <c r="X10" s="83"/>
      <c r="Y10" s="115"/>
      <c r="Z10" s="116"/>
      <c r="AA10" s="116"/>
      <c r="AB10" s="116"/>
      <c r="AC10" s="119" t="s">
        <v>20</v>
      </c>
      <c r="AD10" s="119"/>
      <c r="AE10" s="116"/>
      <c r="AF10" s="116"/>
      <c r="AG10" s="116"/>
      <c r="AH10" s="116"/>
      <c r="AI10" s="82" t="s">
        <v>21</v>
      </c>
      <c r="AJ10" s="82"/>
      <c r="AK10" s="82"/>
      <c r="AL10" s="82"/>
      <c r="AM10" s="83"/>
      <c r="AN10" s="115"/>
      <c r="AO10" s="116"/>
      <c r="AP10" s="116"/>
      <c r="AQ10" s="116"/>
      <c r="AR10" s="119" t="s">
        <v>20</v>
      </c>
      <c r="AS10" s="119"/>
      <c r="AT10" s="116"/>
      <c r="AU10" s="116"/>
      <c r="AV10" s="116"/>
      <c r="AW10" s="116"/>
      <c r="AX10" s="82" t="s">
        <v>21</v>
      </c>
      <c r="AY10" s="82"/>
      <c r="AZ10" s="82"/>
      <c r="BA10" s="82"/>
      <c r="BB10" s="83"/>
      <c r="BC10" s="5"/>
      <c r="BD10" s="43" t="s">
        <v>3</v>
      </c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10"/>
      <c r="BR10" s="3"/>
      <c r="BS10" s="3"/>
      <c r="BT10" s="3"/>
      <c r="BU10" s="3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1:96" s="9" customFormat="1" ht="9.75" customHeight="1" x14ac:dyDescent="0.15">
      <c r="A11" s="129"/>
      <c r="B11" s="130"/>
      <c r="C11" s="130"/>
      <c r="D11" s="130"/>
      <c r="E11" s="130"/>
      <c r="F11" s="130"/>
      <c r="G11" s="130"/>
      <c r="H11" s="130"/>
      <c r="I11" s="131"/>
      <c r="J11" s="117"/>
      <c r="K11" s="118"/>
      <c r="L11" s="118"/>
      <c r="M11" s="118"/>
      <c r="N11" s="80"/>
      <c r="O11" s="80"/>
      <c r="P11" s="118"/>
      <c r="Q11" s="118"/>
      <c r="R11" s="118"/>
      <c r="S11" s="118"/>
      <c r="T11" s="84"/>
      <c r="U11" s="84"/>
      <c r="V11" s="84"/>
      <c r="W11" s="84"/>
      <c r="X11" s="85"/>
      <c r="Y11" s="117"/>
      <c r="Z11" s="118"/>
      <c r="AA11" s="118"/>
      <c r="AB11" s="118"/>
      <c r="AC11" s="80"/>
      <c r="AD11" s="80"/>
      <c r="AE11" s="118"/>
      <c r="AF11" s="118"/>
      <c r="AG11" s="118"/>
      <c r="AH11" s="118"/>
      <c r="AI11" s="84"/>
      <c r="AJ11" s="84"/>
      <c r="AK11" s="84"/>
      <c r="AL11" s="84"/>
      <c r="AM11" s="85"/>
      <c r="AN11" s="117"/>
      <c r="AO11" s="118"/>
      <c r="AP11" s="118"/>
      <c r="AQ11" s="118"/>
      <c r="AR11" s="80"/>
      <c r="AS11" s="80"/>
      <c r="AT11" s="118"/>
      <c r="AU11" s="118"/>
      <c r="AV11" s="118"/>
      <c r="AW11" s="118"/>
      <c r="AX11" s="84"/>
      <c r="AY11" s="84"/>
      <c r="AZ11" s="84"/>
      <c r="BA11" s="84"/>
      <c r="BB11" s="85"/>
      <c r="BC11" s="5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10"/>
      <c r="BR11" s="3"/>
      <c r="BS11" s="3"/>
      <c r="BT11" s="3"/>
      <c r="BU11" s="3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</row>
    <row r="12" spans="1:96" s="9" customFormat="1" ht="15.75" customHeight="1" x14ac:dyDescent="0.15">
      <c r="A12" s="86" t="s">
        <v>63</v>
      </c>
      <c r="B12" s="87"/>
      <c r="C12" s="92" t="s">
        <v>64</v>
      </c>
      <c r="D12" s="92"/>
      <c r="E12" s="92"/>
      <c r="F12" s="92"/>
      <c r="G12" s="92"/>
      <c r="H12" s="92"/>
      <c r="I12" s="93"/>
      <c r="J12" s="98"/>
      <c r="K12" s="99"/>
      <c r="L12" s="99"/>
      <c r="M12" s="99"/>
      <c r="N12" s="99"/>
      <c r="O12" s="99"/>
      <c r="P12" s="99"/>
      <c r="Q12" s="99"/>
      <c r="R12" s="99"/>
      <c r="S12" s="99"/>
      <c r="T12" s="100"/>
      <c r="U12" s="101">
        <f>N13*V14</f>
        <v>0</v>
      </c>
      <c r="V12" s="101"/>
      <c r="W12" s="101"/>
      <c r="X12" s="102"/>
      <c r="Y12" s="98"/>
      <c r="Z12" s="99"/>
      <c r="AA12" s="99"/>
      <c r="AB12" s="99"/>
      <c r="AC12" s="99"/>
      <c r="AD12" s="99"/>
      <c r="AE12" s="99"/>
      <c r="AF12" s="99"/>
      <c r="AG12" s="99"/>
      <c r="AH12" s="99"/>
      <c r="AI12" s="100"/>
      <c r="AJ12" s="101">
        <f>AC13*AK14</f>
        <v>0</v>
      </c>
      <c r="AK12" s="101"/>
      <c r="AL12" s="101"/>
      <c r="AM12" s="102"/>
      <c r="AN12" s="98"/>
      <c r="AO12" s="99"/>
      <c r="AP12" s="99"/>
      <c r="AQ12" s="99"/>
      <c r="AR12" s="99"/>
      <c r="AS12" s="99"/>
      <c r="AT12" s="99"/>
      <c r="AU12" s="99"/>
      <c r="AV12" s="99"/>
      <c r="AW12" s="99"/>
      <c r="AX12" s="100"/>
      <c r="AY12" s="101">
        <f>AR13*AZ14</f>
        <v>0</v>
      </c>
      <c r="AZ12" s="101"/>
      <c r="BA12" s="101"/>
      <c r="BB12" s="102"/>
      <c r="BC12" s="5"/>
      <c r="BD12" s="43" t="s">
        <v>4</v>
      </c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10"/>
      <c r="BR12" s="3"/>
      <c r="BS12" s="3"/>
      <c r="BT12" s="3"/>
      <c r="BU12" s="3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</row>
    <row r="13" spans="1:96" s="9" customFormat="1" ht="12" customHeight="1" x14ac:dyDescent="0.15">
      <c r="A13" s="88"/>
      <c r="B13" s="89"/>
      <c r="C13" s="94"/>
      <c r="D13" s="94"/>
      <c r="E13" s="94"/>
      <c r="F13" s="94"/>
      <c r="G13" s="94"/>
      <c r="H13" s="94"/>
      <c r="I13" s="95"/>
      <c r="J13" s="105"/>
      <c r="K13" s="106"/>
      <c r="L13" s="106"/>
      <c r="M13" s="106"/>
      <c r="N13" s="109"/>
      <c r="O13" s="109"/>
      <c r="P13" s="109"/>
      <c r="Q13" s="109"/>
      <c r="R13" s="109"/>
      <c r="S13" s="111" t="s">
        <v>39</v>
      </c>
      <c r="T13" s="112"/>
      <c r="U13" s="103"/>
      <c r="V13" s="103"/>
      <c r="W13" s="103"/>
      <c r="X13" s="104"/>
      <c r="Y13" s="105"/>
      <c r="Z13" s="106"/>
      <c r="AA13" s="106"/>
      <c r="AB13" s="106"/>
      <c r="AC13" s="109"/>
      <c r="AD13" s="109"/>
      <c r="AE13" s="109"/>
      <c r="AF13" s="109"/>
      <c r="AG13" s="109"/>
      <c r="AH13" s="111" t="s">
        <v>39</v>
      </c>
      <c r="AI13" s="112"/>
      <c r="AJ13" s="103"/>
      <c r="AK13" s="103"/>
      <c r="AL13" s="103"/>
      <c r="AM13" s="104"/>
      <c r="AN13" s="105"/>
      <c r="AO13" s="106"/>
      <c r="AP13" s="106"/>
      <c r="AQ13" s="106"/>
      <c r="AR13" s="109"/>
      <c r="AS13" s="109"/>
      <c r="AT13" s="109"/>
      <c r="AU13" s="109"/>
      <c r="AV13" s="109"/>
      <c r="AW13" s="111" t="s">
        <v>39</v>
      </c>
      <c r="AX13" s="112"/>
      <c r="AY13" s="103"/>
      <c r="AZ13" s="103"/>
      <c r="BA13" s="103"/>
      <c r="BB13" s="104"/>
      <c r="BC13" s="5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10"/>
      <c r="BR13" s="3"/>
      <c r="BS13" s="3"/>
      <c r="BT13" s="3"/>
      <c r="BU13" s="3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96" s="9" customFormat="1" ht="12" customHeight="1" x14ac:dyDescent="0.15">
      <c r="A14" s="88"/>
      <c r="B14" s="89"/>
      <c r="C14" s="96"/>
      <c r="D14" s="96"/>
      <c r="E14" s="96"/>
      <c r="F14" s="96"/>
      <c r="G14" s="96"/>
      <c r="H14" s="96"/>
      <c r="I14" s="97"/>
      <c r="J14" s="107"/>
      <c r="K14" s="108"/>
      <c r="L14" s="108"/>
      <c r="M14" s="108"/>
      <c r="N14" s="110"/>
      <c r="O14" s="110"/>
      <c r="P14" s="110"/>
      <c r="Q14" s="110"/>
      <c r="R14" s="110"/>
      <c r="S14" s="113"/>
      <c r="T14" s="114"/>
      <c r="U14" s="37" t="str">
        <f>IF(ISNA(VLOOKUP(J12,$BQ$101:$BS$103,2,FALSE)),"",VLOOKUP(J12,$BQ$101:$BS$103,2,FALSE))</f>
        <v/>
      </c>
      <c r="V14" s="38">
        <f>IF(J12&gt;0,U14,0)</f>
        <v>0</v>
      </c>
      <c r="W14" s="152" t="s">
        <v>59</v>
      </c>
      <c r="X14" s="153"/>
      <c r="Y14" s="107"/>
      <c r="Z14" s="108"/>
      <c r="AA14" s="108"/>
      <c r="AB14" s="108"/>
      <c r="AC14" s="110"/>
      <c r="AD14" s="110"/>
      <c r="AE14" s="110"/>
      <c r="AF14" s="110"/>
      <c r="AG14" s="110"/>
      <c r="AH14" s="113"/>
      <c r="AI14" s="114"/>
      <c r="AJ14" s="37" t="str">
        <f>IF(ISNA(VLOOKUP(Y12,$BQ$101:$BS$103,2,FALSE)),"",VLOOKUP(Y12,$BQ$101:$BS$103,2,FALSE))</f>
        <v/>
      </c>
      <c r="AK14" s="38">
        <f>IF(Y12&gt;0,AJ14,0)</f>
        <v>0</v>
      </c>
      <c r="AL14" s="152" t="s">
        <v>59</v>
      </c>
      <c r="AM14" s="153"/>
      <c r="AN14" s="107"/>
      <c r="AO14" s="108"/>
      <c r="AP14" s="108"/>
      <c r="AQ14" s="108"/>
      <c r="AR14" s="110"/>
      <c r="AS14" s="110"/>
      <c r="AT14" s="110"/>
      <c r="AU14" s="110"/>
      <c r="AV14" s="110"/>
      <c r="AW14" s="113"/>
      <c r="AX14" s="114"/>
      <c r="AY14" s="37" t="str">
        <f>IF(ISNA(VLOOKUP(AN12,$BQ$101:$BS$103,2,FALSE)),"",VLOOKUP(AN12,$BQ$101:$BS$103,2,FALSE))</f>
        <v/>
      </c>
      <c r="AZ14" s="38">
        <f>IF(AN12&gt;0,AY14,0)</f>
        <v>0</v>
      </c>
      <c r="BA14" s="152" t="s">
        <v>59</v>
      </c>
      <c r="BB14" s="153"/>
      <c r="BC14" s="5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4"/>
      <c r="BQ14" s="6"/>
      <c r="BR14" s="7"/>
      <c r="BS14" s="7"/>
      <c r="BT14" s="7"/>
      <c r="BU14" s="7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</row>
    <row r="15" spans="1:96" s="9" customFormat="1" ht="12" customHeight="1" x14ac:dyDescent="0.15">
      <c r="A15" s="88"/>
      <c r="B15" s="89"/>
      <c r="C15" s="132" t="s">
        <v>65</v>
      </c>
      <c r="D15" s="132"/>
      <c r="E15" s="132"/>
      <c r="F15" s="132"/>
      <c r="G15" s="132"/>
      <c r="H15" s="132"/>
      <c r="I15" s="133"/>
      <c r="J15" s="98"/>
      <c r="K15" s="99"/>
      <c r="L15" s="99"/>
      <c r="M15" s="99"/>
      <c r="N15" s="99"/>
      <c r="O15" s="99"/>
      <c r="P15" s="99"/>
      <c r="Q15" s="99"/>
      <c r="R15" s="99"/>
      <c r="S15" s="99"/>
      <c r="T15" s="100"/>
      <c r="U15" s="101">
        <f>N16*V17</f>
        <v>0</v>
      </c>
      <c r="V15" s="101"/>
      <c r="W15" s="101"/>
      <c r="X15" s="102"/>
      <c r="Y15" s="98"/>
      <c r="Z15" s="99"/>
      <c r="AA15" s="99"/>
      <c r="AB15" s="99"/>
      <c r="AC15" s="99"/>
      <c r="AD15" s="99"/>
      <c r="AE15" s="99"/>
      <c r="AF15" s="99"/>
      <c r="AG15" s="99"/>
      <c r="AH15" s="99"/>
      <c r="AI15" s="100"/>
      <c r="AJ15" s="101">
        <f>AC16*AK17</f>
        <v>0</v>
      </c>
      <c r="AK15" s="101"/>
      <c r="AL15" s="101"/>
      <c r="AM15" s="102"/>
      <c r="AN15" s="98"/>
      <c r="AO15" s="99"/>
      <c r="AP15" s="99"/>
      <c r="AQ15" s="99"/>
      <c r="AR15" s="99"/>
      <c r="AS15" s="99"/>
      <c r="AT15" s="99"/>
      <c r="AU15" s="99"/>
      <c r="AV15" s="99"/>
      <c r="AW15" s="99"/>
      <c r="AX15" s="100"/>
      <c r="AY15" s="101">
        <f>AR16*AZ17</f>
        <v>0</v>
      </c>
      <c r="AZ15" s="101"/>
      <c r="BA15" s="101"/>
      <c r="BB15" s="102"/>
      <c r="BC15" s="5"/>
      <c r="BD15" s="43" t="s">
        <v>96</v>
      </c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4"/>
      <c r="BQ15" s="6"/>
      <c r="BR15" s="7"/>
      <c r="BS15" s="7"/>
      <c r="BT15" s="7"/>
      <c r="BU15" s="7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</row>
    <row r="16" spans="1:96" s="9" customFormat="1" ht="12" customHeight="1" x14ac:dyDescent="0.15">
      <c r="A16" s="88"/>
      <c r="B16" s="89"/>
      <c r="C16" s="94"/>
      <c r="D16" s="94"/>
      <c r="E16" s="94"/>
      <c r="F16" s="94"/>
      <c r="G16" s="94"/>
      <c r="H16" s="94"/>
      <c r="I16" s="95"/>
      <c r="J16" s="105" t="str">
        <f>IF(ISNA(VLOOKUP(J15,$BT$101:$BV$105,3,FALSE)),"",VLOOKUP(J15,$BT$101:$BV$105,3,FALSE))</f>
        <v/>
      </c>
      <c r="K16" s="106"/>
      <c r="L16" s="106"/>
      <c r="M16" s="106"/>
      <c r="N16" s="109"/>
      <c r="O16" s="109"/>
      <c r="P16" s="109"/>
      <c r="Q16" s="109"/>
      <c r="R16" s="109"/>
      <c r="S16" s="139" t="s">
        <v>39</v>
      </c>
      <c r="T16" s="140"/>
      <c r="U16" s="103"/>
      <c r="V16" s="103"/>
      <c r="W16" s="103"/>
      <c r="X16" s="104"/>
      <c r="Y16" s="105"/>
      <c r="Z16" s="106"/>
      <c r="AA16" s="106"/>
      <c r="AB16" s="106"/>
      <c r="AC16" s="109"/>
      <c r="AD16" s="109"/>
      <c r="AE16" s="109"/>
      <c r="AF16" s="109"/>
      <c r="AG16" s="109"/>
      <c r="AH16" s="139" t="s">
        <v>39</v>
      </c>
      <c r="AI16" s="140"/>
      <c r="AJ16" s="103"/>
      <c r="AK16" s="103"/>
      <c r="AL16" s="103"/>
      <c r="AM16" s="104"/>
      <c r="AN16" s="105"/>
      <c r="AO16" s="106"/>
      <c r="AP16" s="106"/>
      <c r="AQ16" s="106"/>
      <c r="AR16" s="109"/>
      <c r="AS16" s="109"/>
      <c r="AT16" s="109"/>
      <c r="AU16" s="109"/>
      <c r="AV16" s="109"/>
      <c r="AW16" s="139" t="s">
        <v>39</v>
      </c>
      <c r="AX16" s="140"/>
      <c r="AY16" s="103"/>
      <c r="AZ16" s="103"/>
      <c r="BA16" s="103"/>
      <c r="BB16" s="104"/>
      <c r="BC16" s="5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4"/>
      <c r="BQ16" s="6"/>
      <c r="BR16" s="7"/>
      <c r="BS16" s="7"/>
      <c r="BT16" s="7"/>
      <c r="BU16" s="7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</row>
    <row r="17" spans="1:96" s="9" customFormat="1" ht="12" customHeight="1" thickBot="1" x14ac:dyDescent="0.2">
      <c r="A17" s="90"/>
      <c r="B17" s="91"/>
      <c r="C17" s="134"/>
      <c r="D17" s="134"/>
      <c r="E17" s="134"/>
      <c r="F17" s="134"/>
      <c r="G17" s="134"/>
      <c r="H17" s="134"/>
      <c r="I17" s="135"/>
      <c r="J17" s="136"/>
      <c r="K17" s="137"/>
      <c r="L17" s="137"/>
      <c r="M17" s="137"/>
      <c r="N17" s="138"/>
      <c r="O17" s="138"/>
      <c r="P17" s="138"/>
      <c r="Q17" s="138"/>
      <c r="R17" s="138"/>
      <c r="S17" s="141"/>
      <c r="T17" s="142"/>
      <c r="U17" s="39" t="str">
        <f>IF(ISNA(VLOOKUP(J15,$BT$101:$BV$105,2,FALSE)),"",VLOOKUP(J15,$BT$101:$BV$105,2,FALSE))</f>
        <v/>
      </c>
      <c r="V17" s="40">
        <f>IF(J15&gt;0,U17,0)</f>
        <v>0</v>
      </c>
      <c r="W17" s="143" t="s">
        <v>59</v>
      </c>
      <c r="X17" s="144"/>
      <c r="Y17" s="136"/>
      <c r="Z17" s="137"/>
      <c r="AA17" s="137"/>
      <c r="AB17" s="137"/>
      <c r="AC17" s="138"/>
      <c r="AD17" s="138"/>
      <c r="AE17" s="138"/>
      <c r="AF17" s="138"/>
      <c r="AG17" s="138"/>
      <c r="AH17" s="141"/>
      <c r="AI17" s="142"/>
      <c r="AJ17" s="39" t="str">
        <f>IF(ISNA(VLOOKUP(Y15,$BT$101:$BV$105,2,FALSE)),"",VLOOKUP(Y15,$BT$101:$BV$105,2,FALSE))</f>
        <v/>
      </c>
      <c r="AK17" s="40">
        <f>IF(Y15&gt;0,AJ17,0)</f>
        <v>0</v>
      </c>
      <c r="AL17" s="143" t="s">
        <v>59</v>
      </c>
      <c r="AM17" s="144"/>
      <c r="AN17" s="136"/>
      <c r="AO17" s="137"/>
      <c r="AP17" s="137"/>
      <c r="AQ17" s="137"/>
      <c r="AR17" s="138"/>
      <c r="AS17" s="138"/>
      <c r="AT17" s="138"/>
      <c r="AU17" s="138"/>
      <c r="AV17" s="138"/>
      <c r="AW17" s="141"/>
      <c r="AX17" s="142"/>
      <c r="AY17" s="39" t="str">
        <f>IF(ISNA(VLOOKUP(AN15,$BT$101:$BV$105,2,FALSE)),"",VLOOKUP(AN15,$BT$101:$BV$105,2,FALSE))</f>
        <v/>
      </c>
      <c r="AZ17" s="40">
        <f>IF(AN15&gt;0,AY17,0)</f>
        <v>0</v>
      </c>
      <c r="BA17" s="143" t="s">
        <v>59</v>
      </c>
      <c r="BB17" s="144"/>
      <c r="BC17" s="5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6"/>
      <c r="BQ17" s="6"/>
      <c r="BR17" s="7"/>
      <c r="BS17" s="7"/>
      <c r="BT17" s="7"/>
      <c r="BU17" s="7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</row>
    <row r="18" spans="1:96" s="9" customFormat="1" ht="15.75" customHeight="1" thickTop="1" x14ac:dyDescent="0.15">
      <c r="A18" s="154" t="s">
        <v>66</v>
      </c>
      <c r="B18" s="155"/>
      <c r="C18" s="156" t="s">
        <v>64</v>
      </c>
      <c r="D18" s="156"/>
      <c r="E18" s="156"/>
      <c r="F18" s="156"/>
      <c r="G18" s="156"/>
      <c r="H18" s="156"/>
      <c r="I18" s="157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1"/>
      <c r="U18" s="101">
        <f>N19*V20</f>
        <v>0</v>
      </c>
      <c r="V18" s="101"/>
      <c r="W18" s="101"/>
      <c r="X18" s="102"/>
      <c r="Y18" s="149"/>
      <c r="Z18" s="150"/>
      <c r="AA18" s="150"/>
      <c r="AB18" s="150"/>
      <c r="AC18" s="150"/>
      <c r="AD18" s="150"/>
      <c r="AE18" s="150"/>
      <c r="AF18" s="150"/>
      <c r="AG18" s="150"/>
      <c r="AH18" s="150"/>
      <c r="AI18" s="151"/>
      <c r="AJ18" s="101">
        <f>AC19*AK20</f>
        <v>0</v>
      </c>
      <c r="AK18" s="101"/>
      <c r="AL18" s="101"/>
      <c r="AM18" s="102"/>
      <c r="AN18" s="149"/>
      <c r="AO18" s="150"/>
      <c r="AP18" s="150"/>
      <c r="AQ18" s="150"/>
      <c r="AR18" s="150"/>
      <c r="AS18" s="150"/>
      <c r="AT18" s="150"/>
      <c r="AU18" s="150"/>
      <c r="AV18" s="150"/>
      <c r="AW18" s="150"/>
      <c r="AX18" s="151"/>
      <c r="AY18" s="101">
        <f>AR19*AZ20</f>
        <v>0</v>
      </c>
      <c r="AZ18" s="101"/>
      <c r="BA18" s="101"/>
      <c r="BB18" s="102"/>
      <c r="BC18" s="5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3"/>
      <c r="BS18" s="3"/>
      <c r="BT18" s="3"/>
      <c r="BU18" s="3"/>
      <c r="BV18" s="3"/>
      <c r="BW18" s="3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</row>
    <row r="19" spans="1:96" s="9" customFormat="1" ht="12" customHeight="1" x14ac:dyDescent="0.15">
      <c r="A19" s="88"/>
      <c r="B19" s="89"/>
      <c r="C19" s="94"/>
      <c r="D19" s="94"/>
      <c r="E19" s="94"/>
      <c r="F19" s="94"/>
      <c r="G19" s="94"/>
      <c r="H19" s="94"/>
      <c r="I19" s="95"/>
      <c r="J19" s="145"/>
      <c r="K19" s="146"/>
      <c r="L19" s="146"/>
      <c r="M19" s="146"/>
      <c r="N19" s="109"/>
      <c r="O19" s="109"/>
      <c r="P19" s="109"/>
      <c r="Q19" s="109"/>
      <c r="R19" s="109"/>
      <c r="S19" s="111" t="s">
        <v>39</v>
      </c>
      <c r="T19" s="112"/>
      <c r="U19" s="103"/>
      <c r="V19" s="103"/>
      <c r="W19" s="103"/>
      <c r="X19" s="104"/>
      <c r="Y19" s="145"/>
      <c r="Z19" s="146"/>
      <c r="AA19" s="146"/>
      <c r="AB19" s="146"/>
      <c r="AC19" s="109"/>
      <c r="AD19" s="109"/>
      <c r="AE19" s="109"/>
      <c r="AF19" s="109"/>
      <c r="AG19" s="109"/>
      <c r="AH19" s="111" t="s">
        <v>39</v>
      </c>
      <c r="AI19" s="112"/>
      <c r="AJ19" s="103"/>
      <c r="AK19" s="103"/>
      <c r="AL19" s="103"/>
      <c r="AM19" s="104"/>
      <c r="AN19" s="145"/>
      <c r="AO19" s="146"/>
      <c r="AP19" s="146"/>
      <c r="AQ19" s="146"/>
      <c r="AR19" s="109"/>
      <c r="AS19" s="109"/>
      <c r="AT19" s="109"/>
      <c r="AU19" s="109"/>
      <c r="AV19" s="109"/>
      <c r="AW19" s="111" t="s">
        <v>39</v>
      </c>
      <c r="AX19" s="112"/>
      <c r="AY19" s="103"/>
      <c r="AZ19" s="103"/>
      <c r="BA19" s="103"/>
      <c r="BB19" s="104"/>
      <c r="BC19" s="5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3"/>
      <c r="BS19" s="3"/>
      <c r="BT19" s="3"/>
      <c r="BU19" s="3"/>
      <c r="BV19" s="3"/>
      <c r="BW19" s="3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</row>
    <row r="20" spans="1:96" s="9" customFormat="1" ht="12" customHeight="1" x14ac:dyDescent="0.15">
      <c r="A20" s="88"/>
      <c r="B20" s="89"/>
      <c r="C20" s="96"/>
      <c r="D20" s="96"/>
      <c r="E20" s="96"/>
      <c r="F20" s="96"/>
      <c r="G20" s="96"/>
      <c r="H20" s="96"/>
      <c r="I20" s="97"/>
      <c r="J20" s="147"/>
      <c r="K20" s="148"/>
      <c r="L20" s="148"/>
      <c r="M20" s="148"/>
      <c r="N20" s="110"/>
      <c r="O20" s="110"/>
      <c r="P20" s="110"/>
      <c r="Q20" s="110"/>
      <c r="R20" s="110"/>
      <c r="S20" s="113"/>
      <c r="T20" s="114"/>
      <c r="U20" s="37" t="str">
        <f>IF(ISNA(VLOOKUP(J18,$BW$101:$BY$135,2,FALSE)),"",VLOOKUP(J18,$BW$101:$BY$135,2,FALSE))</f>
        <v/>
      </c>
      <c r="V20" s="38">
        <f>IF(J18&gt;0,U20,0)</f>
        <v>0</v>
      </c>
      <c r="W20" s="152" t="s">
        <v>59</v>
      </c>
      <c r="X20" s="153"/>
      <c r="Y20" s="147"/>
      <c r="Z20" s="148"/>
      <c r="AA20" s="148"/>
      <c r="AB20" s="148"/>
      <c r="AC20" s="110"/>
      <c r="AD20" s="110"/>
      <c r="AE20" s="110"/>
      <c r="AF20" s="110"/>
      <c r="AG20" s="110"/>
      <c r="AH20" s="113"/>
      <c r="AI20" s="114"/>
      <c r="AJ20" s="37" t="str">
        <f>IF(ISNA(VLOOKUP(Y18,$BW$101:$BY$135,2,FALSE)),"",VLOOKUP(Y18,$BW$101:$BY$135,2,FALSE))</f>
        <v/>
      </c>
      <c r="AK20" s="38">
        <f>IF(Y18&gt;0,AJ20,0)</f>
        <v>0</v>
      </c>
      <c r="AL20" s="152" t="s">
        <v>59</v>
      </c>
      <c r="AM20" s="153"/>
      <c r="AN20" s="147"/>
      <c r="AO20" s="148"/>
      <c r="AP20" s="148"/>
      <c r="AQ20" s="148"/>
      <c r="AR20" s="110"/>
      <c r="AS20" s="110"/>
      <c r="AT20" s="110"/>
      <c r="AU20" s="110"/>
      <c r="AV20" s="110"/>
      <c r="AW20" s="113"/>
      <c r="AX20" s="114"/>
      <c r="AY20" s="37" t="str">
        <f>IF(ISNA(VLOOKUP(AN18,$BW$101:$BY$135,2,FALSE)),"",VLOOKUP(AN18,$BW$101:$BY$135,2,FALSE))</f>
        <v/>
      </c>
      <c r="AZ20" s="38">
        <f>IF(AN18&gt;0,AY20,0)</f>
        <v>0</v>
      </c>
      <c r="BA20" s="152" t="s">
        <v>59</v>
      </c>
      <c r="BB20" s="153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</row>
    <row r="21" spans="1:96" s="9" customFormat="1" ht="15.75" customHeight="1" x14ac:dyDescent="0.15">
      <c r="A21" s="88"/>
      <c r="B21" s="89"/>
      <c r="C21" s="132" t="s">
        <v>65</v>
      </c>
      <c r="D21" s="132"/>
      <c r="E21" s="132"/>
      <c r="F21" s="132"/>
      <c r="G21" s="132"/>
      <c r="H21" s="132"/>
      <c r="I21" s="133"/>
      <c r="J21" s="98"/>
      <c r="K21" s="99"/>
      <c r="L21" s="99"/>
      <c r="M21" s="99"/>
      <c r="N21" s="99"/>
      <c r="O21" s="99"/>
      <c r="P21" s="99"/>
      <c r="Q21" s="99"/>
      <c r="R21" s="99"/>
      <c r="S21" s="99"/>
      <c r="T21" s="100"/>
      <c r="U21" s="101">
        <f>N22*V23</f>
        <v>0</v>
      </c>
      <c r="V21" s="101"/>
      <c r="W21" s="101"/>
      <c r="X21" s="102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101">
        <f>AC22*AK23</f>
        <v>0</v>
      </c>
      <c r="AK21" s="101"/>
      <c r="AL21" s="101"/>
      <c r="AM21" s="102"/>
      <c r="AN21" s="98"/>
      <c r="AO21" s="99"/>
      <c r="AP21" s="99"/>
      <c r="AQ21" s="99"/>
      <c r="AR21" s="99"/>
      <c r="AS21" s="99"/>
      <c r="AT21" s="99"/>
      <c r="AU21" s="99"/>
      <c r="AV21" s="99"/>
      <c r="AW21" s="99"/>
      <c r="AX21" s="100"/>
      <c r="AY21" s="101">
        <f>AR22*AZ23</f>
        <v>0</v>
      </c>
      <c r="AZ21" s="101"/>
      <c r="BA21" s="101"/>
      <c r="BB21" s="102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</row>
    <row r="22" spans="1:96" s="9" customFormat="1" ht="12" customHeight="1" x14ac:dyDescent="0.15">
      <c r="A22" s="88"/>
      <c r="B22" s="89"/>
      <c r="C22" s="94"/>
      <c r="D22" s="94"/>
      <c r="E22" s="94"/>
      <c r="F22" s="94"/>
      <c r="G22" s="94"/>
      <c r="H22" s="94"/>
      <c r="I22" s="95"/>
      <c r="J22" s="145"/>
      <c r="K22" s="146"/>
      <c r="L22" s="146"/>
      <c r="M22" s="146"/>
      <c r="N22" s="109"/>
      <c r="O22" s="109"/>
      <c r="P22" s="109"/>
      <c r="Q22" s="109"/>
      <c r="R22" s="109"/>
      <c r="S22" s="111" t="s">
        <v>39</v>
      </c>
      <c r="T22" s="112"/>
      <c r="U22" s="103"/>
      <c r="V22" s="103"/>
      <c r="W22" s="103"/>
      <c r="X22" s="104"/>
      <c r="Y22" s="145"/>
      <c r="Z22" s="146"/>
      <c r="AA22" s="146"/>
      <c r="AB22" s="146"/>
      <c r="AC22" s="109"/>
      <c r="AD22" s="109"/>
      <c r="AE22" s="109"/>
      <c r="AF22" s="109"/>
      <c r="AG22" s="109"/>
      <c r="AH22" s="111" t="s">
        <v>39</v>
      </c>
      <c r="AI22" s="112"/>
      <c r="AJ22" s="103"/>
      <c r="AK22" s="103"/>
      <c r="AL22" s="103"/>
      <c r="AM22" s="104"/>
      <c r="AN22" s="145"/>
      <c r="AO22" s="146"/>
      <c r="AP22" s="146"/>
      <c r="AQ22" s="146"/>
      <c r="AR22" s="109"/>
      <c r="AS22" s="109"/>
      <c r="AT22" s="109"/>
      <c r="AU22" s="109"/>
      <c r="AV22" s="109"/>
      <c r="AW22" s="111" t="s">
        <v>39</v>
      </c>
      <c r="AX22" s="112"/>
      <c r="AY22" s="103"/>
      <c r="AZ22" s="103"/>
      <c r="BA22" s="103"/>
      <c r="BB22" s="104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</row>
    <row r="23" spans="1:96" s="9" customFormat="1" ht="12" customHeight="1" thickBot="1" x14ac:dyDescent="0.2">
      <c r="A23" s="90"/>
      <c r="B23" s="91"/>
      <c r="C23" s="134"/>
      <c r="D23" s="134"/>
      <c r="E23" s="134"/>
      <c r="F23" s="134"/>
      <c r="G23" s="134"/>
      <c r="H23" s="134"/>
      <c r="I23" s="135"/>
      <c r="J23" s="136"/>
      <c r="K23" s="137"/>
      <c r="L23" s="137"/>
      <c r="M23" s="137"/>
      <c r="N23" s="138"/>
      <c r="O23" s="138"/>
      <c r="P23" s="138"/>
      <c r="Q23" s="138"/>
      <c r="R23" s="138"/>
      <c r="S23" s="141"/>
      <c r="T23" s="142"/>
      <c r="U23" s="39" t="str">
        <f>IF(ISNA(VLOOKUP(J21,$BZ$101:$CB$137,2,FALSE)),"",VLOOKUP(J21,$BZ$101:$CB$137,2,FALSE))</f>
        <v/>
      </c>
      <c r="V23" s="40">
        <f>IF(J21&gt;0,U23,0)</f>
        <v>0</v>
      </c>
      <c r="W23" s="143" t="s">
        <v>59</v>
      </c>
      <c r="X23" s="144"/>
      <c r="Y23" s="136"/>
      <c r="Z23" s="137"/>
      <c r="AA23" s="137"/>
      <c r="AB23" s="137"/>
      <c r="AC23" s="138"/>
      <c r="AD23" s="138"/>
      <c r="AE23" s="138"/>
      <c r="AF23" s="138"/>
      <c r="AG23" s="138"/>
      <c r="AH23" s="141"/>
      <c r="AI23" s="142"/>
      <c r="AJ23" s="39" t="str">
        <f>IF(ISNA(VLOOKUP(Y21,$BZ$101:$CB$137,2,FALSE)),"",VLOOKUP(Y21,$BZ$101:$CB$137,2,FALSE))</f>
        <v/>
      </c>
      <c r="AK23" s="40">
        <f>IF(Y21&gt;0,AJ23,0)</f>
        <v>0</v>
      </c>
      <c r="AL23" s="143" t="s">
        <v>59</v>
      </c>
      <c r="AM23" s="144"/>
      <c r="AN23" s="136"/>
      <c r="AO23" s="137"/>
      <c r="AP23" s="137"/>
      <c r="AQ23" s="137"/>
      <c r="AR23" s="138"/>
      <c r="AS23" s="138"/>
      <c r="AT23" s="138"/>
      <c r="AU23" s="138"/>
      <c r="AV23" s="138"/>
      <c r="AW23" s="141"/>
      <c r="AX23" s="142"/>
      <c r="AY23" s="39" t="str">
        <f>IF(ISNA(VLOOKUP(AN21,$BZ$101:$CB$137,2,FALSE)),"",VLOOKUP(AN21,$BZ$101:$CB$137,2,FALSE))</f>
        <v/>
      </c>
      <c r="AZ23" s="40">
        <f>IF(AN21&gt;0,AY23,0)</f>
        <v>0</v>
      </c>
      <c r="BA23" s="143" t="s">
        <v>59</v>
      </c>
      <c r="BB23" s="144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</row>
    <row r="24" spans="1:96" s="9" customFormat="1" ht="15.75" customHeight="1" thickTop="1" x14ac:dyDescent="0.15">
      <c r="A24" s="154" t="s">
        <v>67</v>
      </c>
      <c r="B24" s="155"/>
      <c r="C24" s="156" t="s">
        <v>64</v>
      </c>
      <c r="D24" s="156"/>
      <c r="E24" s="156"/>
      <c r="F24" s="156"/>
      <c r="G24" s="156"/>
      <c r="H24" s="156"/>
      <c r="I24" s="157"/>
      <c r="J24" s="98"/>
      <c r="K24" s="99"/>
      <c r="L24" s="99"/>
      <c r="M24" s="99"/>
      <c r="N24" s="150"/>
      <c r="O24" s="150"/>
      <c r="P24" s="150"/>
      <c r="Q24" s="150"/>
      <c r="R24" s="150"/>
      <c r="S24" s="99"/>
      <c r="T24" s="100"/>
      <c r="U24" s="101">
        <f>N25*V26</f>
        <v>0</v>
      </c>
      <c r="V24" s="101"/>
      <c r="W24" s="101"/>
      <c r="X24" s="102"/>
      <c r="Y24" s="98"/>
      <c r="Z24" s="99"/>
      <c r="AA24" s="99"/>
      <c r="AB24" s="99"/>
      <c r="AC24" s="150"/>
      <c r="AD24" s="150"/>
      <c r="AE24" s="150"/>
      <c r="AF24" s="150"/>
      <c r="AG24" s="150"/>
      <c r="AH24" s="99"/>
      <c r="AI24" s="100"/>
      <c r="AJ24" s="101">
        <f>AC25*AK26</f>
        <v>0</v>
      </c>
      <c r="AK24" s="101"/>
      <c r="AL24" s="101"/>
      <c r="AM24" s="102"/>
      <c r="AN24" s="98"/>
      <c r="AO24" s="99"/>
      <c r="AP24" s="99"/>
      <c r="AQ24" s="99"/>
      <c r="AR24" s="150"/>
      <c r="AS24" s="150"/>
      <c r="AT24" s="150"/>
      <c r="AU24" s="150"/>
      <c r="AV24" s="150"/>
      <c r="AW24" s="99"/>
      <c r="AX24" s="100"/>
      <c r="AY24" s="101">
        <f>AR25*AZ26</f>
        <v>0</v>
      </c>
      <c r="AZ24" s="101"/>
      <c r="BA24" s="101"/>
      <c r="BB24" s="102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</row>
    <row r="25" spans="1:96" s="9" customFormat="1" ht="12" customHeight="1" x14ac:dyDescent="0.15">
      <c r="A25" s="88"/>
      <c r="B25" s="89"/>
      <c r="C25" s="94"/>
      <c r="D25" s="94"/>
      <c r="E25" s="94"/>
      <c r="F25" s="94"/>
      <c r="G25" s="94"/>
      <c r="H25" s="94"/>
      <c r="I25" s="95"/>
      <c r="J25" s="145"/>
      <c r="K25" s="146"/>
      <c r="L25" s="146"/>
      <c r="M25" s="146"/>
      <c r="N25" s="109"/>
      <c r="O25" s="109"/>
      <c r="P25" s="109"/>
      <c r="Q25" s="109"/>
      <c r="R25" s="109"/>
      <c r="S25" s="111" t="s">
        <v>39</v>
      </c>
      <c r="T25" s="112"/>
      <c r="U25" s="103"/>
      <c r="V25" s="103"/>
      <c r="W25" s="103"/>
      <c r="X25" s="104"/>
      <c r="Y25" s="145"/>
      <c r="Z25" s="146"/>
      <c r="AA25" s="146"/>
      <c r="AB25" s="146"/>
      <c r="AC25" s="109"/>
      <c r="AD25" s="109"/>
      <c r="AE25" s="109"/>
      <c r="AF25" s="109"/>
      <c r="AG25" s="109"/>
      <c r="AH25" s="111" t="s">
        <v>39</v>
      </c>
      <c r="AI25" s="112"/>
      <c r="AJ25" s="103"/>
      <c r="AK25" s="103"/>
      <c r="AL25" s="103"/>
      <c r="AM25" s="104"/>
      <c r="AN25" s="145"/>
      <c r="AO25" s="146"/>
      <c r="AP25" s="146"/>
      <c r="AQ25" s="146"/>
      <c r="AR25" s="109"/>
      <c r="AS25" s="109"/>
      <c r="AT25" s="109"/>
      <c r="AU25" s="109"/>
      <c r="AV25" s="109"/>
      <c r="AW25" s="111" t="s">
        <v>39</v>
      </c>
      <c r="AX25" s="112"/>
      <c r="AY25" s="103"/>
      <c r="AZ25" s="103"/>
      <c r="BA25" s="103"/>
      <c r="BB25" s="104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</row>
    <row r="26" spans="1:96" s="9" customFormat="1" ht="13.5" customHeight="1" x14ac:dyDescent="0.15">
      <c r="A26" s="88"/>
      <c r="B26" s="89"/>
      <c r="C26" s="96"/>
      <c r="D26" s="96"/>
      <c r="E26" s="96"/>
      <c r="F26" s="96"/>
      <c r="G26" s="96"/>
      <c r="H26" s="96"/>
      <c r="I26" s="97"/>
      <c r="J26" s="147"/>
      <c r="K26" s="148"/>
      <c r="L26" s="148"/>
      <c r="M26" s="148"/>
      <c r="N26" s="110"/>
      <c r="O26" s="110"/>
      <c r="P26" s="110"/>
      <c r="Q26" s="110"/>
      <c r="R26" s="110"/>
      <c r="S26" s="113"/>
      <c r="T26" s="114"/>
      <c r="U26" s="37" t="str">
        <f>IF(ISNA(VLOOKUP(J24,$CC$101:$CE$133,2,FALSE)),"",VLOOKUP(J24,$CC$101:$CE$133,2,FALSE))</f>
        <v/>
      </c>
      <c r="V26" s="38">
        <f>IF(J24&gt;0,U26,0)</f>
        <v>0</v>
      </c>
      <c r="W26" s="152" t="s">
        <v>59</v>
      </c>
      <c r="X26" s="153"/>
      <c r="Y26" s="147"/>
      <c r="Z26" s="148"/>
      <c r="AA26" s="148"/>
      <c r="AB26" s="148"/>
      <c r="AC26" s="110"/>
      <c r="AD26" s="110"/>
      <c r="AE26" s="110"/>
      <c r="AF26" s="110"/>
      <c r="AG26" s="110"/>
      <c r="AH26" s="113"/>
      <c r="AI26" s="114"/>
      <c r="AJ26" s="37" t="str">
        <f>IF(ISNA(VLOOKUP(Y24,$CC$101:$CE$133,2,FALSE)),"",VLOOKUP(Y24,$CC$101:$CE$133,2,FALSE))</f>
        <v/>
      </c>
      <c r="AK26" s="38">
        <f>IF(Y24&gt;0,AJ26,0)</f>
        <v>0</v>
      </c>
      <c r="AL26" s="152" t="s">
        <v>59</v>
      </c>
      <c r="AM26" s="153"/>
      <c r="AN26" s="147"/>
      <c r="AO26" s="148"/>
      <c r="AP26" s="148"/>
      <c r="AQ26" s="148"/>
      <c r="AR26" s="110"/>
      <c r="AS26" s="110"/>
      <c r="AT26" s="110"/>
      <c r="AU26" s="110"/>
      <c r="AV26" s="110"/>
      <c r="AW26" s="113"/>
      <c r="AX26" s="114"/>
      <c r="AY26" s="37" t="str">
        <f>IF(ISNA(VLOOKUP(AN24,$CC$101:$CE$133,2,FALSE)),"",VLOOKUP(AN24,$CC$101:$CE$133,2,FALSE))</f>
        <v/>
      </c>
      <c r="AZ26" s="38">
        <f>IF(AN24&gt;0,AY26,0)</f>
        <v>0</v>
      </c>
      <c r="BA26" s="152" t="s">
        <v>59</v>
      </c>
      <c r="BB26" s="153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</row>
    <row r="27" spans="1:96" s="9" customFormat="1" ht="15.75" customHeight="1" x14ac:dyDescent="0.15">
      <c r="A27" s="88"/>
      <c r="B27" s="89"/>
      <c r="C27" s="132" t="s">
        <v>65</v>
      </c>
      <c r="D27" s="132"/>
      <c r="E27" s="132"/>
      <c r="F27" s="132"/>
      <c r="G27" s="132"/>
      <c r="H27" s="132"/>
      <c r="I27" s="133"/>
      <c r="J27" s="98"/>
      <c r="K27" s="99"/>
      <c r="L27" s="99"/>
      <c r="M27" s="99"/>
      <c r="N27" s="150"/>
      <c r="O27" s="150"/>
      <c r="P27" s="150"/>
      <c r="Q27" s="150"/>
      <c r="R27" s="150"/>
      <c r="S27" s="99"/>
      <c r="T27" s="100"/>
      <c r="U27" s="101">
        <f>N28*V29</f>
        <v>0</v>
      </c>
      <c r="V27" s="101"/>
      <c r="W27" s="101"/>
      <c r="X27" s="102"/>
      <c r="Y27" s="98"/>
      <c r="Z27" s="99"/>
      <c r="AA27" s="99"/>
      <c r="AB27" s="99"/>
      <c r="AC27" s="150"/>
      <c r="AD27" s="150"/>
      <c r="AE27" s="150"/>
      <c r="AF27" s="150"/>
      <c r="AG27" s="150"/>
      <c r="AH27" s="99"/>
      <c r="AI27" s="100"/>
      <c r="AJ27" s="101">
        <f>AC28*AK29</f>
        <v>0</v>
      </c>
      <c r="AK27" s="101"/>
      <c r="AL27" s="101"/>
      <c r="AM27" s="102"/>
      <c r="AN27" s="98"/>
      <c r="AO27" s="99"/>
      <c r="AP27" s="99"/>
      <c r="AQ27" s="99"/>
      <c r="AR27" s="150"/>
      <c r="AS27" s="150"/>
      <c r="AT27" s="150"/>
      <c r="AU27" s="150"/>
      <c r="AV27" s="150"/>
      <c r="AW27" s="99"/>
      <c r="AX27" s="100"/>
      <c r="AY27" s="101">
        <f>AR28*AZ29</f>
        <v>0</v>
      </c>
      <c r="AZ27" s="101"/>
      <c r="BA27" s="101"/>
      <c r="BB27" s="102"/>
      <c r="BC27" s="5"/>
      <c r="BD27" s="5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7"/>
      <c r="BS27" s="7"/>
      <c r="BT27" s="7"/>
      <c r="BU27" s="7"/>
      <c r="BV27" s="7"/>
      <c r="BW27" s="7"/>
      <c r="BX27" s="7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</row>
    <row r="28" spans="1:96" s="9" customFormat="1" ht="12" customHeight="1" x14ac:dyDescent="0.15">
      <c r="A28" s="88"/>
      <c r="B28" s="89"/>
      <c r="C28" s="94"/>
      <c r="D28" s="94"/>
      <c r="E28" s="94"/>
      <c r="F28" s="94"/>
      <c r="G28" s="94"/>
      <c r="H28" s="94"/>
      <c r="I28" s="95"/>
      <c r="J28" s="145"/>
      <c r="K28" s="146"/>
      <c r="L28" s="146"/>
      <c r="M28" s="146"/>
      <c r="N28" s="109"/>
      <c r="O28" s="109"/>
      <c r="P28" s="109"/>
      <c r="Q28" s="109"/>
      <c r="R28" s="109"/>
      <c r="S28" s="111" t="s">
        <v>39</v>
      </c>
      <c r="T28" s="112"/>
      <c r="U28" s="103"/>
      <c r="V28" s="103"/>
      <c r="W28" s="103"/>
      <c r="X28" s="104"/>
      <c r="Y28" s="145"/>
      <c r="Z28" s="146"/>
      <c r="AA28" s="146"/>
      <c r="AB28" s="146"/>
      <c r="AC28" s="109"/>
      <c r="AD28" s="109"/>
      <c r="AE28" s="109"/>
      <c r="AF28" s="109"/>
      <c r="AG28" s="109"/>
      <c r="AH28" s="111" t="s">
        <v>39</v>
      </c>
      <c r="AI28" s="112"/>
      <c r="AJ28" s="103"/>
      <c r="AK28" s="103"/>
      <c r="AL28" s="103"/>
      <c r="AM28" s="104"/>
      <c r="AN28" s="145"/>
      <c r="AO28" s="146"/>
      <c r="AP28" s="146"/>
      <c r="AQ28" s="146"/>
      <c r="AR28" s="109"/>
      <c r="AS28" s="109"/>
      <c r="AT28" s="109"/>
      <c r="AU28" s="109"/>
      <c r="AV28" s="109"/>
      <c r="AW28" s="111" t="s">
        <v>39</v>
      </c>
      <c r="AX28" s="112"/>
      <c r="AY28" s="103"/>
      <c r="AZ28" s="103"/>
      <c r="BA28" s="103"/>
      <c r="BB28" s="104"/>
      <c r="BC28" s="5"/>
      <c r="BD28" s="5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7"/>
      <c r="BS28" s="7"/>
      <c r="BT28" s="7"/>
      <c r="BU28" s="7"/>
      <c r="BV28" s="7"/>
      <c r="BW28" s="7"/>
      <c r="BX28" s="7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</row>
    <row r="29" spans="1:96" s="9" customFormat="1" ht="12" customHeight="1" thickBot="1" x14ac:dyDescent="0.2">
      <c r="A29" s="90"/>
      <c r="B29" s="91"/>
      <c r="C29" s="134"/>
      <c r="D29" s="134"/>
      <c r="E29" s="134"/>
      <c r="F29" s="134"/>
      <c r="G29" s="134"/>
      <c r="H29" s="134"/>
      <c r="I29" s="135"/>
      <c r="J29" s="136"/>
      <c r="K29" s="137"/>
      <c r="L29" s="137"/>
      <c r="M29" s="137"/>
      <c r="N29" s="110"/>
      <c r="O29" s="110"/>
      <c r="P29" s="110"/>
      <c r="Q29" s="110"/>
      <c r="R29" s="110"/>
      <c r="S29" s="141"/>
      <c r="T29" s="142"/>
      <c r="U29" s="39" t="str">
        <f>IF(ISNA(VLOOKUP(J27,$CF$101:$CH$136,2,FALSE)),"",VLOOKUP(J27,$CF$101:$CH$136,2,FALSE))</f>
        <v/>
      </c>
      <c r="V29" s="40">
        <f>IF(J27&gt;0,U29,0)</f>
        <v>0</v>
      </c>
      <c r="W29" s="143" t="s">
        <v>59</v>
      </c>
      <c r="X29" s="144"/>
      <c r="Y29" s="136"/>
      <c r="Z29" s="137"/>
      <c r="AA29" s="137"/>
      <c r="AB29" s="137"/>
      <c r="AC29" s="110"/>
      <c r="AD29" s="110"/>
      <c r="AE29" s="110"/>
      <c r="AF29" s="110"/>
      <c r="AG29" s="110"/>
      <c r="AH29" s="141"/>
      <c r="AI29" s="142"/>
      <c r="AJ29" s="39" t="str">
        <f>IF(ISNA(VLOOKUP(Y27,$CF$101:$CH$136,2,FALSE)),"",VLOOKUP(Y27,$CF$101:$CH$136,2,FALSE))</f>
        <v/>
      </c>
      <c r="AK29" s="40">
        <f>IF(Y27&gt;0,AJ29,0)</f>
        <v>0</v>
      </c>
      <c r="AL29" s="143" t="s">
        <v>59</v>
      </c>
      <c r="AM29" s="144"/>
      <c r="AN29" s="136"/>
      <c r="AO29" s="137"/>
      <c r="AP29" s="137"/>
      <c r="AQ29" s="137"/>
      <c r="AR29" s="110"/>
      <c r="AS29" s="110"/>
      <c r="AT29" s="110"/>
      <c r="AU29" s="110"/>
      <c r="AV29" s="110"/>
      <c r="AW29" s="141"/>
      <c r="AX29" s="142"/>
      <c r="AY29" s="39" t="str">
        <f>IF(ISNA(VLOOKUP(AN27,$CF$101:$CH$136,2,FALSE)),"",VLOOKUP(AN27,$CF$101:$CH$136,2,FALSE))</f>
        <v/>
      </c>
      <c r="AZ29" s="40">
        <f>IF(AN27&gt;0,AY29,0)</f>
        <v>0</v>
      </c>
      <c r="BA29" s="143" t="s">
        <v>59</v>
      </c>
      <c r="BB29" s="144"/>
      <c r="BC29" s="5"/>
      <c r="BD29" s="5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3"/>
      <c r="BS29" s="3"/>
      <c r="BT29" s="3"/>
      <c r="BU29" s="3"/>
      <c r="BV29" s="3"/>
      <c r="BW29" s="3"/>
      <c r="BX29" s="3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</row>
    <row r="30" spans="1:96" s="9" customFormat="1" ht="15.75" customHeight="1" thickTop="1" x14ac:dyDescent="0.15">
      <c r="A30" s="188" t="s">
        <v>110</v>
      </c>
      <c r="B30" s="189"/>
      <c r="C30" s="189"/>
      <c r="D30" s="189"/>
      <c r="E30" s="189"/>
      <c r="F30" s="189"/>
      <c r="G30" s="189"/>
      <c r="H30" s="189"/>
      <c r="I30" s="189"/>
      <c r="J30" s="162"/>
      <c r="K30" s="163"/>
      <c r="L30" s="163"/>
      <c r="M30" s="163"/>
      <c r="N30" s="163"/>
      <c r="O30" s="163"/>
      <c r="P30" s="163"/>
      <c r="Q30" s="163"/>
      <c r="R30" s="163"/>
      <c r="S30" s="163"/>
      <c r="T30" s="164"/>
      <c r="U30" s="158">
        <f>N31*V32</f>
        <v>0</v>
      </c>
      <c r="V30" s="158"/>
      <c r="W30" s="158"/>
      <c r="X30" s="159"/>
      <c r="Y30" s="162"/>
      <c r="Z30" s="163"/>
      <c r="AA30" s="163"/>
      <c r="AB30" s="163"/>
      <c r="AC30" s="163"/>
      <c r="AD30" s="163"/>
      <c r="AE30" s="163"/>
      <c r="AF30" s="163"/>
      <c r="AG30" s="163"/>
      <c r="AH30" s="163"/>
      <c r="AI30" s="164"/>
      <c r="AJ30" s="158">
        <f>AC31*AK32</f>
        <v>0</v>
      </c>
      <c r="AK30" s="158"/>
      <c r="AL30" s="158"/>
      <c r="AM30" s="159"/>
      <c r="AN30" s="162"/>
      <c r="AO30" s="163"/>
      <c r="AP30" s="163"/>
      <c r="AQ30" s="163"/>
      <c r="AR30" s="163"/>
      <c r="AS30" s="163"/>
      <c r="AT30" s="163"/>
      <c r="AU30" s="163"/>
      <c r="AV30" s="163"/>
      <c r="AW30" s="163"/>
      <c r="AX30" s="164"/>
      <c r="AY30" s="101">
        <f>AR31*AZ32</f>
        <v>0</v>
      </c>
      <c r="AZ30" s="101"/>
      <c r="BA30" s="101"/>
      <c r="BB30" s="102"/>
      <c r="BC30" s="5"/>
      <c r="BD30" s="5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3"/>
      <c r="BS30" s="3"/>
      <c r="BT30" s="3"/>
      <c r="BU30" s="3"/>
      <c r="BV30" s="3"/>
      <c r="BW30" s="3"/>
      <c r="BX30" s="3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</row>
    <row r="31" spans="1:96" s="9" customFormat="1" ht="12" customHeight="1" x14ac:dyDescent="0.15">
      <c r="A31" s="190"/>
      <c r="B31" s="190"/>
      <c r="C31" s="190"/>
      <c r="D31" s="190"/>
      <c r="E31" s="190"/>
      <c r="F31" s="190"/>
      <c r="G31" s="190"/>
      <c r="H31" s="190"/>
      <c r="I31" s="190"/>
      <c r="J31" s="145"/>
      <c r="K31" s="146"/>
      <c r="L31" s="146"/>
      <c r="M31" s="146"/>
      <c r="N31" s="109"/>
      <c r="O31" s="109"/>
      <c r="P31" s="109"/>
      <c r="Q31" s="109"/>
      <c r="R31" s="109"/>
      <c r="S31" s="165"/>
      <c r="T31" s="166"/>
      <c r="U31" s="160"/>
      <c r="V31" s="160"/>
      <c r="W31" s="160"/>
      <c r="X31" s="161"/>
      <c r="Y31" s="145"/>
      <c r="Z31" s="146"/>
      <c r="AA31" s="146"/>
      <c r="AB31" s="146"/>
      <c r="AC31" s="109"/>
      <c r="AD31" s="109"/>
      <c r="AE31" s="109"/>
      <c r="AF31" s="109"/>
      <c r="AG31" s="109"/>
      <c r="AH31" s="165"/>
      <c r="AI31" s="166"/>
      <c r="AJ31" s="160"/>
      <c r="AK31" s="160"/>
      <c r="AL31" s="160"/>
      <c r="AM31" s="161"/>
      <c r="AN31" s="145"/>
      <c r="AO31" s="146"/>
      <c r="AP31" s="146"/>
      <c r="AQ31" s="146"/>
      <c r="AR31" s="109"/>
      <c r="AS31" s="109"/>
      <c r="AT31" s="109"/>
      <c r="AU31" s="109"/>
      <c r="AV31" s="109"/>
      <c r="AW31" s="165"/>
      <c r="AX31" s="166"/>
      <c r="AY31" s="103"/>
      <c r="AZ31" s="103"/>
      <c r="BA31" s="103"/>
      <c r="BB31" s="104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</row>
    <row r="32" spans="1:96" s="9" customFormat="1" ht="12" customHeight="1" x14ac:dyDescent="0.15">
      <c r="A32" s="190"/>
      <c r="B32" s="190"/>
      <c r="C32" s="190"/>
      <c r="D32" s="190"/>
      <c r="E32" s="190"/>
      <c r="F32" s="190"/>
      <c r="G32" s="190"/>
      <c r="H32" s="190"/>
      <c r="I32" s="190"/>
      <c r="J32" s="147"/>
      <c r="K32" s="148"/>
      <c r="L32" s="148"/>
      <c r="M32" s="148"/>
      <c r="N32" s="110"/>
      <c r="O32" s="110"/>
      <c r="P32" s="110"/>
      <c r="Q32" s="110"/>
      <c r="R32" s="110"/>
      <c r="S32" s="167"/>
      <c r="T32" s="168"/>
      <c r="U32" s="37" t="str">
        <f>IF(ISNA(VLOOKUP(J30,$CI$101:$CL$159,2,FALSE)),"",VLOOKUP(J30,$CI$101:$CL$159,2,FALSE))</f>
        <v/>
      </c>
      <c r="V32" s="38">
        <f>IF(J30&gt;0,U32,0)</f>
        <v>0</v>
      </c>
      <c r="W32" s="152" t="s">
        <v>59</v>
      </c>
      <c r="X32" s="153"/>
      <c r="Y32" s="147"/>
      <c r="Z32" s="148"/>
      <c r="AA32" s="148"/>
      <c r="AB32" s="148"/>
      <c r="AC32" s="110"/>
      <c r="AD32" s="110"/>
      <c r="AE32" s="110"/>
      <c r="AF32" s="110"/>
      <c r="AG32" s="110"/>
      <c r="AH32" s="167"/>
      <c r="AI32" s="168"/>
      <c r="AJ32" s="37" t="str">
        <f>IF(ISNA(VLOOKUP(Y30,$CI$101:$CL$159,2,FALSE)),"",VLOOKUP(Y30,$CI$101:$CL$159,2,FALSE))</f>
        <v/>
      </c>
      <c r="AK32" s="38">
        <f>IF(Y30&gt;0,AJ32,0)</f>
        <v>0</v>
      </c>
      <c r="AL32" s="152" t="s">
        <v>59</v>
      </c>
      <c r="AM32" s="153"/>
      <c r="AN32" s="147"/>
      <c r="AO32" s="148"/>
      <c r="AP32" s="148"/>
      <c r="AQ32" s="148"/>
      <c r="AR32" s="110"/>
      <c r="AS32" s="110"/>
      <c r="AT32" s="110"/>
      <c r="AU32" s="110"/>
      <c r="AV32" s="110"/>
      <c r="AW32" s="167"/>
      <c r="AX32" s="168"/>
      <c r="AY32" s="37" t="str">
        <f>IF(ISNA(VLOOKUP(AN30,$CI$101:$CL$159,2,FALSE)),"",VLOOKUP(AN30,$CI$101:$CL$159,2,FALSE))</f>
        <v/>
      </c>
      <c r="AZ32" s="38">
        <f>IF(AN30&gt;0,AY32,0)</f>
        <v>0</v>
      </c>
      <c r="BA32" s="152" t="s">
        <v>59</v>
      </c>
      <c r="BB32" s="153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</row>
    <row r="33" spans="1:96" s="9" customFormat="1" ht="15.75" customHeight="1" x14ac:dyDescent="0.15">
      <c r="A33" s="190"/>
      <c r="B33" s="190"/>
      <c r="C33" s="190"/>
      <c r="D33" s="190"/>
      <c r="E33" s="190"/>
      <c r="F33" s="190"/>
      <c r="G33" s="190"/>
      <c r="H33" s="190"/>
      <c r="I33" s="190"/>
      <c r="J33" s="98"/>
      <c r="K33" s="99"/>
      <c r="L33" s="99"/>
      <c r="M33" s="99"/>
      <c r="N33" s="99"/>
      <c r="O33" s="99"/>
      <c r="P33" s="99"/>
      <c r="Q33" s="99"/>
      <c r="R33" s="99"/>
      <c r="S33" s="99"/>
      <c r="T33" s="100"/>
      <c r="U33" s="169">
        <f>N34*V35</f>
        <v>0</v>
      </c>
      <c r="V33" s="169"/>
      <c r="W33" s="169"/>
      <c r="X33" s="170"/>
      <c r="Y33" s="98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J33" s="169">
        <f>AC34*AK35</f>
        <v>0</v>
      </c>
      <c r="AK33" s="169"/>
      <c r="AL33" s="169"/>
      <c r="AM33" s="170"/>
      <c r="AN33" s="98"/>
      <c r="AO33" s="99"/>
      <c r="AP33" s="99"/>
      <c r="AQ33" s="99"/>
      <c r="AR33" s="99"/>
      <c r="AS33" s="99"/>
      <c r="AT33" s="99"/>
      <c r="AU33" s="99"/>
      <c r="AV33" s="99"/>
      <c r="AW33" s="99"/>
      <c r="AX33" s="100"/>
      <c r="AY33" s="101">
        <f>AR34*AZ35</f>
        <v>0</v>
      </c>
      <c r="AZ33" s="101"/>
      <c r="BA33" s="101"/>
      <c r="BB33" s="102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</row>
    <row r="34" spans="1:96" s="9" customFormat="1" ht="12" customHeight="1" x14ac:dyDescent="0.15">
      <c r="A34" s="190"/>
      <c r="B34" s="190"/>
      <c r="C34" s="190"/>
      <c r="D34" s="190"/>
      <c r="E34" s="190"/>
      <c r="F34" s="190"/>
      <c r="G34" s="190"/>
      <c r="H34" s="190"/>
      <c r="I34" s="190"/>
      <c r="J34" s="145"/>
      <c r="K34" s="146"/>
      <c r="L34" s="146"/>
      <c r="M34" s="146"/>
      <c r="N34" s="109"/>
      <c r="O34" s="109"/>
      <c r="P34" s="109"/>
      <c r="Q34" s="109"/>
      <c r="R34" s="109"/>
      <c r="S34" s="165"/>
      <c r="T34" s="166"/>
      <c r="U34" s="160"/>
      <c r="V34" s="160"/>
      <c r="W34" s="160"/>
      <c r="X34" s="161"/>
      <c r="Y34" s="145"/>
      <c r="Z34" s="146"/>
      <c r="AA34" s="146"/>
      <c r="AB34" s="146"/>
      <c r="AC34" s="109"/>
      <c r="AD34" s="109"/>
      <c r="AE34" s="109"/>
      <c r="AF34" s="109"/>
      <c r="AG34" s="109"/>
      <c r="AH34" s="165"/>
      <c r="AI34" s="166"/>
      <c r="AJ34" s="160"/>
      <c r="AK34" s="160"/>
      <c r="AL34" s="160"/>
      <c r="AM34" s="161"/>
      <c r="AN34" s="145"/>
      <c r="AO34" s="146"/>
      <c r="AP34" s="146"/>
      <c r="AQ34" s="146"/>
      <c r="AR34" s="109"/>
      <c r="AS34" s="109"/>
      <c r="AT34" s="109"/>
      <c r="AU34" s="109"/>
      <c r="AV34" s="109"/>
      <c r="AW34" s="165"/>
      <c r="AX34" s="166"/>
      <c r="AY34" s="103"/>
      <c r="AZ34" s="103"/>
      <c r="BA34" s="103"/>
      <c r="BB34" s="104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</row>
    <row r="35" spans="1:96" s="9" customFormat="1" ht="12" customHeight="1" x14ac:dyDescent="0.15">
      <c r="A35" s="190"/>
      <c r="B35" s="190"/>
      <c r="C35" s="190"/>
      <c r="D35" s="190"/>
      <c r="E35" s="190"/>
      <c r="F35" s="190"/>
      <c r="G35" s="190"/>
      <c r="H35" s="190"/>
      <c r="I35" s="190"/>
      <c r="J35" s="147"/>
      <c r="K35" s="148"/>
      <c r="L35" s="148"/>
      <c r="M35" s="148"/>
      <c r="N35" s="110"/>
      <c r="O35" s="110"/>
      <c r="P35" s="110"/>
      <c r="Q35" s="110"/>
      <c r="R35" s="110"/>
      <c r="S35" s="167"/>
      <c r="T35" s="168"/>
      <c r="U35" s="37" t="str">
        <f>IF(ISNA(VLOOKUP(J33,$CI$101:$CL$159,2,FALSE)),"",VLOOKUP(J33,$CI$101:$CL$159,2,FALSE))</f>
        <v/>
      </c>
      <c r="V35" s="38">
        <f>IF(J33&gt;0,U35,0)</f>
        <v>0</v>
      </c>
      <c r="W35" s="152" t="s">
        <v>59</v>
      </c>
      <c r="X35" s="153"/>
      <c r="Y35" s="147"/>
      <c r="Z35" s="148"/>
      <c r="AA35" s="148"/>
      <c r="AB35" s="148"/>
      <c r="AC35" s="110"/>
      <c r="AD35" s="110"/>
      <c r="AE35" s="110"/>
      <c r="AF35" s="110"/>
      <c r="AG35" s="110"/>
      <c r="AH35" s="167"/>
      <c r="AI35" s="168"/>
      <c r="AJ35" s="37" t="str">
        <f>IF(ISNA(VLOOKUP(Y33,$CI$101:$CL$159,2,FALSE)),"",VLOOKUP(Y33,$CI$101:$CL$159,2,FALSE))</f>
        <v/>
      </c>
      <c r="AK35" s="38">
        <f>IF(Y33&gt;0,AJ35,0)</f>
        <v>0</v>
      </c>
      <c r="AL35" s="152" t="s">
        <v>59</v>
      </c>
      <c r="AM35" s="153"/>
      <c r="AN35" s="147"/>
      <c r="AO35" s="148"/>
      <c r="AP35" s="148"/>
      <c r="AQ35" s="148"/>
      <c r="AR35" s="110"/>
      <c r="AS35" s="110"/>
      <c r="AT35" s="110"/>
      <c r="AU35" s="110"/>
      <c r="AV35" s="110"/>
      <c r="AW35" s="167"/>
      <c r="AX35" s="168"/>
      <c r="AY35" s="37" t="str">
        <f>IF(ISNA(VLOOKUP(AN33,$CI$101:$CL$159,2,FALSE)),"",VLOOKUP(AN33,$CI$101:$CL$159,2,FALSE))</f>
        <v/>
      </c>
      <c r="AZ35" s="38">
        <f>IF(AN33&gt;0,AY35,0)</f>
        <v>0</v>
      </c>
      <c r="BA35" s="152" t="s">
        <v>59</v>
      </c>
      <c r="BB35" s="153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</row>
    <row r="36" spans="1:96" s="9" customFormat="1" ht="15.75" customHeight="1" x14ac:dyDescent="0.15">
      <c r="A36" s="190"/>
      <c r="B36" s="190"/>
      <c r="C36" s="190"/>
      <c r="D36" s="190"/>
      <c r="E36" s="190"/>
      <c r="F36" s="190"/>
      <c r="G36" s="190"/>
      <c r="H36" s="190"/>
      <c r="I36" s="190"/>
      <c r="J36" s="149"/>
      <c r="K36" s="150"/>
      <c r="L36" s="150"/>
      <c r="M36" s="150"/>
      <c r="N36" s="150"/>
      <c r="O36" s="150"/>
      <c r="P36" s="150"/>
      <c r="Q36" s="150"/>
      <c r="R36" s="150"/>
      <c r="S36" s="150"/>
      <c r="T36" s="151"/>
      <c r="U36" s="160">
        <f>N37*V38</f>
        <v>0</v>
      </c>
      <c r="V36" s="160"/>
      <c r="W36" s="160"/>
      <c r="X36" s="161"/>
      <c r="Y36" s="149"/>
      <c r="Z36" s="150"/>
      <c r="AA36" s="150"/>
      <c r="AB36" s="150"/>
      <c r="AC36" s="150"/>
      <c r="AD36" s="150"/>
      <c r="AE36" s="150"/>
      <c r="AF36" s="150"/>
      <c r="AG36" s="150"/>
      <c r="AH36" s="150"/>
      <c r="AI36" s="151"/>
      <c r="AJ36" s="160">
        <f>AC37*AK38</f>
        <v>0</v>
      </c>
      <c r="AK36" s="160"/>
      <c r="AL36" s="160"/>
      <c r="AM36" s="161"/>
      <c r="AN36" s="149"/>
      <c r="AO36" s="150"/>
      <c r="AP36" s="150"/>
      <c r="AQ36" s="150"/>
      <c r="AR36" s="150"/>
      <c r="AS36" s="150"/>
      <c r="AT36" s="150"/>
      <c r="AU36" s="150"/>
      <c r="AV36" s="150"/>
      <c r="AW36" s="150"/>
      <c r="AX36" s="151"/>
      <c r="AY36" s="101">
        <f>AR37*AZ38</f>
        <v>0</v>
      </c>
      <c r="AZ36" s="101"/>
      <c r="BA36" s="101"/>
      <c r="BB36" s="102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</row>
    <row r="37" spans="1:96" s="9" customFormat="1" ht="12" customHeight="1" x14ac:dyDescent="0.15">
      <c r="A37" s="190"/>
      <c r="B37" s="190"/>
      <c r="C37" s="190"/>
      <c r="D37" s="190"/>
      <c r="E37" s="190"/>
      <c r="F37" s="190"/>
      <c r="G37" s="190"/>
      <c r="H37" s="190"/>
      <c r="I37" s="190"/>
      <c r="J37" s="105"/>
      <c r="K37" s="106"/>
      <c r="L37" s="106"/>
      <c r="M37" s="106"/>
      <c r="N37" s="109"/>
      <c r="O37" s="109"/>
      <c r="P37" s="109"/>
      <c r="Q37" s="109"/>
      <c r="R37" s="109"/>
      <c r="S37" s="171"/>
      <c r="T37" s="172"/>
      <c r="U37" s="160"/>
      <c r="V37" s="160"/>
      <c r="W37" s="160"/>
      <c r="X37" s="161"/>
      <c r="Y37" s="105"/>
      <c r="Z37" s="106"/>
      <c r="AA37" s="106"/>
      <c r="AB37" s="106"/>
      <c r="AC37" s="109"/>
      <c r="AD37" s="109"/>
      <c r="AE37" s="109"/>
      <c r="AF37" s="109"/>
      <c r="AG37" s="109"/>
      <c r="AH37" s="171"/>
      <c r="AI37" s="172"/>
      <c r="AJ37" s="160"/>
      <c r="AK37" s="160"/>
      <c r="AL37" s="160"/>
      <c r="AM37" s="161"/>
      <c r="AN37" s="105"/>
      <c r="AO37" s="106"/>
      <c r="AP37" s="106"/>
      <c r="AQ37" s="106"/>
      <c r="AR37" s="109"/>
      <c r="AS37" s="109"/>
      <c r="AT37" s="109"/>
      <c r="AU37" s="109"/>
      <c r="AV37" s="109"/>
      <c r="AW37" s="171"/>
      <c r="AX37" s="172"/>
      <c r="AY37" s="103"/>
      <c r="AZ37" s="103"/>
      <c r="BA37" s="103"/>
      <c r="BB37" s="104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</row>
    <row r="38" spans="1:96" s="9" customFormat="1" ht="12" customHeight="1" x14ac:dyDescent="0.15">
      <c r="A38" s="190"/>
      <c r="B38" s="190"/>
      <c r="C38" s="190"/>
      <c r="D38" s="190"/>
      <c r="E38" s="190"/>
      <c r="F38" s="190"/>
      <c r="G38" s="190"/>
      <c r="H38" s="190"/>
      <c r="I38" s="190"/>
      <c r="J38" s="107"/>
      <c r="K38" s="108"/>
      <c r="L38" s="108"/>
      <c r="M38" s="108"/>
      <c r="N38" s="110"/>
      <c r="O38" s="110"/>
      <c r="P38" s="110"/>
      <c r="Q38" s="110"/>
      <c r="R38" s="110"/>
      <c r="S38" s="171"/>
      <c r="T38" s="172"/>
      <c r="U38" s="37" t="str">
        <f>IF(ISNA(VLOOKUP(J36,$CI$101:$CL$159,2,FALSE)),"",VLOOKUP(J36,$CI$101:$CL$159,2,FALSE))</f>
        <v/>
      </c>
      <c r="V38" s="38">
        <f>IF(J36&gt;0,U38,0)</f>
        <v>0</v>
      </c>
      <c r="W38" s="152" t="s">
        <v>59</v>
      </c>
      <c r="X38" s="153"/>
      <c r="Y38" s="107"/>
      <c r="Z38" s="108"/>
      <c r="AA38" s="108"/>
      <c r="AB38" s="108"/>
      <c r="AC38" s="110"/>
      <c r="AD38" s="110"/>
      <c r="AE38" s="110"/>
      <c r="AF38" s="110"/>
      <c r="AG38" s="110"/>
      <c r="AH38" s="171"/>
      <c r="AI38" s="172"/>
      <c r="AJ38" s="37" t="str">
        <f>IF(ISNA(VLOOKUP(Y36,$CI$101:$CL$159,2,FALSE)),"",VLOOKUP(Y36,$CI$101:$CL$159,2,FALSE))</f>
        <v/>
      </c>
      <c r="AK38" s="38">
        <f>IF(Y36&gt;0,AJ38,0)</f>
        <v>0</v>
      </c>
      <c r="AL38" s="152" t="s">
        <v>59</v>
      </c>
      <c r="AM38" s="153"/>
      <c r="AN38" s="107"/>
      <c r="AO38" s="108"/>
      <c r="AP38" s="108"/>
      <c r="AQ38" s="108"/>
      <c r="AR38" s="110"/>
      <c r="AS38" s="110"/>
      <c r="AT38" s="110"/>
      <c r="AU38" s="110"/>
      <c r="AV38" s="110"/>
      <c r="AW38" s="171"/>
      <c r="AX38" s="172"/>
      <c r="AY38" s="37" t="str">
        <f>IF(ISNA(VLOOKUP(AN36,$CI$101:$CL$159,2,FALSE)),"",VLOOKUP(AN36,$CI$101:$CL$159,2,FALSE))</f>
        <v/>
      </c>
      <c r="AZ38" s="38">
        <f>IF(AN36&gt;0,AY38,0)</f>
        <v>0</v>
      </c>
      <c r="BA38" s="152" t="s">
        <v>59</v>
      </c>
      <c r="BB38" s="153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96" s="9" customFormat="1" ht="9" customHeight="1" x14ac:dyDescent="0.15">
      <c r="A39" s="173" t="s">
        <v>78</v>
      </c>
      <c r="B39" s="92"/>
      <c r="C39" s="92"/>
      <c r="D39" s="92"/>
      <c r="E39" s="92"/>
      <c r="F39" s="92"/>
      <c r="G39" s="92"/>
      <c r="H39" s="92"/>
      <c r="I39" s="92"/>
      <c r="J39" s="176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8"/>
      <c r="Y39" s="176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8"/>
      <c r="AN39" s="176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8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1:96" s="9" customFormat="1" ht="9" customHeight="1" x14ac:dyDescent="0.15">
      <c r="A40" s="174"/>
      <c r="B40" s="94"/>
      <c r="C40" s="94"/>
      <c r="D40" s="94"/>
      <c r="E40" s="94"/>
      <c r="F40" s="94"/>
      <c r="G40" s="94"/>
      <c r="H40" s="94"/>
      <c r="I40" s="94"/>
      <c r="J40" s="179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1"/>
      <c r="Y40" s="179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1"/>
      <c r="AN40" s="179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5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6"/>
      <c r="BQ40" s="6"/>
      <c r="BR40" s="7"/>
      <c r="BS40" s="7"/>
      <c r="BT40" s="7"/>
      <c r="BU40" s="7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</row>
    <row r="41" spans="1:96" s="9" customFormat="1" ht="9" customHeight="1" x14ac:dyDescent="0.15">
      <c r="A41" s="174"/>
      <c r="B41" s="94"/>
      <c r="C41" s="94"/>
      <c r="D41" s="94"/>
      <c r="E41" s="94"/>
      <c r="F41" s="94"/>
      <c r="G41" s="94"/>
      <c r="H41" s="94"/>
      <c r="I41" s="94"/>
      <c r="J41" s="185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7"/>
      <c r="Y41" s="185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7"/>
      <c r="AN41" s="185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7"/>
      <c r="BC41" s="5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6"/>
      <c r="BQ41" s="6"/>
      <c r="BR41" s="7"/>
      <c r="BS41" s="7"/>
      <c r="BT41" s="7"/>
      <c r="BU41" s="7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</row>
    <row r="42" spans="1:96" s="9" customFormat="1" ht="9" customHeight="1" x14ac:dyDescent="0.15">
      <c r="A42" s="174"/>
      <c r="B42" s="94"/>
      <c r="C42" s="94"/>
      <c r="D42" s="94"/>
      <c r="E42" s="94"/>
      <c r="F42" s="94"/>
      <c r="G42" s="94"/>
      <c r="H42" s="94"/>
      <c r="I42" s="94"/>
      <c r="J42" s="185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7"/>
      <c r="Y42" s="185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7"/>
      <c r="AN42" s="185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  <c r="BC42" s="5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6"/>
      <c r="BQ42" s="6"/>
      <c r="BR42" s="7"/>
      <c r="BS42" s="7"/>
      <c r="BT42" s="7"/>
      <c r="BU42" s="7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</row>
    <row r="43" spans="1:96" s="9" customFormat="1" ht="9" customHeight="1" x14ac:dyDescent="0.15">
      <c r="A43" s="174"/>
      <c r="B43" s="94"/>
      <c r="C43" s="94"/>
      <c r="D43" s="94"/>
      <c r="E43" s="94"/>
      <c r="F43" s="94"/>
      <c r="G43" s="94"/>
      <c r="H43" s="94"/>
      <c r="I43" s="94"/>
      <c r="J43" s="179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1"/>
      <c r="Y43" s="179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1"/>
      <c r="AN43" s="179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5"/>
      <c r="BD43" s="21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6"/>
      <c r="BQ43" s="6"/>
      <c r="BR43" s="7"/>
      <c r="BS43" s="7"/>
      <c r="BT43" s="7"/>
      <c r="BU43" s="7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1:96" s="9" customFormat="1" ht="9" customHeight="1" thickBot="1" x14ac:dyDescent="0.2">
      <c r="A44" s="175"/>
      <c r="B44" s="134"/>
      <c r="C44" s="134"/>
      <c r="D44" s="134"/>
      <c r="E44" s="134"/>
      <c r="F44" s="134"/>
      <c r="G44" s="134"/>
      <c r="H44" s="134"/>
      <c r="I44" s="134"/>
      <c r="J44" s="182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4"/>
      <c r="Y44" s="182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4"/>
      <c r="AN44" s="182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4"/>
      <c r="BC44" s="5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6"/>
      <c r="BQ44" s="6"/>
      <c r="BR44" s="7"/>
      <c r="BS44" s="7"/>
      <c r="BT44" s="7"/>
      <c r="BU44" s="7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</row>
    <row r="45" spans="1:96" s="9" customFormat="1" ht="12" customHeight="1" thickTop="1" x14ac:dyDescent="0.15">
      <c r="A45" s="216" t="s">
        <v>103</v>
      </c>
      <c r="B45" s="217"/>
      <c r="C45" s="217"/>
      <c r="D45" s="217"/>
      <c r="E45" s="217"/>
      <c r="F45" s="217"/>
      <c r="G45" s="217"/>
      <c r="H45" s="217"/>
      <c r="I45" s="218"/>
      <c r="J45" s="205" t="s">
        <v>68</v>
      </c>
      <c r="K45" s="206"/>
      <c r="L45" s="199">
        <f>J46*10</f>
        <v>0</v>
      </c>
      <c r="M45" s="200"/>
      <c r="N45" s="201"/>
      <c r="O45" s="205" t="s">
        <v>69</v>
      </c>
      <c r="P45" s="206"/>
      <c r="Q45" s="199">
        <f>O46*10</f>
        <v>0</v>
      </c>
      <c r="R45" s="200"/>
      <c r="S45" s="201"/>
      <c r="T45" s="207"/>
      <c r="U45" s="208"/>
      <c r="V45" s="208"/>
      <c r="W45" s="208"/>
      <c r="X45" s="209"/>
      <c r="Y45" s="205" t="s">
        <v>68</v>
      </c>
      <c r="Z45" s="206"/>
      <c r="AA45" s="199">
        <f>Y46*10</f>
        <v>0</v>
      </c>
      <c r="AB45" s="200"/>
      <c r="AC45" s="201"/>
      <c r="AD45" s="205" t="s">
        <v>69</v>
      </c>
      <c r="AE45" s="206"/>
      <c r="AF45" s="199">
        <f>AD46*10</f>
        <v>0</v>
      </c>
      <c r="AG45" s="200"/>
      <c r="AH45" s="201"/>
      <c r="AI45" s="207"/>
      <c r="AJ45" s="208"/>
      <c r="AK45" s="208"/>
      <c r="AL45" s="208"/>
      <c r="AM45" s="209"/>
      <c r="AN45" s="205" t="s">
        <v>68</v>
      </c>
      <c r="AO45" s="206"/>
      <c r="AP45" s="199">
        <f>AN46*10</f>
        <v>0</v>
      </c>
      <c r="AQ45" s="200"/>
      <c r="AR45" s="201"/>
      <c r="AS45" s="205" t="s">
        <v>69</v>
      </c>
      <c r="AT45" s="206"/>
      <c r="AU45" s="199">
        <f>AS46*10</f>
        <v>0</v>
      </c>
      <c r="AV45" s="200"/>
      <c r="AW45" s="201"/>
      <c r="AX45" s="207"/>
      <c r="AY45" s="208"/>
      <c r="AZ45" s="208"/>
      <c r="BA45" s="208"/>
      <c r="BB45" s="209"/>
      <c r="BC45" s="22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7"/>
      <c r="BS45" s="7"/>
      <c r="BT45" s="7"/>
      <c r="BU45" s="7"/>
      <c r="BV45" s="7"/>
      <c r="BW45" s="7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</row>
    <row r="46" spans="1:96" s="9" customFormat="1" ht="4.5" customHeight="1" x14ac:dyDescent="0.15">
      <c r="A46" s="105"/>
      <c r="B46" s="106"/>
      <c r="C46" s="106"/>
      <c r="D46" s="106"/>
      <c r="E46" s="106"/>
      <c r="F46" s="106"/>
      <c r="G46" s="106"/>
      <c r="H46" s="106"/>
      <c r="I46" s="219"/>
      <c r="J46" s="197"/>
      <c r="K46" s="198"/>
      <c r="L46" s="202"/>
      <c r="M46" s="203"/>
      <c r="N46" s="204"/>
      <c r="O46" s="197"/>
      <c r="P46" s="198"/>
      <c r="Q46" s="202"/>
      <c r="R46" s="203"/>
      <c r="S46" s="204"/>
      <c r="T46" s="210"/>
      <c r="U46" s="211"/>
      <c r="V46" s="211"/>
      <c r="W46" s="211"/>
      <c r="X46" s="212"/>
      <c r="Y46" s="197"/>
      <c r="Z46" s="198"/>
      <c r="AA46" s="202"/>
      <c r="AB46" s="203"/>
      <c r="AC46" s="204"/>
      <c r="AD46" s="197"/>
      <c r="AE46" s="198"/>
      <c r="AF46" s="202"/>
      <c r="AG46" s="203"/>
      <c r="AH46" s="204"/>
      <c r="AI46" s="210"/>
      <c r="AJ46" s="211"/>
      <c r="AK46" s="211"/>
      <c r="AL46" s="211"/>
      <c r="AM46" s="212"/>
      <c r="AN46" s="197"/>
      <c r="AO46" s="198"/>
      <c r="AP46" s="202"/>
      <c r="AQ46" s="203"/>
      <c r="AR46" s="204"/>
      <c r="AS46" s="197"/>
      <c r="AT46" s="198"/>
      <c r="AU46" s="202"/>
      <c r="AV46" s="203"/>
      <c r="AW46" s="204"/>
      <c r="AX46" s="210"/>
      <c r="AY46" s="211"/>
      <c r="AZ46" s="211"/>
      <c r="BA46" s="211"/>
      <c r="BB46" s="212"/>
      <c r="BC46" s="5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6"/>
      <c r="BQ46" s="6"/>
      <c r="BR46" s="7"/>
      <c r="BS46" s="7"/>
      <c r="BT46" s="7"/>
      <c r="BU46" s="7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</row>
    <row r="47" spans="1:96" s="9" customFormat="1" ht="10.5" customHeight="1" x14ac:dyDescent="0.15">
      <c r="A47" s="220" t="s">
        <v>79</v>
      </c>
      <c r="B47" s="221"/>
      <c r="C47" s="221"/>
      <c r="D47" s="221"/>
      <c r="E47" s="221"/>
      <c r="F47" s="221"/>
      <c r="G47" s="221"/>
      <c r="H47" s="221"/>
      <c r="I47" s="222"/>
      <c r="J47" s="197"/>
      <c r="K47" s="198"/>
      <c r="L47" s="202"/>
      <c r="M47" s="203"/>
      <c r="N47" s="204"/>
      <c r="O47" s="197"/>
      <c r="P47" s="198"/>
      <c r="Q47" s="202"/>
      <c r="R47" s="203"/>
      <c r="S47" s="204"/>
      <c r="T47" s="210"/>
      <c r="U47" s="211"/>
      <c r="V47" s="211"/>
      <c r="W47" s="211"/>
      <c r="X47" s="212"/>
      <c r="Y47" s="197"/>
      <c r="Z47" s="198"/>
      <c r="AA47" s="202"/>
      <c r="AB47" s="203"/>
      <c r="AC47" s="204"/>
      <c r="AD47" s="197"/>
      <c r="AE47" s="198"/>
      <c r="AF47" s="202"/>
      <c r="AG47" s="203"/>
      <c r="AH47" s="204"/>
      <c r="AI47" s="210"/>
      <c r="AJ47" s="211"/>
      <c r="AK47" s="211"/>
      <c r="AL47" s="211"/>
      <c r="AM47" s="212"/>
      <c r="AN47" s="197"/>
      <c r="AO47" s="198"/>
      <c r="AP47" s="202"/>
      <c r="AQ47" s="203"/>
      <c r="AR47" s="204"/>
      <c r="AS47" s="197"/>
      <c r="AT47" s="198"/>
      <c r="AU47" s="202"/>
      <c r="AV47" s="203"/>
      <c r="AW47" s="204"/>
      <c r="AX47" s="210"/>
      <c r="AY47" s="211"/>
      <c r="AZ47" s="211"/>
      <c r="BA47" s="211"/>
      <c r="BB47" s="212"/>
      <c r="BC47" s="5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6"/>
      <c r="BQ47" s="6"/>
      <c r="BR47" s="7"/>
      <c r="BS47" s="7"/>
      <c r="BT47" s="7"/>
      <c r="BU47" s="7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</row>
    <row r="48" spans="1:96" s="9" customFormat="1" ht="12.75" customHeight="1" thickBot="1" x14ac:dyDescent="0.2">
      <c r="A48" s="191" t="s">
        <v>104</v>
      </c>
      <c r="B48" s="192"/>
      <c r="C48" s="192"/>
      <c r="D48" s="192"/>
      <c r="E48" s="192"/>
      <c r="F48" s="192"/>
      <c r="G48" s="192"/>
      <c r="H48" s="192"/>
      <c r="I48" s="193"/>
      <c r="J48" s="194" t="s">
        <v>70</v>
      </c>
      <c r="K48" s="195"/>
      <c r="L48" s="196" t="s">
        <v>59</v>
      </c>
      <c r="M48" s="196"/>
      <c r="N48" s="195"/>
      <c r="O48" s="194" t="s">
        <v>70</v>
      </c>
      <c r="P48" s="195"/>
      <c r="Q48" s="196" t="s">
        <v>59</v>
      </c>
      <c r="R48" s="196"/>
      <c r="S48" s="195"/>
      <c r="T48" s="213"/>
      <c r="U48" s="214"/>
      <c r="V48" s="214"/>
      <c r="W48" s="214"/>
      <c r="X48" s="215"/>
      <c r="Y48" s="194" t="s">
        <v>70</v>
      </c>
      <c r="Z48" s="195"/>
      <c r="AA48" s="196" t="s">
        <v>59</v>
      </c>
      <c r="AB48" s="196"/>
      <c r="AC48" s="195"/>
      <c r="AD48" s="194" t="s">
        <v>70</v>
      </c>
      <c r="AE48" s="195"/>
      <c r="AF48" s="196" t="s">
        <v>59</v>
      </c>
      <c r="AG48" s="196"/>
      <c r="AH48" s="195"/>
      <c r="AI48" s="213"/>
      <c r="AJ48" s="214"/>
      <c r="AK48" s="214"/>
      <c r="AL48" s="214"/>
      <c r="AM48" s="215"/>
      <c r="AN48" s="194" t="s">
        <v>70</v>
      </c>
      <c r="AO48" s="195"/>
      <c r="AP48" s="196" t="s">
        <v>59</v>
      </c>
      <c r="AQ48" s="196"/>
      <c r="AR48" s="195"/>
      <c r="AS48" s="194" t="s">
        <v>70</v>
      </c>
      <c r="AT48" s="195"/>
      <c r="AU48" s="196" t="s">
        <v>59</v>
      </c>
      <c r="AV48" s="196"/>
      <c r="AW48" s="195"/>
      <c r="AX48" s="213"/>
      <c r="AY48" s="214"/>
      <c r="AZ48" s="214"/>
      <c r="BA48" s="214"/>
      <c r="BB48" s="215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</row>
    <row r="49" spans="1:96" s="9" customFormat="1" ht="11.25" customHeight="1" thickTop="1" x14ac:dyDescent="0.15">
      <c r="A49" s="228" t="s">
        <v>71</v>
      </c>
      <c r="B49" s="229"/>
      <c r="C49" s="229"/>
      <c r="D49" s="229"/>
      <c r="E49" s="229"/>
      <c r="F49" s="229"/>
      <c r="G49" s="229"/>
      <c r="H49" s="229"/>
      <c r="I49" s="230"/>
      <c r="J49" s="234">
        <f>SUM(U12,U15,U18,U21,U24,U27,U30,U33,U36,L45,Q45,V45)</f>
        <v>0</v>
      </c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8" t="s">
        <v>59</v>
      </c>
      <c r="W49" s="238"/>
      <c r="X49" s="239"/>
      <c r="Y49" s="234">
        <f>SUM(AJ12,AJ15,AJ18,AJ21,AJ24,AJ27,AJ30,AJ33,AJ36,AA45,AF45,AI45)</f>
        <v>0</v>
      </c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8" t="s">
        <v>59</v>
      </c>
      <c r="AL49" s="238"/>
      <c r="AM49" s="239"/>
      <c r="AN49" s="234">
        <f>SUM(AY12,AY15,AY18,AY21,AY24,AY27,AY30,AY33,AY36,AP45,AU45,AX45)</f>
        <v>0</v>
      </c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29" t="s">
        <v>59</v>
      </c>
      <c r="BA49" s="229"/>
      <c r="BB49" s="230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</row>
    <row r="50" spans="1:96" s="9" customFormat="1" ht="11.25" customHeight="1" x14ac:dyDescent="0.15">
      <c r="A50" s="231"/>
      <c r="B50" s="232"/>
      <c r="C50" s="232"/>
      <c r="D50" s="232"/>
      <c r="E50" s="232"/>
      <c r="F50" s="232"/>
      <c r="G50" s="232"/>
      <c r="H50" s="232"/>
      <c r="I50" s="233"/>
      <c r="J50" s="236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40"/>
      <c r="W50" s="240"/>
      <c r="X50" s="241"/>
      <c r="Y50" s="236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40"/>
      <c r="AL50" s="240"/>
      <c r="AM50" s="241"/>
      <c r="AN50" s="236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2"/>
      <c r="BA50" s="232"/>
      <c r="BB50" s="233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</row>
    <row r="51" spans="1:96" s="9" customFormat="1" ht="12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26"/>
      <c r="M51" s="26"/>
      <c r="N51" s="26"/>
      <c r="O51" s="26"/>
      <c r="P51" s="26"/>
      <c r="Q51" s="26"/>
      <c r="R51" s="27"/>
      <c r="S51" s="27"/>
      <c r="T51" s="28"/>
      <c r="U51" s="28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</row>
    <row r="52" spans="1:96" s="9" customFormat="1" ht="8.25" customHeight="1" x14ac:dyDescent="0.15">
      <c r="A52" s="120" t="s">
        <v>81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223">
        <f>J80+Y80+AN80</f>
        <v>0</v>
      </c>
      <c r="L52" s="224"/>
      <c r="M52" s="224"/>
      <c r="N52" s="224"/>
      <c r="O52" s="224"/>
      <c r="P52" s="224"/>
      <c r="Q52" s="224"/>
      <c r="R52" s="226" t="s">
        <v>59</v>
      </c>
      <c r="S52" s="226"/>
      <c r="T52" s="19"/>
      <c r="U52" s="1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</row>
    <row r="53" spans="1:96" s="9" customFormat="1" ht="8.25" customHeight="1" x14ac:dyDescent="0.1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225"/>
      <c r="L53" s="225"/>
      <c r="M53" s="225"/>
      <c r="N53" s="225"/>
      <c r="O53" s="225"/>
      <c r="P53" s="225"/>
      <c r="Q53" s="225"/>
      <c r="R53" s="227"/>
      <c r="S53" s="227"/>
      <c r="T53" s="19"/>
      <c r="U53" s="1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</row>
    <row r="54" spans="1:96" s="9" customFormat="1" ht="8.2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</row>
    <row r="55" spans="1:96" s="9" customFormat="1" ht="8.25" customHeight="1" x14ac:dyDescent="0.15">
      <c r="A55" s="126"/>
      <c r="B55" s="127"/>
      <c r="C55" s="127"/>
      <c r="D55" s="127"/>
      <c r="E55" s="127"/>
      <c r="F55" s="127"/>
      <c r="G55" s="127"/>
      <c r="H55" s="127"/>
      <c r="I55" s="127"/>
      <c r="J55" s="115"/>
      <c r="K55" s="116"/>
      <c r="L55" s="116"/>
      <c r="M55" s="116"/>
      <c r="N55" s="119" t="s">
        <v>20</v>
      </c>
      <c r="O55" s="119"/>
      <c r="P55" s="116"/>
      <c r="Q55" s="116"/>
      <c r="R55" s="116"/>
      <c r="S55" s="116"/>
      <c r="T55" s="82" t="s">
        <v>21</v>
      </c>
      <c r="U55" s="82"/>
      <c r="V55" s="82"/>
      <c r="W55" s="82"/>
      <c r="X55" s="83"/>
      <c r="Y55" s="115"/>
      <c r="Z55" s="116"/>
      <c r="AA55" s="116"/>
      <c r="AB55" s="116"/>
      <c r="AC55" s="119" t="s">
        <v>20</v>
      </c>
      <c r="AD55" s="119"/>
      <c r="AE55" s="116"/>
      <c r="AF55" s="116"/>
      <c r="AG55" s="116"/>
      <c r="AH55" s="116"/>
      <c r="AI55" s="82" t="s">
        <v>21</v>
      </c>
      <c r="AJ55" s="82"/>
      <c r="AK55" s="82"/>
      <c r="AL55" s="82"/>
      <c r="AM55" s="83"/>
      <c r="AN55" s="115"/>
      <c r="AO55" s="116"/>
      <c r="AP55" s="116"/>
      <c r="AQ55" s="116"/>
      <c r="AR55" s="119" t="s">
        <v>20</v>
      </c>
      <c r="AS55" s="119"/>
      <c r="AT55" s="116"/>
      <c r="AU55" s="116"/>
      <c r="AV55" s="116"/>
      <c r="AW55" s="116"/>
      <c r="AX55" s="82" t="s">
        <v>21</v>
      </c>
      <c r="AY55" s="82"/>
      <c r="AZ55" s="82"/>
      <c r="BA55" s="82"/>
      <c r="BB55" s="83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</row>
    <row r="56" spans="1:96" s="9" customFormat="1" ht="8.25" customHeight="1" x14ac:dyDescent="0.15">
      <c r="A56" s="129"/>
      <c r="B56" s="130"/>
      <c r="C56" s="130"/>
      <c r="D56" s="130"/>
      <c r="E56" s="130"/>
      <c r="F56" s="130"/>
      <c r="G56" s="130"/>
      <c r="H56" s="130"/>
      <c r="I56" s="130"/>
      <c r="J56" s="117"/>
      <c r="K56" s="118"/>
      <c r="L56" s="118"/>
      <c r="M56" s="118"/>
      <c r="N56" s="80"/>
      <c r="O56" s="80"/>
      <c r="P56" s="118"/>
      <c r="Q56" s="118"/>
      <c r="R56" s="118"/>
      <c r="S56" s="118"/>
      <c r="T56" s="84"/>
      <c r="U56" s="84"/>
      <c r="V56" s="84"/>
      <c r="W56" s="84"/>
      <c r="X56" s="85"/>
      <c r="Y56" s="117"/>
      <c r="Z56" s="118"/>
      <c r="AA56" s="118"/>
      <c r="AB56" s="118"/>
      <c r="AC56" s="80"/>
      <c r="AD56" s="80"/>
      <c r="AE56" s="118"/>
      <c r="AF56" s="118"/>
      <c r="AG56" s="118"/>
      <c r="AH56" s="118"/>
      <c r="AI56" s="84"/>
      <c r="AJ56" s="84"/>
      <c r="AK56" s="84"/>
      <c r="AL56" s="84"/>
      <c r="AM56" s="85"/>
      <c r="AN56" s="117"/>
      <c r="AO56" s="118"/>
      <c r="AP56" s="118"/>
      <c r="AQ56" s="118"/>
      <c r="AR56" s="80"/>
      <c r="AS56" s="80"/>
      <c r="AT56" s="118"/>
      <c r="AU56" s="118"/>
      <c r="AV56" s="118"/>
      <c r="AW56" s="118"/>
      <c r="AX56" s="84"/>
      <c r="AY56" s="84"/>
      <c r="AZ56" s="84"/>
      <c r="BA56" s="84"/>
      <c r="BB56" s="8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</row>
    <row r="57" spans="1:96" s="9" customFormat="1" ht="11.25" customHeight="1" x14ac:dyDescent="0.15">
      <c r="A57" s="62" t="s">
        <v>72</v>
      </c>
      <c r="B57" s="63"/>
      <c r="C57" s="63"/>
      <c r="D57" s="63"/>
      <c r="E57" s="63"/>
      <c r="F57" s="242"/>
      <c r="G57" s="247" t="s">
        <v>82</v>
      </c>
      <c r="H57" s="248"/>
      <c r="I57" s="248"/>
      <c r="J57" s="251"/>
      <c r="K57" s="119"/>
      <c r="L57" s="119"/>
      <c r="M57" s="119"/>
      <c r="N57" s="119"/>
      <c r="O57" s="119"/>
      <c r="P57" s="254" t="s">
        <v>47</v>
      </c>
      <c r="Q57" s="255"/>
      <c r="R57" s="258">
        <f>J57*330</f>
        <v>0</v>
      </c>
      <c r="S57" s="258"/>
      <c r="T57" s="258"/>
      <c r="U57" s="258"/>
      <c r="V57" s="258"/>
      <c r="W57" s="260" t="s">
        <v>59</v>
      </c>
      <c r="X57" s="261"/>
      <c r="Y57" s="251"/>
      <c r="Z57" s="119"/>
      <c r="AA57" s="119"/>
      <c r="AB57" s="119"/>
      <c r="AC57" s="119"/>
      <c r="AD57" s="119"/>
      <c r="AE57" s="254" t="s">
        <v>47</v>
      </c>
      <c r="AF57" s="255"/>
      <c r="AG57" s="258">
        <f>Y57*330</f>
        <v>0</v>
      </c>
      <c r="AH57" s="258"/>
      <c r="AI57" s="258"/>
      <c r="AJ57" s="258"/>
      <c r="AK57" s="258"/>
      <c r="AL57" s="260" t="s">
        <v>59</v>
      </c>
      <c r="AM57" s="261"/>
      <c r="AN57" s="251"/>
      <c r="AO57" s="119"/>
      <c r="AP57" s="119"/>
      <c r="AQ57" s="119"/>
      <c r="AR57" s="119"/>
      <c r="AS57" s="119"/>
      <c r="AT57" s="254" t="s">
        <v>47</v>
      </c>
      <c r="AU57" s="255"/>
      <c r="AV57" s="258">
        <f>AN57*330</f>
        <v>0</v>
      </c>
      <c r="AW57" s="258"/>
      <c r="AX57" s="258"/>
      <c r="AY57" s="258"/>
      <c r="AZ57" s="258"/>
      <c r="BA57" s="260" t="s">
        <v>59</v>
      </c>
      <c r="BB57" s="261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</row>
    <row r="58" spans="1:96" s="9" customFormat="1" ht="11.25" customHeight="1" x14ac:dyDescent="0.15">
      <c r="A58" s="243"/>
      <c r="B58" s="244"/>
      <c r="C58" s="244"/>
      <c r="D58" s="244"/>
      <c r="E58" s="244"/>
      <c r="F58" s="245"/>
      <c r="G58" s="249"/>
      <c r="H58" s="250"/>
      <c r="I58" s="250"/>
      <c r="J58" s="252"/>
      <c r="K58" s="253"/>
      <c r="L58" s="253"/>
      <c r="M58" s="253"/>
      <c r="N58" s="253"/>
      <c r="O58" s="253"/>
      <c r="P58" s="256"/>
      <c r="Q58" s="257"/>
      <c r="R58" s="259"/>
      <c r="S58" s="259"/>
      <c r="T58" s="259"/>
      <c r="U58" s="259"/>
      <c r="V58" s="259"/>
      <c r="W58" s="262"/>
      <c r="X58" s="263"/>
      <c r="Y58" s="252"/>
      <c r="Z58" s="253"/>
      <c r="AA58" s="253"/>
      <c r="AB58" s="253"/>
      <c r="AC58" s="253"/>
      <c r="AD58" s="253"/>
      <c r="AE58" s="256"/>
      <c r="AF58" s="257"/>
      <c r="AG58" s="259"/>
      <c r="AH58" s="259"/>
      <c r="AI58" s="259"/>
      <c r="AJ58" s="259"/>
      <c r="AK58" s="259"/>
      <c r="AL58" s="262"/>
      <c r="AM58" s="263"/>
      <c r="AN58" s="252"/>
      <c r="AO58" s="253"/>
      <c r="AP58" s="253"/>
      <c r="AQ58" s="253"/>
      <c r="AR58" s="253"/>
      <c r="AS58" s="253"/>
      <c r="AT58" s="256"/>
      <c r="AU58" s="257"/>
      <c r="AV58" s="259"/>
      <c r="AW58" s="259"/>
      <c r="AX58" s="259"/>
      <c r="AY58" s="259"/>
      <c r="AZ58" s="259"/>
      <c r="BA58" s="262"/>
      <c r="BB58" s="263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</row>
    <row r="59" spans="1:96" s="9" customFormat="1" ht="11.25" customHeight="1" x14ac:dyDescent="0.15">
      <c r="A59" s="243"/>
      <c r="B59" s="244"/>
      <c r="C59" s="244"/>
      <c r="D59" s="244"/>
      <c r="E59" s="244"/>
      <c r="F59" s="245"/>
      <c r="G59" s="264" t="s">
        <v>83</v>
      </c>
      <c r="H59" s="264"/>
      <c r="I59" s="264"/>
      <c r="J59" s="266"/>
      <c r="K59" s="267"/>
      <c r="L59" s="267"/>
      <c r="M59" s="267"/>
      <c r="N59" s="267"/>
      <c r="O59" s="267"/>
      <c r="P59" s="269" t="s">
        <v>47</v>
      </c>
      <c r="Q59" s="270"/>
      <c r="R59" s="273">
        <f>J59*400</f>
        <v>0</v>
      </c>
      <c r="S59" s="273"/>
      <c r="T59" s="273"/>
      <c r="U59" s="273"/>
      <c r="V59" s="273"/>
      <c r="W59" s="275" t="s">
        <v>59</v>
      </c>
      <c r="X59" s="276"/>
      <c r="Y59" s="266"/>
      <c r="Z59" s="267"/>
      <c r="AA59" s="267"/>
      <c r="AB59" s="267"/>
      <c r="AC59" s="267"/>
      <c r="AD59" s="267"/>
      <c r="AE59" s="269" t="s">
        <v>47</v>
      </c>
      <c r="AF59" s="270"/>
      <c r="AG59" s="273">
        <f>Y59*400</f>
        <v>0</v>
      </c>
      <c r="AH59" s="273"/>
      <c r="AI59" s="273"/>
      <c r="AJ59" s="273"/>
      <c r="AK59" s="273"/>
      <c r="AL59" s="275" t="s">
        <v>59</v>
      </c>
      <c r="AM59" s="276"/>
      <c r="AN59" s="266"/>
      <c r="AO59" s="267"/>
      <c r="AP59" s="267"/>
      <c r="AQ59" s="267"/>
      <c r="AR59" s="267"/>
      <c r="AS59" s="267"/>
      <c r="AT59" s="269" t="s">
        <v>47</v>
      </c>
      <c r="AU59" s="270"/>
      <c r="AV59" s="273">
        <f>AN59*400</f>
        <v>0</v>
      </c>
      <c r="AW59" s="273"/>
      <c r="AX59" s="273"/>
      <c r="AY59" s="273"/>
      <c r="AZ59" s="273"/>
      <c r="BA59" s="275" t="s">
        <v>59</v>
      </c>
      <c r="BB59" s="276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</row>
    <row r="60" spans="1:96" s="9" customFormat="1" ht="11.25" customHeight="1" x14ac:dyDescent="0.15">
      <c r="A60" s="64"/>
      <c r="B60" s="61"/>
      <c r="C60" s="61"/>
      <c r="D60" s="61"/>
      <c r="E60" s="61"/>
      <c r="F60" s="246"/>
      <c r="G60" s="265"/>
      <c r="H60" s="265"/>
      <c r="I60" s="265"/>
      <c r="J60" s="268"/>
      <c r="K60" s="80"/>
      <c r="L60" s="80"/>
      <c r="M60" s="80"/>
      <c r="N60" s="80"/>
      <c r="O60" s="80"/>
      <c r="P60" s="271"/>
      <c r="Q60" s="272"/>
      <c r="R60" s="274"/>
      <c r="S60" s="274"/>
      <c r="T60" s="274"/>
      <c r="U60" s="274"/>
      <c r="V60" s="274"/>
      <c r="W60" s="277"/>
      <c r="X60" s="278"/>
      <c r="Y60" s="268"/>
      <c r="Z60" s="80"/>
      <c r="AA60" s="80"/>
      <c r="AB60" s="80"/>
      <c r="AC60" s="80"/>
      <c r="AD60" s="80"/>
      <c r="AE60" s="271"/>
      <c r="AF60" s="272"/>
      <c r="AG60" s="274"/>
      <c r="AH60" s="274"/>
      <c r="AI60" s="274"/>
      <c r="AJ60" s="274"/>
      <c r="AK60" s="274"/>
      <c r="AL60" s="277"/>
      <c r="AM60" s="278"/>
      <c r="AN60" s="268"/>
      <c r="AO60" s="80"/>
      <c r="AP60" s="80"/>
      <c r="AQ60" s="80"/>
      <c r="AR60" s="80"/>
      <c r="AS60" s="80"/>
      <c r="AT60" s="271"/>
      <c r="AU60" s="272"/>
      <c r="AV60" s="274"/>
      <c r="AW60" s="274"/>
      <c r="AX60" s="274"/>
      <c r="AY60" s="274"/>
      <c r="AZ60" s="274"/>
      <c r="BA60" s="277"/>
      <c r="BB60" s="278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</row>
    <row r="61" spans="1:96" s="9" customFormat="1" ht="11.25" customHeight="1" x14ac:dyDescent="0.15">
      <c r="A61" s="279" t="s">
        <v>84</v>
      </c>
      <c r="B61" s="248"/>
      <c r="C61" s="248"/>
      <c r="D61" s="248"/>
      <c r="E61" s="248"/>
      <c r="F61" s="248"/>
      <c r="G61" s="248"/>
      <c r="H61" s="248"/>
      <c r="I61" s="280"/>
      <c r="J61" s="251"/>
      <c r="K61" s="119"/>
      <c r="L61" s="119"/>
      <c r="M61" s="119"/>
      <c r="N61" s="119"/>
      <c r="O61" s="119"/>
      <c r="P61" s="254" t="s">
        <v>47</v>
      </c>
      <c r="Q61" s="255"/>
      <c r="R61" s="258">
        <f>J61*260</f>
        <v>0</v>
      </c>
      <c r="S61" s="258"/>
      <c r="T61" s="258"/>
      <c r="U61" s="258"/>
      <c r="V61" s="258"/>
      <c r="W61" s="260" t="s">
        <v>59</v>
      </c>
      <c r="X61" s="261"/>
      <c r="Y61" s="251"/>
      <c r="Z61" s="119"/>
      <c r="AA61" s="119"/>
      <c r="AB61" s="119"/>
      <c r="AC61" s="119"/>
      <c r="AD61" s="119"/>
      <c r="AE61" s="254" t="s">
        <v>47</v>
      </c>
      <c r="AF61" s="255"/>
      <c r="AG61" s="258">
        <f>Y61*260</f>
        <v>0</v>
      </c>
      <c r="AH61" s="258"/>
      <c r="AI61" s="258"/>
      <c r="AJ61" s="258"/>
      <c r="AK61" s="258"/>
      <c r="AL61" s="260" t="s">
        <v>59</v>
      </c>
      <c r="AM61" s="261"/>
      <c r="AN61" s="251"/>
      <c r="AO61" s="119"/>
      <c r="AP61" s="119"/>
      <c r="AQ61" s="119"/>
      <c r="AR61" s="119"/>
      <c r="AS61" s="119"/>
      <c r="AT61" s="254" t="s">
        <v>47</v>
      </c>
      <c r="AU61" s="255"/>
      <c r="AV61" s="258">
        <f>AN61*260</f>
        <v>0</v>
      </c>
      <c r="AW61" s="258"/>
      <c r="AX61" s="258"/>
      <c r="AY61" s="258"/>
      <c r="AZ61" s="258"/>
      <c r="BA61" s="260" t="s">
        <v>59</v>
      </c>
      <c r="BB61" s="261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</row>
    <row r="62" spans="1:96" s="9" customFormat="1" ht="11.25" customHeight="1" x14ac:dyDescent="0.15">
      <c r="A62" s="281"/>
      <c r="B62" s="250"/>
      <c r="C62" s="250"/>
      <c r="D62" s="250"/>
      <c r="E62" s="250"/>
      <c r="F62" s="250"/>
      <c r="G62" s="250"/>
      <c r="H62" s="250"/>
      <c r="I62" s="282"/>
      <c r="J62" s="268"/>
      <c r="K62" s="80"/>
      <c r="L62" s="80"/>
      <c r="M62" s="80"/>
      <c r="N62" s="80"/>
      <c r="O62" s="80"/>
      <c r="P62" s="271"/>
      <c r="Q62" s="272"/>
      <c r="R62" s="274"/>
      <c r="S62" s="274"/>
      <c r="T62" s="274"/>
      <c r="U62" s="274"/>
      <c r="V62" s="274"/>
      <c r="W62" s="277"/>
      <c r="X62" s="278"/>
      <c r="Y62" s="268"/>
      <c r="Z62" s="80"/>
      <c r="AA62" s="80"/>
      <c r="AB62" s="80"/>
      <c r="AC62" s="80"/>
      <c r="AD62" s="80"/>
      <c r="AE62" s="271"/>
      <c r="AF62" s="272"/>
      <c r="AG62" s="274"/>
      <c r="AH62" s="274"/>
      <c r="AI62" s="274"/>
      <c r="AJ62" s="274"/>
      <c r="AK62" s="274"/>
      <c r="AL62" s="277"/>
      <c r="AM62" s="278"/>
      <c r="AN62" s="268"/>
      <c r="AO62" s="80"/>
      <c r="AP62" s="80"/>
      <c r="AQ62" s="80"/>
      <c r="AR62" s="80"/>
      <c r="AS62" s="80"/>
      <c r="AT62" s="271"/>
      <c r="AU62" s="272"/>
      <c r="AV62" s="274"/>
      <c r="AW62" s="274"/>
      <c r="AX62" s="274"/>
      <c r="AY62" s="274"/>
      <c r="AZ62" s="274"/>
      <c r="BA62" s="277"/>
      <c r="BB62" s="278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</row>
    <row r="63" spans="1:96" s="9" customFormat="1" ht="11.25" customHeight="1" x14ac:dyDescent="0.15">
      <c r="A63" s="279" t="s">
        <v>101</v>
      </c>
      <c r="B63" s="248"/>
      <c r="C63" s="248"/>
      <c r="D63" s="248"/>
      <c r="E63" s="248"/>
      <c r="F63" s="248"/>
      <c r="G63" s="248"/>
      <c r="H63" s="248"/>
      <c r="I63" s="280"/>
      <c r="J63" s="251"/>
      <c r="K63" s="119"/>
      <c r="L63" s="119"/>
      <c r="M63" s="119"/>
      <c r="N63" s="119"/>
      <c r="O63" s="119"/>
      <c r="P63" s="254" t="s">
        <v>47</v>
      </c>
      <c r="Q63" s="255"/>
      <c r="R63" s="258">
        <f>J63*260</f>
        <v>0</v>
      </c>
      <c r="S63" s="258"/>
      <c r="T63" s="258"/>
      <c r="U63" s="258"/>
      <c r="V63" s="258"/>
      <c r="W63" s="260" t="s">
        <v>59</v>
      </c>
      <c r="X63" s="261"/>
      <c r="Y63" s="251"/>
      <c r="Z63" s="119"/>
      <c r="AA63" s="119"/>
      <c r="AB63" s="119"/>
      <c r="AC63" s="119"/>
      <c r="AD63" s="119"/>
      <c r="AE63" s="254" t="s">
        <v>47</v>
      </c>
      <c r="AF63" s="255"/>
      <c r="AG63" s="258">
        <f>Y63*260</f>
        <v>0</v>
      </c>
      <c r="AH63" s="258"/>
      <c r="AI63" s="258"/>
      <c r="AJ63" s="258"/>
      <c r="AK63" s="258"/>
      <c r="AL63" s="260" t="s">
        <v>59</v>
      </c>
      <c r="AM63" s="261"/>
      <c r="AN63" s="251"/>
      <c r="AO63" s="119"/>
      <c r="AP63" s="119"/>
      <c r="AQ63" s="119"/>
      <c r="AR63" s="119"/>
      <c r="AS63" s="119"/>
      <c r="AT63" s="254" t="s">
        <v>47</v>
      </c>
      <c r="AU63" s="255"/>
      <c r="AV63" s="258">
        <f>AN63*260</f>
        <v>0</v>
      </c>
      <c r="AW63" s="258"/>
      <c r="AX63" s="258"/>
      <c r="AY63" s="258"/>
      <c r="AZ63" s="258"/>
      <c r="BA63" s="260" t="s">
        <v>59</v>
      </c>
      <c r="BB63" s="261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</row>
    <row r="64" spans="1:96" s="9" customFormat="1" ht="11.25" customHeight="1" x14ac:dyDescent="0.15">
      <c r="A64" s="334"/>
      <c r="B64" s="265"/>
      <c r="C64" s="265"/>
      <c r="D64" s="265"/>
      <c r="E64" s="265"/>
      <c r="F64" s="265"/>
      <c r="G64" s="265"/>
      <c r="H64" s="265"/>
      <c r="I64" s="335"/>
      <c r="J64" s="268"/>
      <c r="K64" s="80"/>
      <c r="L64" s="80"/>
      <c r="M64" s="80"/>
      <c r="N64" s="80"/>
      <c r="O64" s="80"/>
      <c r="P64" s="271"/>
      <c r="Q64" s="272"/>
      <c r="R64" s="274"/>
      <c r="S64" s="274"/>
      <c r="T64" s="274"/>
      <c r="U64" s="274"/>
      <c r="V64" s="274"/>
      <c r="W64" s="277"/>
      <c r="X64" s="278"/>
      <c r="Y64" s="268"/>
      <c r="Z64" s="80"/>
      <c r="AA64" s="80"/>
      <c r="AB64" s="80"/>
      <c r="AC64" s="80"/>
      <c r="AD64" s="80"/>
      <c r="AE64" s="271"/>
      <c r="AF64" s="272"/>
      <c r="AG64" s="274"/>
      <c r="AH64" s="274"/>
      <c r="AI64" s="274"/>
      <c r="AJ64" s="274"/>
      <c r="AK64" s="274"/>
      <c r="AL64" s="277"/>
      <c r="AM64" s="278"/>
      <c r="AN64" s="268"/>
      <c r="AO64" s="80"/>
      <c r="AP64" s="80"/>
      <c r="AQ64" s="80"/>
      <c r="AR64" s="80"/>
      <c r="AS64" s="80"/>
      <c r="AT64" s="271"/>
      <c r="AU64" s="272"/>
      <c r="AV64" s="274"/>
      <c r="AW64" s="274"/>
      <c r="AX64" s="274"/>
      <c r="AY64" s="274"/>
      <c r="AZ64" s="274"/>
      <c r="BA64" s="277"/>
      <c r="BB64" s="278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</row>
    <row r="65" spans="1:96" s="9" customFormat="1" ht="11.25" customHeight="1" x14ac:dyDescent="0.15">
      <c r="A65" s="62" t="s">
        <v>90</v>
      </c>
      <c r="B65" s="63"/>
      <c r="C65" s="63"/>
      <c r="D65" s="63"/>
      <c r="E65" s="63"/>
      <c r="F65" s="63"/>
      <c r="G65" s="63"/>
      <c r="H65" s="63"/>
      <c r="I65" s="63"/>
      <c r="J65" s="251"/>
      <c r="K65" s="119"/>
      <c r="L65" s="119"/>
      <c r="M65" s="119"/>
      <c r="N65" s="119"/>
      <c r="O65" s="119"/>
      <c r="P65" s="254" t="s">
        <v>47</v>
      </c>
      <c r="Q65" s="255"/>
      <c r="R65" s="258">
        <f>J65*300</f>
        <v>0</v>
      </c>
      <c r="S65" s="258"/>
      <c r="T65" s="258"/>
      <c r="U65" s="258"/>
      <c r="V65" s="258"/>
      <c r="W65" s="260" t="s">
        <v>59</v>
      </c>
      <c r="X65" s="261"/>
      <c r="Y65" s="251"/>
      <c r="Z65" s="119"/>
      <c r="AA65" s="119"/>
      <c r="AB65" s="119"/>
      <c r="AC65" s="119"/>
      <c r="AD65" s="119"/>
      <c r="AE65" s="254" t="s">
        <v>47</v>
      </c>
      <c r="AF65" s="255"/>
      <c r="AG65" s="258">
        <f>Y65*300</f>
        <v>0</v>
      </c>
      <c r="AH65" s="258"/>
      <c r="AI65" s="258"/>
      <c r="AJ65" s="258"/>
      <c r="AK65" s="258"/>
      <c r="AL65" s="260" t="s">
        <v>59</v>
      </c>
      <c r="AM65" s="261"/>
      <c r="AN65" s="251"/>
      <c r="AO65" s="119"/>
      <c r="AP65" s="119"/>
      <c r="AQ65" s="119"/>
      <c r="AR65" s="119"/>
      <c r="AS65" s="119"/>
      <c r="AT65" s="254" t="s">
        <v>47</v>
      </c>
      <c r="AU65" s="255"/>
      <c r="AV65" s="258">
        <f>AN65*300</f>
        <v>0</v>
      </c>
      <c r="AW65" s="258"/>
      <c r="AX65" s="258"/>
      <c r="AY65" s="258"/>
      <c r="AZ65" s="258"/>
      <c r="BA65" s="260" t="s">
        <v>59</v>
      </c>
      <c r="BB65" s="261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</row>
    <row r="66" spans="1:96" s="9" customFormat="1" ht="11.25" customHeight="1" x14ac:dyDescent="0.15">
      <c r="A66" s="64"/>
      <c r="B66" s="61"/>
      <c r="C66" s="61"/>
      <c r="D66" s="61"/>
      <c r="E66" s="61"/>
      <c r="F66" s="61"/>
      <c r="G66" s="61"/>
      <c r="H66" s="61"/>
      <c r="I66" s="61"/>
      <c r="J66" s="268"/>
      <c r="K66" s="80"/>
      <c r="L66" s="80"/>
      <c r="M66" s="80"/>
      <c r="N66" s="80"/>
      <c r="O66" s="80"/>
      <c r="P66" s="271"/>
      <c r="Q66" s="272"/>
      <c r="R66" s="274"/>
      <c r="S66" s="274"/>
      <c r="T66" s="274"/>
      <c r="U66" s="274"/>
      <c r="V66" s="274"/>
      <c r="W66" s="277"/>
      <c r="X66" s="278"/>
      <c r="Y66" s="268"/>
      <c r="Z66" s="80"/>
      <c r="AA66" s="80"/>
      <c r="AB66" s="80"/>
      <c r="AC66" s="80"/>
      <c r="AD66" s="80"/>
      <c r="AE66" s="271"/>
      <c r="AF66" s="272"/>
      <c r="AG66" s="274"/>
      <c r="AH66" s="274"/>
      <c r="AI66" s="274"/>
      <c r="AJ66" s="274"/>
      <c r="AK66" s="274"/>
      <c r="AL66" s="277"/>
      <c r="AM66" s="278"/>
      <c r="AN66" s="268"/>
      <c r="AO66" s="80"/>
      <c r="AP66" s="80"/>
      <c r="AQ66" s="80"/>
      <c r="AR66" s="80"/>
      <c r="AS66" s="80"/>
      <c r="AT66" s="271"/>
      <c r="AU66" s="272"/>
      <c r="AV66" s="274"/>
      <c r="AW66" s="274"/>
      <c r="AX66" s="274"/>
      <c r="AY66" s="274"/>
      <c r="AZ66" s="274"/>
      <c r="BA66" s="277"/>
      <c r="BB66" s="278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</row>
    <row r="67" spans="1:96" s="9" customFormat="1" ht="11.25" customHeight="1" x14ac:dyDescent="0.15">
      <c r="A67" s="243" t="s">
        <v>91</v>
      </c>
      <c r="B67" s="244"/>
      <c r="C67" s="244"/>
      <c r="D67" s="244"/>
      <c r="E67" s="244"/>
      <c r="F67" s="244"/>
      <c r="G67" s="244"/>
      <c r="H67" s="244"/>
      <c r="I67" s="244"/>
      <c r="J67" s="266"/>
      <c r="K67" s="267"/>
      <c r="L67" s="267"/>
      <c r="M67" s="267"/>
      <c r="N67" s="267"/>
      <c r="O67" s="267"/>
      <c r="P67" s="269" t="s">
        <v>47</v>
      </c>
      <c r="Q67" s="270"/>
      <c r="R67" s="273">
        <f>J67*250</f>
        <v>0</v>
      </c>
      <c r="S67" s="273"/>
      <c r="T67" s="273"/>
      <c r="U67" s="273"/>
      <c r="V67" s="273"/>
      <c r="W67" s="275" t="s">
        <v>59</v>
      </c>
      <c r="X67" s="276"/>
      <c r="Y67" s="266"/>
      <c r="Z67" s="267"/>
      <c r="AA67" s="267"/>
      <c r="AB67" s="267"/>
      <c r="AC67" s="267"/>
      <c r="AD67" s="267"/>
      <c r="AE67" s="269" t="s">
        <v>47</v>
      </c>
      <c r="AF67" s="270"/>
      <c r="AG67" s="273">
        <f>Y67*250</f>
        <v>0</v>
      </c>
      <c r="AH67" s="273"/>
      <c r="AI67" s="273"/>
      <c r="AJ67" s="273"/>
      <c r="AK67" s="273"/>
      <c r="AL67" s="275" t="s">
        <v>59</v>
      </c>
      <c r="AM67" s="276"/>
      <c r="AN67" s="266"/>
      <c r="AO67" s="267"/>
      <c r="AP67" s="267"/>
      <c r="AQ67" s="267"/>
      <c r="AR67" s="267"/>
      <c r="AS67" s="267"/>
      <c r="AT67" s="269" t="s">
        <v>47</v>
      </c>
      <c r="AU67" s="270"/>
      <c r="AV67" s="273">
        <f>AN67*250</f>
        <v>0</v>
      </c>
      <c r="AW67" s="273"/>
      <c r="AX67" s="273"/>
      <c r="AY67" s="273"/>
      <c r="AZ67" s="273"/>
      <c r="BA67" s="275" t="s">
        <v>59</v>
      </c>
      <c r="BB67" s="276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</row>
    <row r="68" spans="1:96" s="9" customFormat="1" ht="11.25" customHeight="1" x14ac:dyDescent="0.15">
      <c r="A68" s="285"/>
      <c r="B68" s="286"/>
      <c r="C68" s="286"/>
      <c r="D68" s="286"/>
      <c r="E68" s="286"/>
      <c r="F68" s="286"/>
      <c r="G68" s="286"/>
      <c r="H68" s="286"/>
      <c r="I68" s="286"/>
      <c r="J68" s="252"/>
      <c r="K68" s="253"/>
      <c r="L68" s="253"/>
      <c r="M68" s="253"/>
      <c r="N68" s="253"/>
      <c r="O68" s="253"/>
      <c r="P68" s="256"/>
      <c r="Q68" s="257"/>
      <c r="R68" s="259"/>
      <c r="S68" s="259"/>
      <c r="T68" s="259"/>
      <c r="U68" s="259"/>
      <c r="V68" s="259"/>
      <c r="W68" s="262"/>
      <c r="X68" s="263"/>
      <c r="Y68" s="252"/>
      <c r="Z68" s="253"/>
      <c r="AA68" s="253"/>
      <c r="AB68" s="253"/>
      <c r="AC68" s="253"/>
      <c r="AD68" s="253"/>
      <c r="AE68" s="256"/>
      <c r="AF68" s="257"/>
      <c r="AG68" s="259"/>
      <c r="AH68" s="259"/>
      <c r="AI68" s="259"/>
      <c r="AJ68" s="259"/>
      <c r="AK68" s="259"/>
      <c r="AL68" s="262"/>
      <c r="AM68" s="263"/>
      <c r="AN68" s="252"/>
      <c r="AO68" s="253"/>
      <c r="AP68" s="253"/>
      <c r="AQ68" s="253"/>
      <c r="AR68" s="253"/>
      <c r="AS68" s="253"/>
      <c r="AT68" s="256"/>
      <c r="AU68" s="257"/>
      <c r="AV68" s="259"/>
      <c r="AW68" s="259"/>
      <c r="AX68" s="259"/>
      <c r="AY68" s="259"/>
      <c r="AZ68" s="259"/>
      <c r="BA68" s="262"/>
      <c r="BB68" s="263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</row>
    <row r="69" spans="1:96" s="9" customFormat="1" ht="11.25" customHeight="1" x14ac:dyDescent="0.15">
      <c r="A69" s="287" t="s">
        <v>102</v>
      </c>
      <c r="B69" s="288"/>
      <c r="C69" s="288"/>
      <c r="D69" s="288"/>
      <c r="E69" s="288"/>
      <c r="F69" s="289"/>
      <c r="G69" s="295" t="s">
        <v>73</v>
      </c>
      <c r="H69" s="63"/>
      <c r="I69" s="63"/>
      <c r="J69" s="251"/>
      <c r="K69" s="119"/>
      <c r="L69" s="119"/>
      <c r="M69" s="119"/>
      <c r="N69" s="119"/>
      <c r="O69" s="119"/>
      <c r="P69" s="254" t="s">
        <v>47</v>
      </c>
      <c r="Q69" s="255"/>
      <c r="R69" s="283">
        <f>J69*760</f>
        <v>0</v>
      </c>
      <c r="S69" s="258"/>
      <c r="T69" s="258"/>
      <c r="U69" s="258"/>
      <c r="V69" s="258"/>
      <c r="W69" s="260" t="s">
        <v>59</v>
      </c>
      <c r="X69" s="261"/>
      <c r="Y69" s="251"/>
      <c r="Z69" s="119"/>
      <c r="AA69" s="119"/>
      <c r="AB69" s="119"/>
      <c r="AC69" s="119"/>
      <c r="AD69" s="119"/>
      <c r="AE69" s="254" t="s">
        <v>47</v>
      </c>
      <c r="AF69" s="255"/>
      <c r="AG69" s="283">
        <f>Y69*760</f>
        <v>0</v>
      </c>
      <c r="AH69" s="258"/>
      <c r="AI69" s="258"/>
      <c r="AJ69" s="258"/>
      <c r="AK69" s="258"/>
      <c r="AL69" s="260" t="s">
        <v>59</v>
      </c>
      <c r="AM69" s="261"/>
      <c r="AN69" s="251"/>
      <c r="AO69" s="119"/>
      <c r="AP69" s="119"/>
      <c r="AQ69" s="119"/>
      <c r="AR69" s="119"/>
      <c r="AS69" s="119"/>
      <c r="AT69" s="254" t="s">
        <v>47</v>
      </c>
      <c r="AU69" s="255"/>
      <c r="AV69" s="283">
        <f>AN69*760</f>
        <v>0</v>
      </c>
      <c r="AW69" s="258"/>
      <c r="AX69" s="258"/>
      <c r="AY69" s="258"/>
      <c r="AZ69" s="258"/>
      <c r="BA69" s="260" t="s">
        <v>59</v>
      </c>
      <c r="BB69" s="261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</row>
    <row r="70" spans="1:96" s="9" customFormat="1" ht="11.25" customHeight="1" x14ac:dyDescent="0.15">
      <c r="A70" s="290"/>
      <c r="B70" s="291"/>
      <c r="C70" s="291"/>
      <c r="D70" s="291"/>
      <c r="E70" s="291"/>
      <c r="F70" s="292"/>
      <c r="G70" s="296"/>
      <c r="H70" s="286"/>
      <c r="I70" s="286"/>
      <c r="J70" s="266"/>
      <c r="K70" s="267"/>
      <c r="L70" s="267"/>
      <c r="M70" s="267"/>
      <c r="N70" s="267"/>
      <c r="O70" s="267"/>
      <c r="P70" s="256"/>
      <c r="Q70" s="257"/>
      <c r="R70" s="284"/>
      <c r="S70" s="259"/>
      <c r="T70" s="259"/>
      <c r="U70" s="259"/>
      <c r="V70" s="259"/>
      <c r="W70" s="262"/>
      <c r="X70" s="263"/>
      <c r="Y70" s="266"/>
      <c r="Z70" s="267"/>
      <c r="AA70" s="267"/>
      <c r="AB70" s="267"/>
      <c r="AC70" s="267"/>
      <c r="AD70" s="267"/>
      <c r="AE70" s="256"/>
      <c r="AF70" s="257"/>
      <c r="AG70" s="284"/>
      <c r="AH70" s="259"/>
      <c r="AI70" s="259"/>
      <c r="AJ70" s="259"/>
      <c r="AK70" s="259"/>
      <c r="AL70" s="262"/>
      <c r="AM70" s="263"/>
      <c r="AN70" s="266"/>
      <c r="AO70" s="267"/>
      <c r="AP70" s="267"/>
      <c r="AQ70" s="267"/>
      <c r="AR70" s="267"/>
      <c r="AS70" s="267"/>
      <c r="AT70" s="256"/>
      <c r="AU70" s="257"/>
      <c r="AV70" s="284"/>
      <c r="AW70" s="259"/>
      <c r="AX70" s="259"/>
      <c r="AY70" s="259"/>
      <c r="AZ70" s="259"/>
      <c r="BA70" s="262"/>
      <c r="BB70" s="263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</row>
    <row r="71" spans="1:96" s="9" customFormat="1" ht="11.25" customHeight="1" x14ac:dyDescent="0.15">
      <c r="A71" s="243" t="s">
        <v>74</v>
      </c>
      <c r="B71" s="244"/>
      <c r="C71" s="244"/>
      <c r="D71" s="244"/>
      <c r="E71" s="244"/>
      <c r="F71" s="245"/>
      <c r="G71" s="244" t="s">
        <v>75</v>
      </c>
      <c r="H71" s="244"/>
      <c r="I71" s="244"/>
      <c r="J71" s="293"/>
      <c r="K71" s="294"/>
      <c r="L71" s="294"/>
      <c r="M71" s="294"/>
      <c r="N71" s="294"/>
      <c r="O71" s="294"/>
      <c r="P71" s="269" t="s">
        <v>47</v>
      </c>
      <c r="Q71" s="270"/>
      <c r="R71" s="273">
        <f>J71*760</f>
        <v>0</v>
      </c>
      <c r="S71" s="273"/>
      <c r="T71" s="273"/>
      <c r="U71" s="273"/>
      <c r="V71" s="273"/>
      <c r="W71" s="275" t="s">
        <v>59</v>
      </c>
      <c r="X71" s="276"/>
      <c r="Y71" s="293"/>
      <c r="Z71" s="294"/>
      <c r="AA71" s="294"/>
      <c r="AB71" s="294"/>
      <c r="AC71" s="294"/>
      <c r="AD71" s="294"/>
      <c r="AE71" s="269" t="s">
        <v>47</v>
      </c>
      <c r="AF71" s="270"/>
      <c r="AG71" s="273">
        <f>Y71*760</f>
        <v>0</v>
      </c>
      <c r="AH71" s="273"/>
      <c r="AI71" s="273"/>
      <c r="AJ71" s="273"/>
      <c r="AK71" s="273"/>
      <c r="AL71" s="275" t="s">
        <v>59</v>
      </c>
      <c r="AM71" s="276"/>
      <c r="AN71" s="293"/>
      <c r="AO71" s="294"/>
      <c r="AP71" s="294"/>
      <c r="AQ71" s="294"/>
      <c r="AR71" s="294"/>
      <c r="AS71" s="294"/>
      <c r="AT71" s="269" t="s">
        <v>47</v>
      </c>
      <c r="AU71" s="270"/>
      <c r="AV71" s="273">
        <f>AN71*760</f>
        <v>0</v>
      </c>
      <c r="AW71" s="273"/>
      <c r="AX71" s="273"/>
      <c r="AY71" s="273"/>
      <c r="AZ71" s="273"/>
      <c r="BA71" s="275" t="s">
        <v>59</v>
      </c>
      <c r="BB71" s="276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</row>
    <row r="72" spans="1:96" s="9" customFormat="1" ht="11.25" customHeight="1" x14ac:dyDescent="0.15">
      <c r="A72" s="64"/>
      <c r="B72" s="61"/>
      <c r="C72" s="61"/>
      <c r="D72" s="61"/>
      <c r="E72" s="61"/>
      <c r="F72" s="246"/>
      <c r="G72" s="61"/>
      <c r="H72" s="61"/>
      <c r="I72" s="61"/>
      <c r="J72" s="268"/>
      <c r="K72" s="80"/>
      <c r="L72" s="80"/>
      <c r="M72" s="80"/>
      <c r="N72" s="80"/>
      <c r="O72" s="80"/>
      <c r="P72" s="271"/>
      <c r="Q72" s="272"/>
      <c r="R72" s="259"/>
      <c r="S72" s="259"/>
      <c r="T72" s="259"/>
      <c r="U72" s="259"/>
      <c r="V72" s="259"/>
      <c r="W72" s="277"/>
      <c r="X72" s="278"/>
      <c r="Y72" s="268"/>
      <c r="Z72" s="80"/>
      <c r="AA72" s="80"/>
      <c r="AB72" s="80"/>
      <c r="AC72" s="80"/>
      <c r="AD72" s="80"/>
      <c r="AE72" s="271"/>
      <c r="AF72" s="272"/>
      <c r="AG72" s="259"/>
      <c r="AH72" s="259"/>
      <c r="AI72" s="259"/>
      <c r="AJ72" s="259"/>
      <c r="AK72" s="259"/>
      <c r="AL72" s="277"/>
      <c r="AM72" s="278"/>
      <c r="AN72" s="268"/>
      <c r="AO72" s="80"/>
      <c r="AP72" s="80"/>
      <c r="AQ72" s="80"/>
      <c r="AR72" s="80"/>
      <c r="AS72" s="80"/>
      <c r="AT72" s="271"/>
      <c r="AU72" s="272"/>
      <c r="AV72" s="259"/>
      <c r="AW72" s="259"/>
      <c r="AX72" s="259"/>
      <c r="AY72" s="259"/>
      <c r="AZ72" s="259"/>
      <c r="BA72" s="277"/>
      <c r="BB72" s="278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</row>
    <row r="73" spans="1:96" s="9" customFormat="1" ht="17.25" customHeight="1" x14ac:dyDescent="0.15">
      <c r="A73" s="308" t="s">
        <v>108</v>
      </c>
      <c r="B73" s="63"/>
      <c r="C73" s="63"/>
      <c r="D73" s="63"/>
      <c r="E73" s="63"/>
      <c r="F73" s="242"/>
      <c r="G73" s="295" t="s">
        <v>76</v>
      </c>
      <c r="H73" s="63"/>
      <c r="I73" s="63"/>
      <c r="J73" s="305"/>
      <c r="K73" s="306"/>
      <c r="L73" s="306"/>
      <c r="M73" s="307"/>
      <c r="N73" s="301"/>
      <c r="O73" s="301"/>
      <c r="P73" s="254" t="s">
        <v>47</v>
      </c>
      <c r="Q73" s="255"/>
      <c r="R73" s="258">
        <f>N73*1620</f>
        <v>0</v>
      </c>
      <c r="S73" s="258"/>
      <c r="T73" s="258"/>
      <c r="U73" s="258"/>
      <c r="V73" s="258"/>
      <c r="W73" s="260" t="s">
        <v>59</v>
      </c>
      <c r="X73" s="261"/>
      <c r="Y73" s="305"/>
      <c r="Z73" s="306"/>
      <c r="AA73" s="306"/>
      <c r="AB73" s="307"/>
      <c r="AC73" s="301"/>
      <c r="AD73" s="301"/>
      <c r="AE73" s="254" t="s">
        <v>47</v>
      </c>
      <c r="AF73" s="255"/>
      <c r="AG73" s="258">
        <f>AC73*1620</f>
        <v>0</v>
      </c>
      <c r="AH73" s="258"/>
      <c r="AI73" s="258"/>
      <c r="AJ73" s="258"/>
      <c r="AK73" s="258"/>
      <c r="AL73" s="260" t="s">
        <v>59</v>
      </c>
      <c r="AM73" s="261"/>
      <c r="AN73" s="305"/>
      <c r="AO73" s="306"/>
      <c r="AP73" s="306"/>
      <c r="AQ73" s="307"/>
      <c r="AR73" s="301"/>
      <c r="AS73" s="301"/>
      <c r="AT73" s="254" t="s">
        <v>47</v>
      </c>
      <c r="AU73" s="255"/>
      <c r="AV73" s="258">
        <f>AR73*1620</f>
        <v>0</v>
      </c>
      <c r="AW73" s="258"/>
      <c r="AX73" s="258"/>
      <c r="AY73" s="258"/>
      <c r="AZ73" s="258"/>
      <c r="BA73" s="260" t="s">
        <v>59</v>
      </c>
      <c r="BB73" s="261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</row>
    <row r="74" spans="1:96" s="9" customFormat="1" ht="17.25" customHeight="1" x14ac:dyDescent="0.15">
      <c r="A74" s="243"/>
      <c r="B74" s="244"/>
      <c r="C74" s="244"/>
      <c r="D74" s="244"/>
      <c r="E74" s="244"/>
      <c r="F74" s="245"/>
      <c r="G74" s="296"/>
      <c r="H74" s="286"/>
      <c r="I74" s="286"/>
      <c r="J74" s="302"/>
      <c r="K74" s="303"/>
      <c r="L74" s="303"/>
      <c r="M74" s="304"/>
      <c r="N74" s="110"/>
      <c r="O74" s="110"/>
      <c r="P74" s="271"/>
      <c r="Q74" s="272"/>
      <c r="R74" s="259"/>
      <c r="S74" s="259"/>
      <c r="T74" s="259"/>
      <c r="U74" s="259"/>
      <c r="V74" s="259"/>
      <c r="W74" s="277"/>
      <c r="X74" s="278"/>
      <c r="Y74" s="302"/>
      <c r="Z74" s="303"/>
      <c r="AA74" s="303"/>
      <c r="AB74" s="304"/>
      <c r="AC74" s="110"/>
      <c r="AD74" s="110"/>
      <c r="AE74" s="271"/>
      <c r="AF74" s="272"/>
      <c r="AG74" s="259"/>
      <c r="AH74" s="259"/>
      <c r="AI74" s="259"/>
      <c r="AJ74" s="259"/>
      <c r="AK74" s="259"/>
      <c r="AL74" s="277"/>
      <c r="AM74" s="278"/>
      <c r="AN74" s="302"/>
      <c r="AO74" s="303"/>
      <c r="AP74" s="303"/>
      <c r="AQ74" s="304"/>
      <c r="AR74" s="110"/>
      <c r="AS74" s="110"/>
      <c r="AT74" s="271"/>
      <c r="AU74" s="272"/>
      <c r="AV74" s="259"/>
      <c r="AW74" s="259"/>
      <c r="AX74" s="259"/>
      <c r="AY74" s="259"/>
      <c r="AZ74" s="259"/>
      <c r="BA74" s="277"/>
      <c r="BB74" s="278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</row>
    <row r="75" spans="1:96" s="9" customFormat="1" ht="17.25" customHeight="1" x14ac:dyDescent="0.15">
      <c r="A75" s="243"/>
      <c r="B75" s="244"/>
      <c r="C75" s="244"/>
      <c r="D75" s="244"/>
      <c r="E75" s="244"/>
      <c r="F75" s="245"/>
      <c r="G75" s="244" t="s">
        <v>77</v>
      </c>
      <c r="H75" s="244"/>
      <c r="I75" s="244"/>
      <c r="J75" s="305"/>
      <c r="K75" s="306"/>
      <c r="L75" s="306"/>
      <c r="M75" s="307"/>
      <c r="N75" s="301"/>
      <c r="O75" s="301"/>
      <c r="P75" s="254" t="s">
        <v>47</v>
      </c>
      <c r="Q75" s="255"/>
      <c r="R75" s="258">
        <f>N75*1620</f>
        <v>0</v>
      </c>
      <c r="S75" s="258"/>
      <c r="T75" s="258"/>
      <c r="U75" s="258"/>
      <c r="V75" s="258"/>
      <c r="W75" s="275" t="s">
        <v>59</v>
      </c>
      <c r="X75" s="276"/>
      <c r="Y75" s="305"/>
      <c r="Z75" s="306"/>
      <c r="AA75" s="306"/>
      <c r="AB75" s="307"/>
      <c r="AC75" s="301"/>
      <c r="AD75" s="301"/>
      <c r="AE75" s="254" t="s">
        <v>47</v>
      </c>
      <c r="AF75" s="255"/>
      <c r="AG75" s="258">
        <f>AC75*1620</f>
        <v>0</v>
      </c>
      <c r="AH75" s="258"/>
      <c r="AI75" s="258"/>
      <c r="AJ75" s="258"/>
      <c r="AK75" s="258"/>
      <c r="AL75" s="275" t="s">
        <v>59</v>
      </c>
      <c r="AM75" s="276"/>
      <c r="AN75" s="305"/>
      <c r="AO75" s="306"/>
      <c r="AP75" s="306"/>
      <c r="AQ75" s="307"/>
      <c r="AR75" s="301"/>
      <c r="AS75" s="301"/>
      <c r="AT75" s="254" t="s">
        <v>47</v>
      </c>
      <c r="AU75" s="255"/>
      <c r="AV75" s="258">
        <f>AR75*1620</f>
        <v>0</v>
      </c>
      <c r="AW75" s="258"/>
      <c r="AX75" s="258"/>
      <c r="AY75" s="258"/>
      <c r="AZ75" s="258"/>
      <c r="BA75" s="275" t="s">
        <v>59</v>
      </c>
      <c r="BB75" s="276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</row>
    <row r="76" spans="1:96" s="9" customFormat="1" ht="17.25" customHeight="1" x14ac:dyDescent="0.15">
      <c r="A76" s="64"/>
      <c r="B76" s="61"/>
      <c r="C76" s="61"/>
      <c r="D76" s="61"/>
      <c r="E76" s="61"/>
      <c r="F76" s="246"/>
      <c r="G76" s="61"/>
      <c r="H76" s="61"/>
      <c r="I76" s="61"/>
      <c r="J76" s="309"/>
      <c r="K76" s="310"/>
      <c r="L76" s="310"/>
      <c r="M76" s="311"/>
      <c r="N76" s="110"/>
      <c r="O76" s="110"/>
      <c r="P76" s="271"/>
      <c r="Q76" s="272"/>
      <c r="R76" s="259"/>
      <c r="S76" s="259"/>
      <c r="T76" s="259"/>
      <c r="U76" s="259"/>
      <c r="V76" s="259"/>
      <c r="W76" s="277"/>
      <c r="X76" s="278"/>
      <c r="Y76" s="309"/>
      <c r="Z76" s="310"/>
      <c r="AA76" s="310"/>
      <c r="AB76" s="311"/>
      <c r="AC76" s="110"/>
      <c r="AD76" s="110"/>
      <c r="AE76" s="271"/>
      <c r="AF76" s="272"/>
      <c r="AG76" s="259"/>
      <c r="AH76" s="259"/>
      <c r="AI76" s="259"/>
      <c r="AJ76" s="259"/>
      <c r="AK76" s="259"/>
      <c r="AL76" s="277"/>
      <c r="AM76" s="278"/>
      <c r="AN76" s="309"/>
      <c r="AO76" s="310"/>
      <c r="AP76" s="310"/>
      <c r="AQ76" s="311"/>
      <c r="AR76" s="110"/>
      <c r="AS76" s="110"/>
      <c r="AT76" s="271"/>
      <c r="AU76" s="272"/>
      <c r="AV76" s="259"/>
      <c r="AW76" s="259"/>
      <c r="AX76" s="259"/>
      <c r="AY76" s="259"/>
      <c r="AZ76" s="259"/>
      <c r="BA76" s="277"/>
      <c r="BB76" s="278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</row>
    <row r="77" spans="1:96" s="9" customFormat="1" ht="15" customHeight="1" x14ac:dyDescent="0.15">
      <c r="A77" s="62" t="s">
        <v>109</v>
      </c>
      <c r="B77" s="63"/>
      <c r="C77" s="63"/>
      <c r="D77" s="63"/>
      <c r="E77" s="63"/>
      <c r="F77" s="63"/>
      <c r="G77" s="63"/>
      <c r="H77" s="63"/>
      <c r="I77" s="63"/>
      <c r="J77" s="98"/>
      <c r="K77" s="99"/>
      <c r="L77" s="99"/>
      <c r="M77" s="99"/>
      <c r="N77" s="99"/>
      <c r="O77" s="99"/>
      <c r="P77" s="99"/>
      <c r="Q77" s="99"/>
      <c r="R77" s="99"/>
      <c r="S77" s="99"/>
      <c r="T77" s="100"/>
      <c r="U77" s="312">
        <f>N78*V79</f>
        <v>0</v>
      </c>
      <c r="V77" s="312"/>
      <c r="W77" s="312"/>
      <c r="X77" s="313"/>
      <c r="Y77" s="98"/>
      <c r="Z77" s="99"/>
      <c r="AA77" s="99"/>
      <c r="AB77" s="99"/>
      <c r="AC77" s="99"/>
      <c r="AD77" s="99"/>
      <c r="AE77" s="99"/>
      <c r="AF77" s="99"/>
      <c r="AG77" s="99"/>
      <c r="AH77" s="99"/>
      <c r="AI77" s="100"/>
      <c r="AJ77" s="312">
        <f>AC78*AK79</f>
        <v>0</v>
      </c>
      <c r="AK77" s="312"/>
      <c r="AL77" s="312"/>
      <c r="AM77" s="313"/>
      <c r="AN77" s="98"/>
      <c r="AO77" s="99"/>
      <c r="AP77" s="99"/>
      <c r="AQ77" s="99"/>
      <c r="AR77" s="99"/>
      <c r="AS77" s="99"/>
      <c r="AT77" s="99"/>
      <c r="AU77" s="99"/>
      <c r="AV77" s="99"/>
      <c r="AW77" s="99"/>
      <c r="AX77" s="100"/>
      <c r="AY77" s="312">
        <f>AR78*AZ79</f>
        <v>0</v>
      </c>
      <c r="AZ77" s="312"/>
      <c r="BA77" s="312"/>
      <c r="BB77" s="313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</row>
    <row r="78" spans="1:96" s="9" customFormat="1" ht="11.25" customHeight="1" x14ac:dyDescent="0.15">
      <c r="A78" s="243"/>
      <c r="B78" s="244"/>
      <c r="C78" s="244"/>
      <c r="D78" s="244"/>
      <c r="E78" s="244"/>
      <c r="F78" s="244"/>
      <c r="G78" s="244"/>
      <c r="H78" s="244"/>
      <c r="I78" s="244"/>
      <c r="J78" s="105"/>
      <c r="K78" s="106"/>
      <c r="L78" s="106"/>
      <c r="M78" s="106"/>
      <c r="N78" s="109"/>
      <c r="O78" s="109"/>
      <c r="P78" s="109"/>
      <c r="Q78" s="109"/>
      <c r="R78" s="109"/>
      <c r="S78" s="297" t="str">
        <f>IF(ISNA(VLOOKUP(J77,$CM$101:$CP$122,4,FALSE)),"",VLOOKUP(J77,$CM$101:$CP$122,4,FALSE))</f>
        <v/>
      </c>
      <c r="T78" s="298"/>
      <c r="U78" s="314"/>
      <c r="V78" s="314"/>
      <c r="W78" s="314"/>
      <c r="X78" s="315"/>
      <c r="Y78" s="105"/>
      <c r="Z78" s="106"/>
      <c r="AA78" s="106"/>
      <c r="AB78" s="106"/>
      <c r="AC78" s="109"/>
      <c r="AD78" s="109"/>
      <c r="AE78" s="109"/>
      <c r="AF78" s="109"/>
      <c r="AG78" s="109"/>
      <c r="AH78" s="297" t="str">
        <f>IF(ISNA(VLOOKUP(Y77,$CM$101:$CP$122,4,FALSE)),"",VLOOKUP(Y77,$CM$101:$CP$122,4,FALSE))</f>
        <v/>
      </c>
      <c r="AI78" s="298"/>
      <c r="AJ78" s="314"/>
      <c r="AK78" s="314"/>
      <c r="AL78" s="314"/>
      <c r="AM78" s="315"/>
      <c r="AN78" s="105"/>
      <c r="AO78" s="106"/>
      <c r="AP78" s="106"/>
      <c r="AQ78" s="106"/>
      <c r="AR78" s="109"/>
      <c r="AS78" s="109"/>
      <c r="AT78" s="109"/>
      <c r="AU78" s="109"/>
      <c r="AV78" s="109"/>
      <c r="AW78" s="297" t="str">
        <f>IF(ISNA(VLOOKUP(AN77,$CM$101:$CP$122,4,FALSE)),"",VLOOKUP(AN77,$CM$101:$CP$122,4,FALSE))</f>
        <v/>
      </c>
      <c r="AX78" s="298"/>
      <c r="AY78" s="314"/>
      <c r="AZ78" s="314"/>
      <c r="BA78" s="314"/>
      <c r="BB78" s="31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</row>
    <row r="79" spans="1:96" s="9" customFormat="1" ht="11.25" customHeight="1" thickBot="1" x14ac:dyDescent="0.2">
      <c r="A79" s="328"/>
      <c r="B79" s="329"/>
      <c r="C79" s="329"/>
      <c r="D79" s="329"/>
      <c r="E79" s="329"/>
      <c r="F79" s="329"/>
      <c r="G79" s="329"/>
      <c r="H79" s="329"/>
      <c r="I79" s="329"/>
      <c r="J79" s="136"/>
      <c r="K79" s="137"/>
      <c r="L79" s="137"/>
      <c r="M79" s="137"/>
      <c r="N79" s="138"/>
      <c r="O79" s="138"/>
      <c r="P79" s="138"/>
      <c r="Q79" s="138"/>
      <c r="R79" s="138"/>
      <c r="S79" s="299"/>
      <c r="T79" s="300"/>
      <c r="U79" s="42" t="str">
        <f>IF(ISNA(VLOOKUP(J77,$CM$101:$CP$122,2,FALSE)),"",VLOOKUP(J77,$CM$101:$CP$122,2,FALSE))</f>
        <v/>
      </c>
      <c r="V79" s="41">
        <f>IF(J77&gt;0,U79,0)</f>
        <v>0</v>
      </c>
      <c r="W79" s="319" t="s">
        <v>59</v>
      </c>
      <c r="X79" s="320"/>
      <c r="Y79" s="136"/>
      <c r="Z79" s="137"/>
      <c r="AA79" s="137"/>
      <c r="AB79" s="137"/>
      <c r="AC79" s="138"/>
      <c r="AD79" s="138"/>
      <c r="AE79" s="138"/>
      <c r="AF79" s="138"/>
      <c r="AG79" s="138"/>
      <c r="AH79" s="299"/>
      <c r="AI79" s="300"/>
      <c r="AJ79" s="42" t="str">
        <f>IF(ISNA(VLOOKUP(Y77,$CM$101:$CP$122,2,FALSE)),"",VLOOKUP(Y77,$CM$101:$CP$122,2,FALSE))</f>
        <v/>
      </c>
      <c r="AK79" s="41">
        <f>IF(Y77&gt;0,AJ79,0)</f>
        <v>0</v>
      </c>
      <c r="AL79" s="319" t="s">
        <v>59</v>
      </c>
      <c r="AM79" s="320"/>
      <c r="AN79" s="136"/>
      <c r="AO79" s="137"/>
      <c r="AP79" s="137"/>
      <c r="AQ79" s="137"/>
      <c r="AR79" s="138"/>
      <c r="AS79" s="138"/>
      <c r="AT79" s="138"/>
      <c r="AU79" s="138"/>
      <c r="AV79" s="138"/>
      <c r="AW79" s="299"/>
      <c r="AX79" s="300"/>
      <c r="AY79" s="42" t="str">
        <f>IF(ISNA(VLOOKUP(AN77,$CM$101:$CP$122,2,FALSE)),"",VLOOKUP(AN77,$CM$101:$CP$122,2,FALSE))</f>
        <v/>
      </c>
      <c r="AZ79" s="41">
        <f>IF(AN77&gt;0,AY79,0)</f>
        <v>0</v>
      </c>
      <c r="BA79" s="319" t="s">
        <v>59</v>
      </c>
      <c r="BB79" s="320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</row>
    <row r="80" spans="1:96" s="9" customFormat="1" ht="14.25" thickTop="1" x14ac:dyDescent="0.15">
      <c r="A80" s="228" t="s">
        <v>71</v>
      </c>
      <c r="B80" s="229"/>
      <c r="C80" s="229"/>
      <c r="D80" s="229"/>
      <c r="E80" s="229"/>
      <c r="F80" s="229"/>
      <c r="G80" s="229"/>
      <c r="H80" s="229"/>
      <c r="I80" s="229"/>
      <c r="J80" s="321">
        <f>SUM(R57:V76,U77)</f>
        <v>0</v>
      </c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229" t="s">
        <v>59</v>
      </c>
      <c r="W80" s="229"/>
      <c r="X80" s="230"/>
      <c r="Y80" s="321">
        <f>SUM(AG57:AK76,AJ77)</f>
        <v>0</v>
      </c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229" t="s">
        <v>59</v>
      </c>
      <c r="AL80" s="229"/>
      <c r="AM80" s="230"/>
      <c r="AN80" s="321">
        <f>SUM(AV57:AZ76,AY77)</f>
        <v>0</v>
      </c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229" t="s">
        <v>59</v>
      </c>
      <c r="BA80" s="229"/>
      <c r="BB80" s="230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</row>
    <row r="81" spans="1:96" s="9" customFormat="1" x14ac:dyDescent="0.15">
      <c r="A81" s="231"/>
      <c r="B81" s="232"/>
      <c r="C81" s="232"/>
      <c r="D81" s="232"/>
      <c r="E81" s="232"/>
      <c r="F81" s="232"/>
      <c r="G81" s="232"/>
      <c r="H81" s="232"/>
      <c r="I81" s="232"/>
      <c r="J81" s="323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232"/>
      <c r="W81" s="232"/>
      <c r="X81" s="233"/>
      <c r="Y81" s="323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232"/>
      <c r="AL81" s="232"/>
      <c r="AM81" s="233"/>
      <c r="AN81" s="323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232"/>
      <c r="BA81" s="232"/>
      <c r="BB81" s="233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</row>
    <row r="82" spans="1:96" s="9" customFormat="1" ht="10.5" customHeight="1" thickBot="1" x14ac:dyDescent="0.2">
      <c r="A82" s="29"/>
      <c r="B82" s="331" t="s">
        <v>85</v>
      </c>
      <c r="C82" s="331"/>
      <c r="D82" s="331"/>
      <c r="E82" s="331"/>
      <c r="F82" s="331"/>
      <c r="G82" s="63" t="s">
        <v>86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</row>
    <row r="83" spans="1:96" s="9" customFormat="1" ht="10.5" customHeight="1" thickTop="1" x14ac:dyDescent="0.15">
      <c r="A83" s="31"/>
      <c r="B83" s="332"/>
      <c r="C83" s="332"/>
      <c r="D83" s="332"/>
      <c r="E83" s="332"/>
      <c r="F83" s="332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3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</row>
    <row r="84" spans="1:96" s="9" customFormat="1" ht="10.5" customHeight="1" x14ac:dyDescent="0.15">
      <c r="A84" s="325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7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</row>
    <row r="85" spans="1:96" ht="14.25" thickBot="1" x14ac:dyDescent="0.2">
      <c r="A85" s="316"/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8"/>
    </row>
    <row r="86" spans="1:96" ht="14.25" thickTop="1" x14ac:dyDescent="0.15"/>
    <row r="91" spans="1:96" s="9" customForma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45" t="s">
        <v>5</v>
      </c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</row>
    <row r="92" spans="1:96" s="9" customForma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52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4"/>
    </row>
    <row r="93" spans="1:96" s="9" customForma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47" t="s">
        <v>6</v>
      </c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9"/>
    </row>
    <row r="94" spans="1:96" s="9" customForma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47" t="s">
        <v>7</v>
      </c>
      <c r="BR94" s="48" t="s">
        <v>8</v>
      </c>
      <c r="BS94" s="48" t="s">
        <v>9</v>
      </c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9"/>
    </row>
    <row r="95" spans="1:96" s="9" customForma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47">
        <f>COUNTBLANK(J12:T29)</f>
        <v>192</v>
      </c>
      <c r="BR95" s="48">
        <f>COUNTBLANK(Y12:AI29)</f>
        <v>192</v>
      </c>
      <c r="BS95" s="48">
        <f>COUNTBLANK(AN12:AX29)</f>
        <v>192</v>
      </c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9"/>
    </row>
    <row r="96" spans="1:96" s="9" customForma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47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9"/>
    </row>
    <row r="97" spans="1:96" s="9" customForma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47" t="s">
        <v>10</v>
      </c>
      <c r="BR97" s="48" t="s">
        <v>11</v>
      </c>
      <c r="BS97" s="48" t="s">
        <v>12</v>
      </c>
      <c r="BT97" s="48" t="s">
        <v>13</v>
      </c>
      <c r="BU97" s="48" t="s">
        <v>11</v>
      </c>
      <c r="BV97" s="48" t="s">
        <v>12</v>
      </c>
      <c r="BW97" s="48" t="s">
        <v>14</v>
      </c>
      <c r="BX97" s="48" t="s">
        <v>11</v>
      </c>
      <c r="BY97" s="48" t="s">
        <v>12</v>
      </c>
      <c r="BZ97" s="48" t="s">
        <v>15</v>
      </c>
      <c r="CA97" s="48" t="s">
        <v>11</v>
      </c>
      <c r="CB97" s="48" t="s">
        <v>12</v>
      </c>
      <c r="CC97" s="48" t="s">
        <v>16</v>
      </c>
      <c r="CD97" s="48" t="s">
        <v>11</v>
      </c>
      <c r="CE97" s="48" t="s">
        <v>12</v>
      </c>
      <c r="CF97" s="48" t="s">
        <v>17</v>
      </c>
      <c r="CG97" s="48" t="s">
        <v>11</v>
      </c>
      <c r="CH97" s="48" t="s">
        <v>12</v>
      </c>
      <c r="CI97" s="48" t="s">
        <v>18</v>
      </c>
      <c r="CJ97" s="48" t="s">
        <v>11</v>
      </c>
      <c r="CK97" s="48" t="s">
        <v>12</v>
      </c>
      <c r="CL97" s="48" t="s">
        <v>19</v>
      </c>
      <c r="CM97" s="48" t="s">
        <v>18</v>
      </c>
      <c r="CN97" s="48" t="s">
        <v>11</v>
      </c>
      <c r="CO97" s="48" t="s">
        <v>12</v>
      </c>
      <c r="CP97" s="48" t="s">
        <v>19</v>
      </c>
      <c r="CQ97" s="48" t="s">
        <v>20</v>
      </c>
      <c r="CR97" s="50" t="s">
        <v>21</v>
      </c>
    </row>
    <row r="98" spans="1:96" s="9" customForma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47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9"/>
    </row>
    <row r="99" spans="1:96" s="9" customForma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47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>
        <v>1</v>
      </c>
      <c r="CR99" s="50">
        <v>1</v>
      </c>
    </row>
    <row r="100" spans="1:96" s="9" customForma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47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51"/>
      <c r="CM100" s="48"/>
      <c r="CN100" s="48"/>
      <c r="CO100" s="48"/>
      <c r="CP100" s="51"/>
      <c r="CQ100" s="48">
        <v>2</v>
      </c>
      <c r="CR100" s="50">
        <v>2</v>
      </c>
    </row>
    <row r="101" spans="1:96" s="9" customForma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47" t="s">
        <v>22</v>
      </c>
      <c r="BR101" s="48" t="s">
        <v>23</v>
      </c>
      <c r="BS101" s="48" t="s">
        <v>23</v>
      </c>
      <c r="BT101" s="48" t="s">
        <v>22</v>
      </c>
      <c r="BU101" s="48" t="s">
        <v>23</v>
      </c>
      <c r="BV101" s="48" t="s">
        <v>23</v>
      </c>
      <c r="BW101" s="48" t="s">
        <v>22</v>
      </c>
      <c r="BX101" s="48" t="s">
        <v>23</v>
      </c>
      <c r="BY101" s="48" t="s">
        <v>23</v>
      </c>
      <c r="BZ101" s="48" t="s">
        <v>22</v>
      </c>
      <c r="CA101" s="48" t="s">
        <v>23</v>
      </c>
      <c r="CB101" s="48" t="s">
        <v>23</v>
      </c>
      <c r="CC101" s="48" t="s">
        <v>22</v>
      </c>
      <c r="CD101" s="48" t="s">
        <v>23</v>
      </c>
      <c r="CE101" s="48" t="s">
        <v>23</v>
      </c>
      <c r="CF101" s="48" t="s">
        <v>22</v>
      </c>
      <c r="CG101" s="48" t="s">
        <v>23</v>
      </c>
      <c r="CH101" s="48" t="s">
        <v>23</v>
      </c>
      <c r="CI101" s="48" t="s">
        <v>24</v>
      </c>
      <c r="CJ101" s="48" t="s">
        <v>23</v>
      </c>
      <c r="CK101" s="48" t="s">
        <v>23</v>
      </c>
      <c r="CL101" s="48" t="s">
        <v>23</v>
      </c>
      <c r="CM101" s="48" t="s">
        <v>95</v>
      </c>
      <c r="CN101" s="48" t="s">
        <v>23</v>
      </c>
      <c r="CO101" s="48" t="s">
        <v>23</v>
      </c>
      <c r="CP101" s="48" t="s">
        <v>23</v>
      </c>
      <c r="CQ101" s="48">
        <v>3</v>
      </c>
      <c r="CR101" s="50">
        <v>3</v>
      </c>
    </row>
    <row r="102" spans="1:96" s="9" customForma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47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51"/>
      <c r="CM102" s="48"/>
      <c r="CN102" s="48"/>
      <c r="CO102" s="48"/>
      <c r="CP102" s="48"/>
      <c r="CQ102" s="48">
        <v>4</v>
      </c>
      <c r="CR102" s="50">
        <v>4</v>
      </c>
    </row>
    <row r="103" spans="1:96" s="9" customForma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47" t="s">
        <v>25</v>
      </c>
      <c r="BR103" s="48">
        <v>430</v>
      </c>
      <c r="BS103" s="48" t="s">
        <v>26</v>
      </c>
      <c r="BT103" s="48" t="s">
        <v>27</v>
      </c>
      <c r="BU103" s="48">
        <v>400</v>
      </c>
      <c r="BV103" s="48" t="s">
        <v>26</v>
      </c>
      <c r="BW103" s="48" t="s">
        <v>28</v>
      </c>
      <c r="BX103" s="48">
        <v>590</v>
      </c>
      <c r="BY103" s="48" t="s">
        <v>26</v>
      </c>
      <c r="BZ103" s="48" t="s">
        <v>29</v>
      </c>
      <c r="CA103" s="48">
        <v>560</v>
      </c>
      <c r="CB103" s="48" t="s">
        <v>26</v>
      </c>
      <c r="CC103" s="48" t="s">
        <v>30</v>
      </c>
      <c r="CD103" s="48">
        <v>690</v>
      </c>
      <c r="CE103" s="48" t="s">
        <v>26</v>
      </c>
      <c r="CF103" s="48" t="s">
        <v>31</v>
      </c>
      <c r="CG103" s="48">
        <v>650</v>
      </c>
      <c r="CH103" s="48" t="s">
        <v>26</v>
      </c>
      <c r="CI103" s="48" t="s">
        <v>32</v>
      </c>
      <c r="CJ103" s="48">
        <v>1120</v>
      </c>
      <c r="CK103" s="48"/>
      <c r="CL103" s="48" t="s">
        <v>33</v>
      </c>
      <c r="CM103" s="48" t="s">
        <v>34</v>
      </c>
      <c r="CN103" s="48">
        <v>5240</v>
      </c>
      <c r="CO103" s="48"/>
      <c r="CP103" s="48" t="s">
        <v>35</v>
      </c>
      <c r="CQ103" s="48">
        <v>5</v>
      </c>
      <c r="CR103" s="50">
        <v>5</v>
      </c>
    </row>
    <row r="104" spans="1:96" s="9" customForma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47"/>
      <c r="BR104" s="48"/>
      <c r="BS104" s="48"/>
      <c r="BT104" s="48"/>
      <c r="BU104" s="48"/>
      <c r="BV104" s="48"/>
      <c r="BW104" s="48" t="s">
        <v>112</v>
      </c>
      <c r="BX104" s="48">
        <v>400</v>
      </c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51" t="s">
        <v>33</v>
      </c>
      <c r="CM104" s="48"/>
      <c r="CN104" s="48"/>
      <c r="CO104" s="48"/>
      <c r="CP104" s="48"/>
      <c r="CQ104" s="48">
        <v>6</v>
      </c>
      <c r="CR104" s="50">
        <v>6</v>
      </c>
    </row>
    <row r="105" spans="1:96" s="9" customForma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47"/>
      <c r="BR105" s="48"/>
      <c r="BS105" s="48"/>
      <c r="BT105" s="48" t="s">
        <v>36</v>
      </c>
      <c r="BU105" s="48">
        <v>410</v>
      </c>
      <c r="BV105" s="48"/>
      <c r="BW105" s="48"/>
      <c r="BX105" s="48"/>
      <c r="BY105" s="48"/>
      <c r="BZ105" s="48"/>
      <c r="CA105" s="48"/>
      <c r="CB105" s="48"/>
      <c r="CC105" s="48" t="s">
        <v>37</v>
      </c>
      <c r="CD105" s="48" t="s">
        <v>23</v>
      </c>
      <c r="CE105" s="48" t="s">
        <v>23</v>
      </c>
      <c r="CF105" s="48" t="s">
        <v>38</v>
      </c>
      <c r="CG105" s="48">
        <v>670</v>
      </c>
      <c r="CH105" s="48"/>
      <c r="CI105" s="48"/>
      <c r="CJ105" s="48"/>
      <c r="CK105" s="48"/>
      <c r="CL105" s="51" t="s">
        <v>33</v>
      </c>
      <c r="CM105" s="48" t="s">
        <v>105</v>
      </c>
      <c r="CN105" s="48">
        <v>1120</v>
      </c>
      <c r="CO105" s="48"/>
      <c r="CP105" s="48" t="s">
        <v>39</v>
      </c>
      <c r="CQ105" s="48">
        <v>7</v>
      </c>
      <c r="CR105" s="50">
        <v>7</v>
      </c>
    </row>
    <row r="106" spans="1:96" s="9" customForma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47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51"/>
      <c r="CM106" s="48"/>
      <c r="CN106" s="48"/>
      <c r="CO106" s="48"/>
      <c r="CP106" s="48"/>
      <c r="CQ106" s="48">
        <v>8</v>
      </c>
      <c r="CR106" s="50">
        <v>8</v>
      </c>
    </row>
    <row r="107" spans="1:96" s="9" customForma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47"/>
      <c r="BR107" s="48"/>
      <c r="BS107" s="48"/>
      <c r="BT107" s="48"/>
      <c r="BU107" s="48"/>
      <c r="BV107" s="48"/>
      <c r="BW107" s="48" t="s">
        <v>40</v>
      </c>
      <c r="BX107" s="48" t="s">
        <v>23</v>
      </c>
      <c r="BY107" s="48" t="s">
        <v>23</v>
      </c>
      <c r="BZ107" s="48" t="s">
        <v>112</v>
      </c>
      <c r="CA107" s="48">
        <v>400</v>
      </c>
      <c r="CB107" s="48"/>
      <c r="CC107" s="48" t="s">
        <v>41</v>
      </c>
      <c r="CD107" s="48">
        <v>1120</v>
      </c>
      <c r="CE107" s="48"/>
      <c r="CF107" s="48" t="s">
        <v>40</v>
      </c>
      <c r="CG107" s="48" t="s">
        <v>23</v>
      </c>
      <c r="CH107" s="48" t="s">
        <v>23</v>
      </c>
      <c r="CI107" s="48" t="s">
        <v>42</v>
      </c>
      <c r="CJ107" s="48">
        <v>1620</v>
      </c>
      <c r="CK107" s="48"/>
      <c r="CL107" s="51" t="s">
        <v>33</v>
      </c>
      <c r="CM107" s="48" t="s">
        <v>94</v>
      </c>
      <c r="CN107" s="48">
        <v>1120</v>
      </c>
      <c r="CO107" s="48"/>
      <c r="CP107" s="48" t="s">
        <v>39</v>
      </c>
      <c r="CQ107" s="48">
        <v>9</v>
      </c>
      <c r="CR107" s="50">
        <v>9</v>
      </c>
    </row>
    <row r="108" spans="1:96" s="9" customForma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47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 t="s">
        <v>43</v>
      </c>
      <c r="CJ108" s="48">
        <v>610</v>
      </c>
      <c r="CK108" s="48"/>
      <c r="CL108" s="51" t="s">
        <v>33</v>
      </c>
      <c r="CM108" s="48"/>
      <c r="CN108" s="48"/>
      <c r="CO108" s="48"/>
      <c r="CP108" s="48"/>
      <c r="CQ108" s="48">
        <v>10</v>
      </c>
      <c r="CR108" s="50">
        <v>10</v>
      </c>
    </row>
    <row r="109" spans="1:96" s="9" customForma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47"/>
      <c r="BR109" s="48"/>
      <c r="BS109" s="48"/>
      <c r="BT109" s="48"/>
      <c r="BU109" s="48"/>
      <c r="BV109" s="48"/>
      <c r="BW109" s="48" t="s">
        <v>41</v>
      </c>
      <c r="BX109" s="48">
        <v>1120</v>
      </c>
      <c r="BY109" s="48"/>
      <c r="BZ109" s="48" t="s">
        <v>40</v>
      </c>
      <c r="CA109" s="48" t="s">
        <v>23</v>
      </c>
      <c r="CB109" s="48" t="s">
        <v>23</v>
      </c>
      <c r="CC109" s="48"/>
      <c r="CD109" s="48"/>
      <c r="CE109" s="48"/>
      <c r="CF109" s="48" t="s">
        <v>32</v>
      </c>
      <c r="CG109" s="48">
        <v>1120</v>
      </c>
      <c r="CH109" s="48"/>
      <c r="CI109" s="48"/>
      <c r="CJ109" s="48"/>
      <c r="CK109" s="48"/>
      <c r="CL109" s="51"/>
      <c r="CM109" s="48"/>
      <c r="CN109" s="48"/>
      <c r="CO109" s="48"/>
      <c r="CP109" s="48"/>
      <c r="CQ109" s="48">
        <v>11</v>
      </c>
      <c r="CR109" s="50">
        <v>11</v>
      </c>
    </row>
    <row r="110" spans="1:96" s="9" customForma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47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51"/>
      <c r="CM110" s="48"/>
      <c r="CN110" s="48"/>
      <c r="CO110" s="48"/>
      <c r="CP110" s="51"/>
      <c r="CQ110" s="48">
        <v>12</v>
      </c>
      <c r="CR110" s="50">
        <v>12</v>
      </c>
    </row>
    <row r="111" spans="1:96" s="9" customForma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47"/>
      <c r="BR111" s="48"/>
      <c r="BS111" s="48"/>
      <c r="BT111" s="48"/>
      <c r="BU111" s="48"/>
      <c r="BV111" s="48"/>
      <c r="BW111" s="48"/>
      <c r="BX111" s="48"/>
      <c r="BY111" s="48"/>
      <c r="BZ111" s="48" t="s">
        <v>41</v>
      </c>
      <c r="CA111" s="48">
        <v>1120</v>
      </c>
      <c r="CB111" s="48"/>
      <c r="CC111" s="48" t="s">
        <v>42</v>
      </c>
      <c r="CD111" s="48">
        <v>1620</v>
      </c>
      <c r="CE111" s="48"/>
      <c r="CF111" s="48"/>
      <c r="CG111" s="48"/>
      <c r="CH111" s="48"/>
      <c r="CI111" s="48"/>
      <c r="CJ111" s="48"/>
      <c r="CK111" s="48"/>
      <c r="CL111" s="51"/>
      <c r="CM111" s="48" t="s">
        <v>44</v>
      </c>
      <c r="CN111" s="48" t="s">
        <v>23</v>
      </c>
      <c r="CO111" s="48" t="s">
        <v>23</v>
      </c>
      <c r="CP111" s="48" t="s">
        <v>23</v>
      </c>
      <c r="CQ111" s="48"/>
      <c r="CR111" s="50">
        <v>13</v>
      </c>
    </row>
    <row r="112" spans="1:96" s="9" customForma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47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 t="s">
        <v>43</v>
      </c>
      <c r="CD112" s="48">
        <v>610</v>
      </c>
      <c r="CE112" s="48"/>
      <c r="CF112" s="48"/>
      <c r="CG112" s="48"/>
      <c r="CH112" s="48"/>
      <c r="CI112" s="48" t="s">
        <v>45</v>
      </c>
      <c r="CJ112" s="48" t="s">
        <v>23</v>
      </c>
      <c r="CK112" s="48" t="s">
        <v>23</v>
      </c>
      <c r="CL112" s="48" t="s">
        <v>23</v>
      </c>
      <c r="CM112" s="48"/>
      <c r="CN112" s="48"/>
      <c r="CO112" s="48"/>
      <c r="CP112" s="48"/>
      <c r="CQ112" s="48"/>
      <c r="CR112" s="50">
        <v>14</v>
      </c>
    </row>
    <row r="113" spans="1:96" s="9" customForma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47"/>
      <c r="BR113" s="48"/>
      <c r="BS113" s="48"/>
      <c r="BT113" s="48"/>
      <c r="BU113" s="48"/>
      <c r="BV113" s="48"/>
      <c r="BW113" s="48" t="s">
        <v>42</v>
      </c>
      <c r="BX113" s="48">
        <v>1620</v>
      </c>
      <c r="BY113" s="48"/>
      <c r="BZ113" s="48"/>
      <c r="CA113" s="48"/>
      <c r="CB113" s="48"/>
      <c r="CC113" s="48"/>
      <c r="CD113" s="48"/>
      <c r="CE113" s="48"/>
      <c r="CF113" s="48" t="s">
        <v>42</v>
      </c>
      <c r="CG113" s="48">
        <v>1620</v>
      </c>
      <c r="CH113" s="48"/>
      <c r="CI113" s="48"/>
      <c r="CJ113" s="48"/>
      <c r="CK113" s="48"/>
      <c r="CL113" s="51"/>
      <c r="CM113" s="48" t="s">
        <v>46</v>
      </c>
      <c r="CN113" s="48">
        <v>120</v>
      </c>
      <c r="CO113" s="48"/>
      <c r="CP113" s="48" t="s">
        <v>47</v>
      </c>
      <c r="CQ113" s="48"/>
      <c r="CR113" s="50">
        <v>15</v>
      </c>
    </row>
    <row r="114" spans="1:96" s="9" customForma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47"/>
      <c r="BR114" s="48"/>
      <c r="BS114" s="48"/>
      <c r="BT114" s="48"/>
      <c r="BU114" s="48"/>
      <c r="BV114" s="48"/>
      <c r="BW114" s="48" t="s">
        <v>43</v>
      </c>
      <c r="BX114" s="48">
        <v>610</v>
      </c>
      <c r="BY114" s="48"/>
      <c r="BZ114" s="48"/>
      <c r="CA114" s="48"/>
      <c r="CB114" s="48"/>
      <c r="CC114" s="48"/>
      <c r="CD114" s="48"/>
      <c r="CE114" s="48"/>
      <c r="CF114" s="48" t="s">
        <v>43</v>
      </c>
      <c r="CG114" s="48">
        <v>610</v>
      </c>
      <c r="CH114" s="48"/>
      <c r="CI114" s="48" t="s">
        <v>48</v>
      </c>
      <c r="CJ114" s="48">
        <v>610</v>
      </c>
      <c r="CK114" s="48"/>
      <c r="CL114" s="48" t="s">
        <v>39</v>
      </c>
      <c r="CM114" s="48" t="s">
        <v>49</v>
      </c>
      <c r="CN114" s="48">
        <v>120</v>
      </c>
      <c r="CO114" s="48"/>
      <c r="CP114" s="48" t="s">
        <v>47</v>
      </c>
      <c r="CQ114" s="48"/>
      <c r="CR114" s="50">
        <v>16</v>
      </c>
    </row>
    <row r="115" spans="1:96" s="9" customForma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47"/>
      <c r="BR115" s="48"/>
      <c r="BS115" s="48"/>
      <c r="BT115" s="48"/>
      <c r="BU115" s="48"/>
      <c r="BV115" s="48"/>
      <c r="BW115" s="48"/>
      <c r="BX115" s="48"/>
      <c r="BY115" s="48"/>
      <c r="BZ115" s="48" t="s">
        <v>42</v>
      </c>
      <c r="CA115" s="48">
        <v>1620</v>
      </c>
      <c r="CB115" s="48"/>
      <c r="CC115" s="48"/>
      <c r="CD115" s="48"/>
      <c r="CE115" s="48"/>
      <c r="CF115" s="48"/>
      <c r="CG115" s="48"/>
      <c r="CH115" s="48"/>
      <c r="CI115" s="48" t="s">
        <v>92</v>
      </c>
      <c r="CJ115" s="48">
        <v>610</v>
      </c>
      <c r="CK115" s="48"/>
      <c r="CL115" s="48" t="s">
        <v>39</v>
      </c>
      <c r="CM115" s="48" t="s">
        <v>50</v>
      </c>
      <c r="CN115" s="48">
        <v>160</v>
      </c>
      <c r="CO115" s="48"/>
      <c r="CP115" s="48" t="s">
        <v>47</v>
      </c>
      <c r="CQ115" s="48"/>
      <c r="CR115" s="50">
        <v>17</v>
      </c>
    </row>
    <row r="116" spans="1:96" s="9" customForma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47"/>
      <c r="BR116" s="48"/>
      <c r="BS116" s="48"/>
      <c r="BT116" s="48"/>
      <c r="BU116" s="48"/>
      <c r="BV116" s="48"/>
      <c r="BW116" s="48"/>
      <c r="BX116" s="48"/>
      <c r="BY116" s="48"/>
      <c r="BZ116" s="48" t="s">
        <v>43</v>
      </c>
      <c r="CA116" s="48">
        <v>610</v>
      </c>
      <c r="CB116" s="48"/>
      <c r="CC116" s="48" t="s">
        <v>45</v>
      </c>
      <c r="CD116" s="48" t="s">
        <v>23</v>
      </c>
      <c r="CE116" s="48" t="s">
        <v>23</v>
      </c>
      <c r="CF116" s="48"/>
      <c r="CG116" s="48"/>
      <c r="CH116" s="48"/>
      <c r="CI116" s="48"/>
      <c r="CJ116" s="48"/>
      <c r="CK116" s="48"/>
      <c r="CL116" s="48" t="s">
        <v>39</v>
      </c>
      <c r="CM116" s="48" t="s">
        <v>51</v>
      </c>
      <c r="CN116" s="48">
        <v>160</v>
      </c>
      <c r="CO116" s="48"/>
      <c r="CP116" s="48" t="s">
        <v>47</v>
      </c>
      <c r="CQ116" s="48"/>
      <c r="CR116" s="50">
        <v>18</v>
      </c>
    </row>
    <row r="117" spans="1:96" s="9" customForma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47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 t="s">
        <v>52</v>
      </c>
      <c r="CJ117" s="48">
        <v>1100</v>
      </c>
      <c r="CK117" s="48"/>
      <c r="CL117" s="51" t="s">
        <v>39</v>
      </c>
      <c r="CM117" s="48"/>
      <c r="CN117" s="48"/>
      <c r="CO117" s="48"/>
      <c r="CP117" s="48"/>
      <c r="CQ117" s="48"/>
      <c r="CR117" s="50">
        <v>19</v>
      </c>
    </row>
    <row r="118" spans="1:96" s="9" customForma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47"/>
      <c r="BR118" s="48"/>
      <c r="BS118" s="48"/>
      <c r="BT118" s="48"/>
      <c r="BU118" s="48"/>
      <c r="BV118" s="48"/>
      <c r="BW118" s="48" t="s">
        <v>45</v>
      </c>
      <c r="BX118" s="48" t="s">
        <v>23</v>
      </c>
      <c r="BY118" s="48" t="s">
        <v>23</v>
      </c>
      <c r="BZ118" s="48"/>
      <c r="CA118" s="48"/>
      <c r="CB118" s="48"/>
      <c r="CC118" s="48" t="s">
        <v>48</v>
      </c>
      <c r="CD118" s="48">
        <v>610</v>
      </c>
      <c r="CE118" s="48"/>
      <c r="CF118" s="48" t="s">
        <v>45</v>
      </c>
      <c r="CG118" s="48" t="s">
        <v>23</v>
      </c>
      <c r="CH118" s="48" t="s">
        <v>23</v>
      </c>
      <c r="CI118" s="48"/>
      <c r="CJ118" s="48"/>
      <c r="CK118" s="48"/>
      <c r="CL118" s="51"/>
      <c r="CM118" s="48" t="s">
        <v>53</v>
      </c>
      <c r="CN118" s="48" t="s">
        <v>23</v>
      </c>
      <c r="CO118" s="48" t="s">
        <v>23</v>
      </c>
      <c r="CP118" s="48" t="s">
        <v>23</v>
      </c>
      <c r="CQ118" s="48"/>
      <c r="CR118" s="50">
        <v>20</v>
      </c>
    </row>
    <row r="119" spans="1:96" s="9" customForma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47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 t="s">
        <v>92</v>
      </c>
      <c r="CD119" s="48">
        <v>610</v>
      </c>
      <c r="CE119" s="48"/>
      <c r="CF119" s="48"/>
      <c r="CG119" s="48"/>
      <c r="CH119" s="48"/>
      <c r="CI119" s="48" t="s">
        <v>53</v>
      </c>
      <c r="CJ119" s="48" t="s">
        <v>23</v>
      </c>
      <c r="CK119" s="48" t="s">
        <v>23</v>
      </c>
      <c r="CL119" s="48" t="s">
        <v>23</v>
      </c>
      <c r="CM119" s="48"/>
      <c r="CN119" s="48"/>
      <c r="CO119" s="48"/>
      <c r="CP119" s="51"/>
      <c r="CQ119" s="48"/>
      <c r="CR119" s="50">
        <v>21</v>
      </c>
    </row>
    <row r="120" spans="1:96" s="9" customForma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47"/>
      <c r="BR120" s="48"/>
      <c r="BS120" s="48"/>
      <c r="BT120" s="48"/>
      <c r="BU120" s="48"/>
      <c r="BV120" s="48"/>
      <c r="BW120" s="48" t="s">
        <v>48</v>
      </c>
      <c r="BX120" s="48">
        <v>610</v>
      </c>
      <c r="BY120" s="48"/>
      <c r="BZ120" s="48" t="s">
        <v>45</v>
      </c>
      <c r="CA120" s="48" t="s">
        <v>23</v>
      </c>
      <c r="CB120" s="48" t="s">
        <v>23</v>
      </c>
      <c r="CC120" s="48"/>
      <c r="CD120" s="48"/>
      <c r="CE120" s="48"/>
      <c r="CF120" s="48" t="s">
        <v>48</v>
      </c>
      <c r="CG120" s="48">
        <v>610</v>
      </c>
      <c r="CH120" s="48"/>
      <c r="CI120" s="48"/>
      <c r="CJ120" s="48"/>
      <c r="CK120" s="48"/>
      <c r="CL120" s="51"/>
      <c r="CM120" s="48" t="s">
        <v>54</v>
      </c>
      <c r="CN120" s="48">
        <v>860</v>
      </c>
      <c r="CO120" s="48"/>
      <c r="CP120" s="51" t="s">
        <v>33</v>
      </c>
      <c r="CQ120" s="48"/>
      <c r="CR120" s="50">
        <v>22</v>
      </c>
    </row>
    <row r="121" spans="1:96" s="9" customForma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47"/>
      <c r="BR121" s="48"/>
      <c r="BS121" s="48"/>
      <c r="BT121" s="48"/>
      <c r="BU121" s="48"/>
      <c r="BV121" s="48"/>
      <c r="BW121" s="48" t="s">
        <v>92</v>
      </c>
      <c r="BX121" s="48">
        <v>610</v>
      </c>
      <c r="BY121" s="48"/>
      <c r="BZ121" s="48"/>
      <c r="CA121" s="48"/>
      <c r="CB121" s="48"/>
      <c r="CC121" s="48" t="s">
        <v>111</v>
      </c>
      <c r="CD121" s="48">
        <v>1100</v>
      </c>
      <c r="CE121" s="48"/>
      <c r="CF121" s="48" t="s">
        <v>92</v>
      </c>
      <c r="CG121" s="48">
        <v>610</v>
      </c>
      <c r="CH121" s="48"/>
      <c r="CI121" s="48" t="s">
        <v>54</v>
      </c>
      <c r="CJ121" s="48">
        <v>860</v>
      </c>
      <c r="CK121" s="48"/>
      <c r="CL121" s="51" t="s">
        <v>33</v>
      </c>
      <c r="CM121" s="48"/>
      <c r="CN121" s="48"/>
      <c r="CO121" s="48"/>
      <c r="CP121" s="51"/>
      <c r="CQ121" s="48"/>
      <c r="CR121" s="50">
        <v>23</v>
      </c>
    </row>
    <row r="122" spans="1:96" s="9" customForma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47"/>
      <c r="BR122" s="48"/>
      <c r="BS122" s="48"/>
      <c r="BT122" s="48"/>
      <c r="BU122" s="48"/>
      <c r="BV122" s="48"/>
      <c r="BW122" s="48"/>
      <c r="BX122" s="48"/>
      <c r="BY122" s="48"/>
      <c r="BZ122" s="48" t="s">
        <v>48</v>
      </c>
      <c r="CA122" s="48">
        <v>610</v>
      </c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51" t="s">
        <v>33</v>
      </c>
      <c r="CM122" s="48"/>
      <c r="CN122" s="48"/>
      <c r="CO122" s="48"/>
      <c r="CP122" s="48"/>
      <c r="CQ122" s="48"/>
      <c r="CR122" s="50">
        <v>24</v>
      </c>
    </row>
    <row r="123" spans="1:96" s="9" customForma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47"/>
      <c r="BR123" s="48"/>
      <c r="BS123" s="48"/>
      <c r="BT123" s="48"/>
      <c r="BU123" s="48"/>
      <c r="BV123" s="48"/>
      <c r="BW123" s="48" t="s">
        <v>111</v>
      </c>
      <c r="BX123" s="48">
        <v>1100</v>
      </c>
      <c r="BY123" s="48"/>
      <c r="BZ123" s="48" t="s">
        <v>92</v>
      </c>
      <c r="CA123" s="48">
        <v>610</v>
      </c>
      <c r="CB123" s="48"/>
      <c r="CC123" s="48" t="s">
        <v>53</v>
      </c>
      <c r="CD123" s="48"/>
      <c r="CE123" s="48"/>
      <c r="CF123" s="48" t="s">
        <v>111</v>
      </c>
      <c r="CG123" s="48">
        <v>1100</v>
      </c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50">
        <v>25</v>
      </c>
    </row>
    <row r="124" spans="1:96" s="9" customForma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47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51"/>
      <c r="CM124" s="48"/>
      <c r="CN124" s="48"/>
      <c r="CO124" s="48"/>
      <c r="CP124" s="48"/>
      <c r="CQ124" s="48"/>
      <c r="CR124" s="50">
        <v>26</v>
      </c>
    </row>
    <row r="125" spans="1:96" s="9" customForma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47"/>
      <c r="BR125" s="48"/>
      <c r="BS125" s="48"/>
      <c r="BT125" s="48"/>
      <c r="BU125" s="48"/>
      <c r="BV125" s="48"/>
      <c r="BW125" s="48" t="s">
        <v>53</v>
      </c>
      <c r="BX125" s="48" t="s">
        <v>23</v>
      </c>
      <c r="BY125" s="48" t="s">
        <v>23</v>
      </c>
      <c r="BZ125" s="48" t="s">
        <v>111</v>
      </c>
      <c r="CA125" s="48">
        <v>1100</v>
      </c>
      <c r="CB125" s="48"/>
      <c r="CC125" s="48" t="s">
        <v>54</v>
      </c>
      <c r="CD125" s="48">
        <v>860</v>
      </c>
      <c r="CE125" s="48"/>
      <c r="CF125" s="48" t="s">
        <v>53</v>
      </c>
      <c r="CG125" s="48" t="s">
        <v>23</v>
      </c>
      <c r="CH125" s="48" t="s">
        <v>23</v>
      </c>
      <c r="CI125" s="48"/>
      <c r="CJ125" s="48"/>
      <c r="CK125" s="48"/>
      <c r="CL125" s="51"/>
      <c r="CM125" s="48"/>
      <c r="CN125" s="48"/>
      <c r="CO125" s="48"/>
      <c r="CP125" s="48"/>
      <c r="CQ125" s="48"/>
      <c r="CR125" s="50">
        <v>27</v>
      </c>
    </row>
    <row r="126" spans="1:96" s="9" customForma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47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 t="s">
        <v>55</v>
      </c>
      <c r="CJ126" s="48" t="s">
        <v>23</v>
      </c>
      <c r="CK126" s="48" t="s">
        <v>23</v>
      </c>
      <c r="CL126" s="48" t="s">
        <v>23</v>
      </c>
      <c r="CM126" s="48"/>
      <c r="CN126" s="48"/>
      <c r="CO126" s="48"/>
      <c r="CP126" s="48"/>
      <c r="CQ126" s="48"/>
      <c r="CR126" s="50">
        <v>28</v>
      </c>
    </row>
    <row r="127" spans="1:96" s="9" customForma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47"/>
      <c r="BR127" s="48"/>
      <c r="BS127" s="48"/>
      <c r="BT127" s="48"/>
      <c r="BU127" s="48"/>
      <c r="BV127" s="48"/>
      <c r="BW127" s="48" t="s">
        <v>54</v>
      </c>
      <c r="BX127" s="48">
        <v>860</v>
      </c>
      <c r="BY127" s="48"/>
      <c r="BZ127" s="48" t="s">
        <v>53</v>
      </c>
      <c r="CA127" s="48" t="s">
        <v>23</v>
      </c>
      <c r="CB127" s="48" t="s">
        <v>23</v>
      </c>
      <c r="CC127" s="48"/>
      <c r="CD127" s="48"/>
      <c r="CE127" s="48"/>
      <c r="CF127" s="48" t="s">
        <v>54</v>
      </c>
      <c r="CG127" s="48">
        <v>860</v>
      </c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50">
        <v>29</v>
      </c>
    </row>
    <row r="128" spans="1:96" s="9" customForma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47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 t="s">
        <v>106</v>
      </c>
      <c r="CJ128" s="48">
        <v>250</v>
      </c>
      <c r="CK128" s="48"/>
      <c r="CL128" s="48" t="s">
        <v>107</v>
      </c>
      <c r="CM128" s="48"/>
      <c r="CN128" s="48"/>
      <c r="CO128" s="48"/>
      <c r="CP128" s="48"/>
      <c r="CQ128" s="48"/>
      <c r="CR128" s="50">
        <v>30</v>
      </c>
    </row>
    <row r="129" spans="1:96" s="9" customForma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47"/>
      <c r="BR129" s="48"/>
      <c r="BS129" s="48"/>
      <c r="BT129" s="48"/>
      <c r="BU129" s="48"/>
      <c r="BV129" s="48"/>
      <c r="BW129" s="48"/>
      <c r="BX129" s="48"/>
      <c r="BY129" s="48"/>
      <c r="BZ129" s="48" t="s">
        <v>54</v>
      </c>
      <c r="CA129" s="48">
        <v>860</v>
      </c>
      <c r="CB129" s="48"/>
      <c r="CC129" s="48"/>
      <c r="CD129" s="48"/>
      <c r="CE129" s="48"/>
      <c r="CF129" s="48"/>
      <c r="CG129" s="48"/>
      <c r="CH129" s="48"/>
      <c r="CI129" s="48" t="s">
        <v>56</v>
      </c>
      <c r="CJ129" s="48">
        <v>200</v>
      </c>
      <c r="CK129" s="48"/>
      <c r="CL129" s="48" t="s">
        <v>39</v>
      </c>
      <c r="CM129" s="48"/>
      <c r="CN129" s="48"/>
      <c r="CO129" s="48"/>
      <c r="CP129" s="48"/>
      <c r="CQ129" s="48"/>
      <c r="CR129" s="50">
        <v>31</v>
      </c>
    </row>
    <row r="130" spans="1:96" s="9" customForma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47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50"/>
    </row>
    <row r="131" spans="1:96" s="9" customForma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47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 t="s">
        <v>44</v>
      </c>
      <c r="CJ131" s="48" t="s">
        <v>23</v>
      </c>
      <c r="CK131" s="48" t="s">
        <v>23</v>
      </c>
      <c r="CL131" s="48" t="s">
        <v>23</v>
      </c>
      <c r="CM131" s="48"/>
      <c r="CN131" s="48"/>
      <c r="CO131" s="48"/>
      <c r="CP131" s="48"/>
      <c r="CQ131" s="48"/>
      <c r="CR131" s="50"/>
    </row>
    <row r="132" spans="1:96" s="9" customForma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47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50"/>
    </row>
    <row r="133" spans="1:96" s="9" customForma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47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 t="s">
        <v>46</v>
      </c>
      <c r="CJ133" s="48">
        <v>120</v>
      </c>
      <c r="CK133" s="48"/>
      <c r="CL133" s="48" t="s">
        <v>47</v>
      </c>
      <c r="CM133" s="48"/>
      <c r="CN133" s="48"/>
      <c r="CO133" s="48"/>
      <c r="CP133" s="48"/>
      <c r="CQ133" s="48"/>
      <c r="CR133" s="50"/>
    </row>
    <row r="134" spans="1:96" s="9" customForma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47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 t="s">
        <v>49</v>
      </c>
      <c r="CJ134" s="48">
        <v>120</v>
      </c>
      <c r="CK134" s="48"/>
      <c r="CL134" s="48" t="s">
        <v>47</v>
      </c>
      <c r="CM134" s="48"/>
      <c r="CN134" s="48"/>
      <c r="CO134" s="48"/>
      <c r="CP134" s="48"/>
      <c r="CQ134" s="48"/>
      <c r="CR134" s="50"/>
    </row>
    <row r="135" spans="1:96" s="9" customForma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47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 t="s">
        <v>50</v>
      </c>
      <c r="CJ135" s="48">
        <v>160</v>
      </c>
      <c r="CK135" s="48"/>
      <c r="CL135" s="48" t="s">
        <v>47</v>
      </c>
      <c r="CM135" s="48"/>
      <c r="CN135" s="48"/>
      <c r="CO135" s="48"/>
      <c r="CP135" s="48"/>
      <c r="CQ135" s="48"/>
      <c r="CR135" s="50"/>
    </row>
    <row r="136" spans="1:96" s="9" customForma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47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 t="s">
        <v>51</v>
      </c>
      <c r="CJ136" s="48">
        <v>160</v>
      </c>
      <c r="CK136" s="48"/>
      <c r="CL136" s="48" t="s">
        <v>47</v>
      </c>
      <c r="CM136" s="48"/>
      <c r="CN136" s="48"/>
      <c r="CO136" s="48"/>
      <c r="CP136" s="48"/>
      <c r="CQ136" s="48"/>
      <c r="CR136" s="50"/>
    </row>
    <row r="137" spans="1:96" s="9" customForma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47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50"/>
    </row>
    <row r="138" spans="1:96" s="9" customForma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47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50"/>
    </row>
    <row r="139" spans="1:96" s="9" customForma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47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 t="s">
        <v>58</v>
      </c>
      <c r="CJ139" s="48">
        <v>300</v>
      </c>
      <c r="CK139" s="48"/>
      <c r="CL139" s="48" t="s">
        <v>57</v>
      </c>
      <c r="CM139" s="48"/>
      <c r="CN139" s="48"/>
      <c r="CO139" s="48"/>
      <c r="CP139" s="48"/>
      <c r="CQ139" s="48"/>
      <c r="CR139" s="50"/>
    </row>
    <row r="140" spans="1:96" s="9" customForma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47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50"/>
    </row>
    <row r="141" spans="1:96" s="9" customForma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47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 t="s">
        <v>93</v>
      </c>
      <c r="CJ141" s="48" t="s">
        <v>23</v>
      </c>
      <c r="CK141" s="48" t="s">
        <v>23</v>
      </c>
      <c r="CL141" s="48" t="s">
        <v>23</v>
      </c>
      <c r="CM141" s="48"/>
      <c r="CN141" s="48"/>
      <c r="CO141" s="48"/>
      <c r="CP141" s="48"/>
      <c r="CQ141" s="48"/>
      <c r="CR141" s="50"/>
    </row>
    <row r="142" spans="1:96" s="9" customForma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47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51"/>
      <c r="CN142" s="51"/>
      <c r="CO142" s="51"/>
      <c r="CP142" s="51"/>
      <c r="CQ142" s="48"/>
      <c r="CR142" s="50"/>
    </row>
    <row r="143" spans="1:96" s="9" customForma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47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 t="s">
        <v>34</v>
      </c>
      <c r="CJ143" s="48">
        <v>5240</v>
      </c>
      <c r="CK143" s="48"/>
      <c r="CL143" s="48" t="s">
        <v>35</v>
      </c>
      <c r="CM143" s="51"/>
      <c r="CN143" s="51"/>
      <c r="CO143" s="51"/>
      <c r="CP143" s="51"/>
      <c r="CQ143" s="48"/>
      <c r="CR143" s="50"/>
    </row>
    <row r="144" spans="1:96" s="9" customForma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47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51"/>
      <c r="CN144" s="51"/>
      <c r="CO144" s="51"/>
      <c r="CP144" s="51"/>
      <c r="CQ144" s="48"/>
      <c r="CR144" s="50"/>
    </row>
    <row r="145" spans="1:96" s="9" customFormat="1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47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 t="s">
        <v>105</v>
      </c>
      <c r="CJ145" s="48">
        <v>1120</v>
      </c>
      <c r="CK145" s="48"/>
      <c r="CL145" s="48" t="s">
        <v>39</v>
      </c>
      <c r="CM145" s="51"/>
      <c r="CN145" s="51"/>
      <c r="CO145" s="51"/>
      <c r="CP145" s="51"/>
      <c r="CQ145" s="48"/>
      <c r="CR145" s="50"/>
    </row>
    <row r="146" spans="1:96" s="9" customFormat="1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47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 t="s">
        <v>113</v>
      </c>
      <c r="CJ146" s="48">
        <v>1120</v>
      </c>
      <c r="CK146" s="48"/>
      <c r="CL146" s="48" t="s">
        <v>39</v>
      </c>
      <c r="CM146" s="51"/>
      <c r="CN146" s="51"/>
      <c r="CO146" s="51"/>
      <c r="CP146" s="51"/>
      <c r="CQ146" s="48"/>
      <c r="CR146" s="50"/>
    </row>
    <row r="147" spans="1:96" s="9" customFormat="1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47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51"/>
      <c r="CN147" s="51"/>
      <c r="CO147" s="51"/>
      <c r="CP147" s="51"/>
      <c r="CQ147" s="48"/>
      <c r="CR147" s="50"/>
    </row>
    <row r="148" spans="1:96" s="9" customFormat="1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47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51"/>
      <c r="CN148" s="51"/>
      <c r="CO148" s="51"/>
      <c r="CP148" s="51"/>
      <c r="CQ148" s="48"/>
      <c r="CR148" s="50"/>
    </row>
    <row r="149" spans="1:96" s="9" customFormat="1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47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51"/>
      <c r="CN149" s="51"/>
      <c r="CO149" s="51"/>
      <c r="CP149" s="51"/>
      <c r="CQ149" s="48"/>
      <c r="CR149" s="50"/>
    </row>
    <row r="150" spans="1:96" s="9" customFormat="1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47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51"/>
      <c r="CN150" s="51"/>
      <c r="CO150" s="51"/>
      <c r="CP150" s="51"/>
      <c r="CQ150" s="48"/>
      <c r="CR150" s="50"/>
    </row>
    <row r="151" spans="1:96" s="9" customFormat="1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47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51"/>
      <c r="CN151" s="51"/>
      <c r="CO151" s="51"/>
      <c r="CP151" s="51"/>
      <c r="CQ151" s="48"/>
      <c r="CR151" s="50"/>
    </row>
    <row r="152" spans="1:96" s="9" customFormat="1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47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51"/>
      <c r="CN152" s="51"/>
      <c r="CO152" s="51"/>
      <c r="CP152" s="51"/>
      <c r="CQ152" s="51"/>
      <c r="CR152" s="49"/>
    </row>
    <row r="153" spans="1:96" s="9" customFormat="1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47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51"/>
      <c r="CN153" s="51"/>
      <c r="CO153" s="51"/>
      <c r="CP153" s="51"/>
      <c r="CQ153" s="51"/>
      <c r="CR153" s="49"/>
    </row>
    <row r="154" spans="1:96" s="9" customFormat="1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47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51"/>
      <c r="CN154" s="51"/>
      <c r="CO154" s="51"/>
      <c r="CP154" s="51"/>
      <c r="CQ154" s="51"/>
      <c r="CR154" s="49"/>
    </row>
    <row r="155" spans="1:96" s="9" customFormat="1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47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51"/>
      <c r="CN155" s="51"/>
      <c r="CO155" s="51"/>
      <c r="CP155" s="51"/>
      <c r="CQ155" s="51"/>
      <c r="CR155" s="49"/>
    </row>
    <row r="156" spans="1:96" s="9" customFormat="1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47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51"/>
      <c r="CN156" s="51"/>
      <c r="CO156" s="51"/>
      <c r="CP156" s="51"/>
      <c r="CQ156" s="51"/>
      <c r="CR156" s="49"/>
    </row>
    <row r="157" spans="1:96" s="9" customFormat="1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47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51"/>
      <c r="CN157" s="51"/>
      <c r="CO157" s="51"/>
      <c r="CP157" s="51"/>
      <c r="CQ157" s="51"/>
      <c r="CR157" s="49"/>
    </row>
    <row r="158" spans="1:96" s="9" customFormat="1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47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51"/>
      <c r="CN158" s="51"/>
      <c r="CO158" s="51"/>
      <c r="CP158" s="51"/>
      <c r="CQ158" s="51"/>
      <c r="CR158" s="49"/>
    </row>
    <row r="159" spans="1:96" s="9" customFormat="1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55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7"/>
      <c r="CM159" s="57"/>
      <c r="CN159" s="57"/>
      <c r="CO159" s="57"/>
      <c r="CP159" s="57"/>
      <c r="CQ159" s="57"/>
      <c r="CR159" s="58"/>
    </row>
  </sheetData>
  <mergeCells count="451">
    <mergeCell ref="BD1:BP2"/>
    <mergeCell ref="AL79:AM79"/>
    <mergeCell ref="AW78:AX79"/>
    <mergeCell ref="BA75:BB76"/>
    <mergeCell ref="Y76:AB76"/>
    <mergeCell ref="B82:F83"/>
    <mergeCell ref="BE27:BQ28"/>
    <mergeCell ref="AN80:AY81"/>
    <mergeCell ref="AZ80:BB81"/>
    <mergeCell ref="AY77:BB78"/>
    <mergeCell ref="A63:I64"/>
    <mergeCell ref="J63:O64"/>
    <mergeCell ref="P63:Q64"/>
    <mergeCell ref="R63:V64"/>
    <mergeCell ref="W63:X64"/>
    <mergeCell ref="Y63:AD64"/>
    <mergeCell ref="BA63:BB64"/>
    <mergeCell ref="AE63:AF64"/>
    <mergeCell ref="AG63:AK64"/>
    <mergeCell ref="AL63:AM64"/>
    <mergeCell ref="AN63:AS64"/>
    <mergeCell ref="AT63:AU64"/>
    <mergeCell ref="AV63:AZ64"/>
    <mergeCell ref="AR78:AV79"/>
    <mergeCell ref="AR75:AS76"/>
    <mergeCell ref="AN77:AX77"/>
    <mergeCell ref="AT75:AU76"/>
    <mergeCell ref="AV75:AZ76"/>
    <mergeCell ref="AJ77:AM78"/>
    <mergeCell ref="A85:BB85"/>
    <mergeCell ref="BA79:BB79"/>
    <mergeCell ref="A80:I81"/>
    <mergeCell ref="J80:U81"/>
    <mergeCell ref="V80:X81"/>
    <mergeCell ref="Y80:AJ81"/>
    <mergeCell ref="AN78:AQ79"/>
    <mergeCell ref="W79:X79"/>
    <mergeCell ref="N78:R79"/>
    <mergeCell ref="AK80:AM81"/>
    <mergeCell ref="G82:AN83"/>
    <mergeCell ref="J78:M79"/>
    <mergeCell ref="S78:T79"/>
    <mergeCell ref="Y78:AB79"/>
    <mergeCell ref="A84:BB84"/>
    <mergeCell ref="A77:I79"/>
    <mergeCell ref="J77:T77"/>
    <mergeCell ref="U77:X78"/>
    <mergeCell ref="Y77:AI77"/>
    <mergeCell ref="A73:F76"/>
    <mergeCell ref="G73:I74"/>
    <mergeCell ref="AN76:AQ76"/>
    <mergeCell ref="Y75:AB75"/>
    <mergeCell ref="AC75:AD76"/>
    <mergeCell ref="AE75:AF76"/>
    <mergeCell ref="AL75:AM76"/>
    <mergeCell ref="AG73:AK74"/>
    <mergeCell ref="AL73:AM74"/>
    <mergeCell ref="G75:I76"/>
    <mergeCell ref="J75:M75"/>
    <mergeCell ref="N75:O76"/>
    <mergeCell ref="P75:Q76"/>
    <mergeCell ref="R75:V76"/>
    <mergeCell ref="W75:X76"/>
    <mergeCell ref="J76:M76"/>
    <mergeCell ref="AC78:AG79"/>
    <mergeCell ref="AH78:AI79"/>
    <mergeCell ref="AR73:AS74"/>
    <mergeCell ref="G71:I72"/>
    <mergeCell ref="J71:O72"/>
    <mergeCell ref="W71:X72"/>
    <mergeCell ref="Y71:AD72"/>
    <mergeCell ref="BA73:BB74"/>
    <mergeCell ref="J74:M74"/>
    <mergeCell ref="Y74:AB74"/>
    <mergeCell ref="AN74:AQ74"/>
    <mergeCell ref="Y73:AB73"/>
    <mergeCell ref="AC73:AD74"/>
    <mergeCell ref="AE73:AF74"/>
    <mergeCell ref="W73:X74"/>
    <mergeCell ref="J73:M73"/>
    <mergeCell ref="N73:O74"/>
    <mergeCell ref="AT73:AU74"/>
    <mergeCell ref="AV73:AZ74"/>
    <mergeCell ref="P73:Q74"/>
    <mergeCell ref="R73:V74"/>
    <mergeCell ref="AN73:AQ73"/>
    <mergeCell ref="AG75:AK76"/>
    <mergeCell ref="AN75:AQ75"/>
    <mergeCell ref="A69:F70"/>
    <mergeCell ref="P71:Q72"/>
    <mergeCell ref="R71:V72"/>
    <mergeCell ref="AT71:AU72"/>
    <mergeCell ref="AV71:AZ72"/>
    <mergeCell ref="BA71:BB72"/>
    <mergeCell ref="AE71:AF72"/>
    <mergeCell ref="AG71:AK72"/>
    <mergeCell ref="AL71:AM72"/>
    <mergeCell ref="A71:F72"/>
    <mergeCell ref="AE69:AF70"/>
    <mergeCell ref="AG69:AK70"/>
    <mergeCell ref="AN71:AS72"/>
    <mergeCell ref="G69:I70"/>
    <mergeCell ref="J69:O70"/>
    <mergeCell ref="P69:Q70"/>
    <mergeCell ref="R69:V70"/>
    <mergeCell ref="W69:X70"/>
    <mergeCell ref="Y69:AD70"/>
    <mergeCell ref="A67:I68"/>
    <mergeCell ref="J67:O68"/>
    <mergeCell ref="P67:Q68"/>
    <mergeCell ref="R67:V68"/>
    <mergeCell ref="W67:X68"/>
    <mergeCell ref="Y67:AD68"/>
    <mergeCell ref="AN67:AS68"/>
    <mergeCell ref="AT67:AU68"/>
    <mergeCell ref="AV67:AZ68"/>
    <mergeCell ref="AT65:AU66"/>
    <mergeCell ref="AV65:AZ66"/>
    <mergeCell ref="BA65:BB66"/>
    <mergeCell ref="BA67:BB68"/>
    <mergeCell ref="AE67:AF68"/>
    <mergeCell ref="AG67:AK68"/>
    <mergeCell ref="AL67:AM68"/>
    <mergeCell ref="AL69:AM70"/>
    <mergeCell ref="AN69:AS70"/>
    <mergeCell ref="AT69:AU70"/>
    <mergeCell ref="AV69:AZ70"/>
    <mergeCell ref="BA69:BB70"/>
    <mergeCell ref="BA59:BB60"/>
    <mergeCell ref="A61:I62"/>
    <mergeCell ref="J61:O62"/>
    <mergeCell ref="P61:Q62"/>
    <mergeCell ref="R61:V62"/>
    <mergeCell ref="W61:X62"/>
    <mergeCell ref="Y61:AD62"/>
    <mergeCell ref="BA61:BB62"/>
    <mergeCell ref="A65:I66"/>
    <mergeCell ref="J65:O66"/>
    <mergeCell ref="P65:Q66"/>
    <mergeCell ref="R65:V66"/>
    <mergeCell ref="W65:X66"/>
    <mergeCell ref="Y65:AD66"/>
    <mergeCell ref="AE65:AF66"/>
    <mergeCell ref="AG65:AK66"/>
    <mergeCell ref="AL65:AM66"/>
    <mergeCell ref="AE61:AF62"/>
    <mergeCell ref="AG61:AK62"/>
    <mergeCell ref="AL61:AM62"/>
    <mergeCell ref="AN61:AS62"/>
    <mergeCell ref="AT61:AU62"/>
    <mergeCell ref="AV61:AZ62"/>
    <mergeCell ref="AN65:AS66"/>
    <mergeCell ref="AG59:AK60"/>
    <mergeCell ref="AL59:AM60"/>
    <mergeCell ref="AE57:AF58"/>
    <mergeCell ref="AG57:AK58"/>
    <mergeCell ref="AL57:AM58"/>
    <mergeCell ref="AN57:AS58"/>
    <mergeCell ref="AT57:AU58"/>
    <mergeCell ref="AV57:AZ58"/>
    <mergeCell ref="AN59:AS60"/>
    <mergeCell ref="AT59:AU60"/>
    <mergeCell ref="AV59:AZ60"/>
    <mergeCell ref="AR55:AS56"/>
    <mergeCell ref="AT55:AW56"/>
    <mergeCell ref="AX55:BB56"/>
    <mergeCell ref="A57:F60"/>
    <mergeCell ref="G57:I58"/>
    <mergeCell ref="J57:O58"/>
    <mergeCell ref="P57:Q58"/>
    <mergeCell ref="R57:V58"/>
    <mergeCell ref="W57:X58"/>
    <mergeCell ref="Y57:AD58"/>
    <mergeCell ref="T55:X56"/>
    <mergeCell ref="Y55:AB56"/>
    <mergeCell ref="AC55:AD56"/>
    <mergeCell ref="AE55:AH56"/>
    <mergeCell ref="AI55:AM56"/>
    <mergeCell ref="AN55:AQ56"/>
    <mergeCell ref="BA57:BB58"/>
    <mergeCell ref="G59:I60"/>
    <mergeCell ref="J59:O60"/>
    <mergeCell ref="P59:Q60"/>
    <mergeCell ref="R59:V60"/>
    <mergeCell ref="W59:X60"/>
    <mergeCell ref="Y59:AD60"/>
    <mergeCell ref="AE59:AF60"/>
    <mergeCell ref="V49:X50"/>
    <mergeCell ref="Y49:AJ50"/>
    <mergeCell ref="AK49:AM50"/>
    <mergeCell ref="AN49:AY50"/>
    <mergeCell ref="AZ49:BB50"/>
    <mergeCell ref="AN48:AO48"/>
    <mergeCell ref="AP48:AR48"/>
    <mergeCell ref="AS48:AT48"/>
    <mergeCell ref="AU48:AW48"/>
    <mergeCell ref="Y48:Z48"/>
    <mergeCell ref="AA48:AC48"/>
    <mergeCell ref="AD48:AE48"/>
    <mergeCell ref="AF48:AH48"/>
    <mergeCell ref="AX45:BB48"/>
    <mergeCell ref="Y45:Z45"/>
    <mergeCell ref="AA45:AC47"/>
    <mergeCell ref="AD45:AE45"/>
    <mergeCell ref="AF45:AH47"/>
    <mergeCell ref="AN45:AO45"/>
    <mergeCell ref="AU45:AW47"/>
    <mergeCell ref="A52:J53"/>
    <mergeCell ref="K52:Q53"/>
    <mergeCell ref="R52:S53"/>
    <mergeCell ref="A55:I56"/>
    <mergeCell ref="J55:M56"/>
    <mergeCell ref="N55:O56"/>
    <mergeCell ref="P55:S56"/>
    <mergeCell ref="A49:I50"/>
    <mergeCell ref="J49:U50"/>
    <mergeCell ref="A48:I48"/>
    <mergeCell ref="J48:K48"/>
    <mergeCell ref="L48:N48"/>
    <mergeCell ref="O48:P48"/>
    <mergeCell ref="Q48:S48"/>
    <mergeCell ref="Y46:Z47"/>
    <mergeCell ref="AD46:AE47"/>
    <mergeCell ref="AN46:AO47"/>
    <mergeCell ref="AS46:AT47"/>
    <mergeCell ref="AP45:AR47"/>
    <mergeCell ref="AS45:AT45"/>
    <mergeCell ref="AI45:AM48"/>
    <mergeCell ref="A45:I46"/>
    <mergeCell ref="J45:K45"/>
    <mergeCell ref="L45:N47"/>
    <mergeCell ref="O45:P45"/>
    <mergeCell ref="Q45:S47"/>
    <mergeCell ref="A47:I47"/>
    <mergeCell ref="T45:X48"/>
    <mergeCell ref="J46:K47"/>
    <mergeCell ref="O46:P47"/>
    <mergeCell ref="A39:I44"/>
    <mergeCell ref="J39:X40"/>
    <mergeCell ref="Y39:AM40"/>
    <mergeCell ref="AN39:BB40"/>
    <mergeCell ref="J43:X44"/>
    <mergeCell ref="J37:M38"/>
    <mergeCell ref="N37:R38"/>
    <mergeCell ref="S37:T38"/>
    <mergeCell ref="Y43:AM44"/>
    <mergeCell ref="AN43:BB44"/>
    <mergeCell ref="J41:X42"/>
    <mergeCell ref="Y41:AM42"/>
    <mergeCell ref="AN41:BB42"/>
    <mergeCell ref="AY36:BB37"/>
    <mergeCell ref="BA38:BB38"/>
    <mergeCell ref="J36:T36"/>
    <mergeCell ref="U36:X37"/>
    <mergeCell ref="Y36:AI36"/>
    <mergeCell ref="AJ36:AM37"/>
    <mergeCell ref="A30:I38"/>
    <mergeCell ref="J30:T30"/>
    <mergeCell ref="U30:X31"/>
    <mergeCell ref="W38:X38"/>
    <mergeCell ref="AL38:AM38"/>
    <mergeCell ref="AN36:AX36"/>
    <mergeCell ref="AN37:AQ38"/>
    <mergeCell ref="AR37:AV38"/>
    <mergeCell ref="AW37:AX38"/>
    <mergeCell ref="N34:R35"/>
    <mergeCell ref="S34:T35"/>
    <mergeCell ref="Y34:AB35"/>
    <mergeCell ref="AC34:AG35"/>
    <mergeCell ref="AH34:AI35"/>
    <mergeCell ref="AJ33:AM34"/>
    <mergeCell ref="AN33:AX33"/>
    <mergeCell ref="Y33:AI33"/>
    <mergeCell ref="Y37:AB38"/>
    <mergeCell ref="AC37:AG38"/>
    <mergeCell ref="AH37:AI38"/>
    <mergeCell ref="J31:M32"/>
    <mergeCell ref="N31:R32"/>
    <mergeCell ref="S31:T32"/>
    <mergeCell ref="Y31:AB32"/>
    <mergeCell ref="AC31:AG32"/>
    <mergeCell ref="AH31:AI32"/>
    <mergeCell ref="AN31:AQ32"/>
    <mergeCell ref="AR31:AV32"/>
    <mergeCell ref="AW31:AX32"/>
    <mergeCell ref="W32:X32"/>
    <mergeCell ref="AL32:AM32"/>
    <mergeCell ref="AY33:BB34"/>
    <mergeCell ref="J34:M35"/>
    <mergeCell ref="AR34:AV35"/>
    <mergeCell ref="AW34:AX35"/>
    <mergeCell ref="W35:X35"/>
    <mergeCell ref="AL35:AM35"/>
    <mergeCell ref="BA35:BB35"/>
    <mergeCell ref="AN34:AQ35"/>
    <mergeCell ref="J33:T33"/>
    <mergeCell ref="U33:X34"/>
    <mergeCell ref="BA32:BB32"/>
    <mergeCell ref="AJ30:AM31"/>
    <mergeCell ref="AN30:AX30"/>
    <mergeCell ref="AY30:BB31"/>
    <mergeCell ref="Y30:AI30"/>
    <mergeCell ref="Y28:AB29"/>
    <mergeCell ref="AC28:AG29"/>
    <mergeCell ref="Y27:AI27"/>
    <mergeCell ref="AJ27:AM28"/>
    <mergeCell ref="BA29:BB29"/>
    <mergeCell ref="AW28:AX29"/>
    <mergeCell ref="AN27:AX27"/>
    <mergeCell ref="AY27:BB28"/>
    <mergeCell ref="AN28:AQ29"/>
    <mergeCell ref="AR28:AV29"/>
    <mergeCell ref="C27:I29"/>
    <mergeCell ref="J27:T27"/>
    <mergeCell ref="U27:X28"/>
    <mergeCell ref="AH28:AI29"/>
    <mergeCell ref="W29:X29"/>
    <mergeCell ref="AL29:AM29"/>
    <mergeCell ref="C18:I20"/>
    <mergeCell ref="W23:X23"/>
    <mergeCell ref="AL23:AM23"/>
    <mergeCell ref="Y21:AI21"/>
    <mergeCell ref="AJ21:AM22"/>
    <mergeCell ref="J19:M20"/>
    <mergeCell ref="N19:R20"/>
    <mergeCell ref="S19:T20"/>
    <mergeCell ref="Y19:AB20"/>
    <mergeCell ref="AC19:AG20"/>
    <mergeCell ref="U24:X25"/>
    <mergeCell ref="Y24:AI24"/>
    <mergeCell ref="AJ24:AM25"/>
    <mergeCell ref="A18:B23"/>
    <mergeCell ref="AR25:AV26"/>
    <mergeCell ref="W26:X26"/>
    <mergeCell ref="AL26:AM26"/>
    <mergeCell ref="A24:B29"/>
    <mergeCell ref="C24:I26"/>
    <mergeCell ref="J24:T24"/>
    <mergeCell ref="N25:R26"/>
    <mergeCell ref="S25:T26"/>
    <mergeCell ref="Y25:AB26"/>
    <mergeCell ref="AC25:AG26"/>
    <mergeCell ref="AH25:AI26"/>
    <mergeCell ref="U18:X19"/>
    <mergeCell ref="Y18:AI18"/>
    <mergeCell ref="AJ18:AM19"/>
    <mergeCell ref="AH19:AI20"/>
    <mergeCell ref="AN22:AQ23"/>
    <mergeCell ref="AR22:AV23"/>
    <mergeCell ref="J28:M29"/>
    <mergeCell ref="N28:R29"/>
    <mergeCell ref="S28:T29"/>
    <mergeCell ref="C21:I23"/>
    <mergeCell ref="J21:T21"/>
    <mergeCell ref="U21:X22"/>
    <mergeCell ref="AN24:AX24"/>
    <mergeCell ref="AY24:BB25"/>
    <mergeCell ref="J25:M26"/>
    <mergeCell ref="AY21:BB22"/>
    <mergeCell ref="J22:M23"/>
    <mergeCell ref="N22:R23"/>
    <mergeCell ref="S22:T23"/>
    <mergeCell ref="Y22:AB23"/>
    <mergeCell ref="AC22:AG23"/>
    <mergeCell ref="AH22:AI23"/>
    <mergeCell ref="AW25:AX26"/>
    <mergeCell ref="BA26:BB26"/>
    <mergeCell ref="BA23:BB23"/>
    <mergeCell ref="AN25:AQ26"/>
    <mergeCell ref="AN19:AQ20"/>
    <mergeCell ref="AR19:AV20"/>
    <mergeCell ref="J18:T18"/>
    <mergeCell ref="AW22:AX23"/>
    <mergeCell ref="W14:X14"/>
    <mergeCell ref="AL14:AM14"/>
    <mergeCell ref="BA14:BB14"/>
    <mergeCell ref="AY15:BB16"/>
    <mergeCell ref="BA17:BB17"/>
    <mergeCell ref="AW19:AX20"/>
    <mergeCell ref="W20:X20"/>
    <mergeCell ref="AL20:AM20"/>
    <mergeCell ref="AN18:AX18"/>
    <mergeCell ref="AY18:BB19"/>
    <mergeCell ref="BA20:BB20"/>
    <mergeCell ref="AN21:AX21"/>
    <mergeCell ref="C15:I17"/>
    <mergeCell ref="J15:T15"/>
    <mergeCell ref="U15:X16"/>
    <mergeCell ref="Y15:AI15"/>
    <mergeCell ref="AJ15:AM16"/>
    <mergeCell ref="AN15:AX15"/>
    <mergeCell ref="AN16:AQ17"/>
    <mergeCell ref="AR16:AV17"/>
    <mergeCell ref="AW16:AX17"/>
    <mergeCell ref="W17:X17"/>
    <mergeCell ref="AL17:AM17"/>
    <mergeCell ref="J16:M17"/>
    <mergeCell ref="N16:R17"/>
    <mergeCell ref="S16:T17"/>
    <mergeCell ref="Y16:AB17"/>
    <mergeCell ref="AC16:AG17"/>
    <mergeCell ref="AH16:AI17"/>
    <mergeCell ref="A7:J8"/>
    <mergeCell ref="K7:Q8"/>
    <mergeCell ref="R7:S8"/>
    <mergeCell ref="A10:I11"/>
    <mergeCell ref="J10:M11"/>
    <mergeCell ref="N10:O11"/>
    <mergeCell ref="P10:S11"/>
    <mergeCell ref="AR10:AS11"/>
    <mergeCell ref="AT10:AW11"/>
    <mergeCell ref="AX10:BB11"/>
    <mergeCell ref="A12:B17"/>
    <mergeCell ref="C12:I14"/>
    <mergeCell ref="J12:T12"/>
    <mergeCell ref="AY12:BB13"/>
    <mergeCell ref="J13:M14"/>
    <mergeCell ref="N13:R14"/>
    <mergeCell ref="S13:T14"/>
    <mergeCell ref="Y13:AB14"/>
    <mergeCell ref="AC13:AG14"/>
    <mergeCell ref="AH13:AI14"/>
    <mergeCell ref="AN13:AQ14"/>
    <mergeCell ref="AR13:AV14"/>
    <mergeCell ref="AW13:AX14"/>
    <mergeCell ref="T10:X11"/>
    <mergeCell ref="Y10:AB11"/>
    <mergeCell ref="AC10:AD11"/>
    <mergeCell ref="AE10:AH11"/>
    <mergeCell ref="AI10:AM11"/>
    <mergeCell ref="AN10:AQ11"/>
    <mergeCell ref="U12:X13"/>
    <mergeCell ref="Y12:AI12"/>
    <mergeCell ref="AJ12:AM13"/>
    <mergeCell ref="AN12:AX12"/>
    <mergeCell ref="A4:AD4"/>
    <mergeCell ref="P6:AO6"/>
    <mergeCell ref="AW1:AX1"/>
    <mergeCell ref="AY1:BB1"/>
    <mergeCell ref="A2:G3"/>
    <mergeCell ref="H2:AD3"/>
    <mergeCell ref="AF2:AL3"/>
    <mergeCell ref="AM2:AZ3"/>
    <mergeCell ref="BA2:BB3"/>
    <mergeCell ref="A1:R1"/>
    <mergeCell ref="AJ1:AL1"/>
    <mergeCell ref="AM1:AN1"/>
    <mergeCell ref="AO1:AP1"/>
    <mergeCell ref="AQ1:AR1"/>
    <mergeCell ref="AS1:AT1"/>
    <mergeCell ref="AU1:AV1"/>
  </mergeCells>
  <phoneticPr fontId="22"/>
  <conditionalFormatting sqref="N78:R79">
    <cfRule type="cellIs" dxfId="43" priority="1" stopIfTrue="1" operator="greaterThan">
      <formula>0</formula>
    </cfRule>
    <cfRule type="expression" dxfId="42" priority="2" stopIfTrue="1">
      <formula>J77&gt;0</formula>
    </cfRule>
  </conditionalFormatting>
  <conditionalFormatting sqref="J12:T12 J24:T24 J27:T27 J15:T15 J18:T18 J21:T21 Y12:AI12 Y24:AI24">
    <cfRule type="expression" dxfId="41" priority="3" stopIfTrue="1">
      <formula>$J$9&lt;192</formula>
    </cfRule>
    <cfRule type="expression" dxfId="40" priority="4" stopIfTrue="1">
      <formula>$P$10&gt;0</formula>
    </cfRule>
  </conditionalFormatting>
  <conditionalFormatting sqref="P10:S11 J10">
    <cfRule type="cellIs" dxfId="39" priority="5" stopIfTrue="1" operator="greaterThan">
      <formula>0</formula>
    </cfRule>
    <cfRule type="expression" dxfId="38" priority="6" stopIfTrue="1">
      <formula>$H$2&gt;0</formula>
    </cfRule>
  </conditionalFormatting>
  <conditionalFormatting sqref="AM1:AN1 AQ1:AR1 AU1:AV1">
    <cfRule type="cellIs" dxfId="37" priority="7" stopIfTrue="1" operator="greaterThan">
      <formula>0</formula>
    </cfRule>
  </conditionalFormatting>
  <conditionalFormatting sqref="N13:R14">
    <cfRule type="cellIs" dxfId="36" priority="8" stopIfTrue="1" operator="greaterThan">
      <formula>0</formula>
    </cfRule>
    <cfRule type="expression" dxfId="35" priority="9" stopIfTrue="1">
      <formula>J12&gt;0</formula>
    </cfRule>
  </conditionalFormatting>
  <conditionalFormatting sqref="AC13:AG14">
    <cfRule type="cellIs" dxfId="34" priority="10" stopIfTrue="1" operator="greaterThan">
      <formula>0</formula>
    </cfRule>
    <cfRule type="expression" dxfId="33" priority="11" stopIfTrue="1">
      <formula>Y12&gt;0</formula>
    </cfRule>
  </conditionalFormatting>
  <conditionalFormatting sqref="N28:R29 AC28:AG29 AR28:AV29 AR25:AV26 AC25:AG26 N25:R26 N22:R23 AC22:AG23 AR22:AV23 AR19:AV20 AC19:AG20 N19:R20 N16:R17 AC16:AG17 AR16:AV17 AR13:AV14">
    <cfRule type="cellIs" dxfId="32" priority="12" stopIfTrue="1" operator="greaterThan">
      <formula>0</formula>
    </cfRule>
    <cfRule type="expression" dxfId="31" priority="13" stopIfTrue="1">
      <formula>J12&gt;0</formula>
    </cfRule>
  </conditionalFormatting>
  <conditionalFormatting sqref="AC31:AG32">
    <cfRule type="cellIs" dxfId="30" priority="14" stopIfTrue="1" operator="greaterThan">
      <formula>0</formula>
    </cfRule>
    <cfRule type="expression" dxfId="29" priority="15" stopIfTrue="1">
      <formula>Y30&gt;0</formula>
    </cfRule>
  </conditionalFormatting>
  <conditionalFormatting sqref="AR37:AV38 AR34:AV35 AR31:AV32 AC37:AG38 N37:R38 AC34:AG35 N34:R35 N31:R32">
    <cfRule type="cellIs" dxfId="28" priority="16" stopIfTrue="1" operator="greaterThan">
      <formula>0</formula>
    </cfRule>
    <cfRule type="expression" dxfId="27" priority="17" stopIfTrue="1">
      <formula>J30&gt;0</formula>
    </cfRule>
  </conditionalFormatting>
  <conditionalFormatting sqref="H2:AD3">
    <cfRule type="cellIs" dxfId="26" priority="18" stopIfTrue="1" operator="greaterThan">
      <formula>0</formula>
    </cfRule>
  </conditionalFormatting>
  <conditionalFormatting sqref="Y15:AI15">
    <cfRule type="expression" dxfId="25" priority="19" stopIfTrue="1">
      <formula>$J$9&lt;192</formula>
    </cfRule>
    <cfRule type="expression" dxfId="24" priority="20" stopIfTrue="1">
      <formula>$P$10&gt;0</formula>
    </cfRule>
  </conditionalFormatting>
  <conditionalFormatting sqref="AN15:AX15">
    <cfRule type="expression" dxfId="23" priority="21" stopIfTrue="1">
      <formula>$J$9&lt;192</formula>
    </cfRule>
    <cfRule type="expression" dxfId="22" priority="22" stopIfTrue="1">
      <formula>$P$10&gt;0</formula>
    </cfRule>
  </conditionalFormatting>
  <conditionalFormatting sqref="AN12:AX12">
    <cfRule type="expression" dxfId="21" priority="23" stopIfTrue="1">
      <formula>$J$9&lt;192</formula>
    </cfRule>
    <cfRule type="expression" dxfId="20" priority="24" stopIfTrue="1">
      <formula>$P$10&gt;0</formula>
    </cfRule>
  </conditionalFormatting>
  <conditionalFormatting sqref="Y18:AI18">
    <cfRule type="expression" dxfId="19" priority="25" stopIfTrue="1">
      <formula>$J$9&lt;192</formula>
    </cfRule>
    <cfRule type="expression" dxfId="18" priority="26" stopIfTrue="1">
      <formula>$P$10&gt;0</formula>
    </cfRule>
  </conditionalFormatting>
  <conditionalFormatting sqref="AN18:AX18">
    <cfRule type="expression" dxfId="17" priority="27" stopIfTrue="1">
      <formula>$J$9&lt;192</formula>
    </cfRule>
    <cfRule type="expression" dxfId="16" priority="28" stopIfTrue="1">
      <formula>$P$10&gt;0</formula>
    </cfRule>
  </conditionalFormatting>
  <conditionalFormatting sqref="Y21:AI21">
    <cfRule type="expression" dxfId="15" priority="29" stopIfTrue="1">
      <formula>$J$9&lt;192</formula>
    </cfRule>
    <cfRule type="expression" dxfId="14" priority="30" stopIfTrue="1">
      <formula>$P$10&gt;0</formula>
    </cfRule>
  </conditionalFormatting>
  <conditionalFormatting sqref="AN21:AX21">
    <cfRule type="expression" dxfId="13" priority="31" stopIfTrue="1">
      <formula>$J$9&lt;192</formula>
    </cfRule>
    <cfRule type="expression" dxfId="12" priority="32" stopIfTrue="1">
      <formula>$P$10&gt;0</formula>
    </cfRule>
  </conditionalFormatting>
  <conditionalFormatting sqref="AN27:AX27">
    <cfRule type="expression" dxfId="11" priority="33" stopIfTrue="1">
      <formula>$J$9&lt;192</formula>
    </cfRule>
    <cfRule type="expression" dxfId="10" priority="34" stopIfTrue="1">
      <formula>$P$10&gt;0</formula>
    </cfRule>
  </conditionalFormatting>
  <conditionalFormatting sqref="AN24:AX24">
    <cfRule type="expression" dxfId="9" priority="35" stopIfTrue="1">
      <formula>$J$9&lt;192</formula>
    </cfRule>
    <cfRule type="expression" dxfId="8" priority="36" stopIfTrue="1">
      <formula>$P$10&gt;0</formula>
    </cfRule>
  </conditionalFormatting>
  <conditionalFormatting sqref="Y27:AI27">
    <cfRule type="expression" dxfId="7" priority="37" stopIfTrue="1">
      <formula>$J$9&lt;192</formula>
    </cfRule>
    <cfRule type="expression" dxfId="6" priority="38" stopIfTrue="1">
      <formula>$P$10&gt;0</formula>
    </cfRule>
  </conditionalFormatting>
  <conditionalFormatting sqref="P55:S56 J55">
    <cfRule type="cellIs" dxfId="5" priority="39" stopIfTrue="1" operator="greaterThan">
      <formula>0</formula>
    </cfRule>
    <cfRule type="expression" dxfId="4" priority="40" stopIfTrue="1">
      <formula>$H$2&gt;0</formula>
    </cfRule>
  </conditionalFormatting>
  <conditionalFormatting sqref="AC78:AG79">
    <cfRule type="cellIs" dxfId="3" priority="41" stopIfTrue="1" operator="greaterThan">
      <formula>0</formula>
    </cfRule>
    <cfRule type="expression" dxfId="2" priority="42" stopIfTrue="1">
      <formula>Y77&gt;0</formula>
    </cfRule>
  </conditionalFormatting>
  <conditionalFormatting sqref="AR78:AV79">
    <cfRule type="cellIs" dxfId="1" priority="43" stopIfTrue="1" operator="greaterThan">
      <formula>0</formula>
    </cfRule>
    <cfRule type="expression" dxfId="0" priority="44" stopIfTrue="1">
      <formula>AN77&gt;0</formula>
    </cfRule>
  </conditionalFormatting>
  <dataValidations xWindow="488" yWindow="528" count="14">
    <dataValidation type="list" allowBlank="1" showInputMessage="1" showErrorMessage="1" sqref="J15:T15 Y15:AI15 AN15:AX15">
      <formula1>$BT$101:$BT$106</formula1>
    </dataValidation>
    <dataValidation allowBlank="1" showInputMessage="1" showErrorMessage="1" promptTitle="***     　 数量を入力してください      　　***" prompt="変更がある場合は入所日の3日前までにご連絡ください。_x000a_（土日、休所日を除きます。）" sqref="N13:R14 AC13:AG14 AR13:AV14 AR16:AV17 AC16:AG17 N16:R17 N19:R20 AC19:AG20 AR19:AV20 AR22:AV23 AC22:AG23 N22:R23 N25:R26 AC25:AG26 AR25:AV26 AR28:AV29 AC28:AG29 N28:R29 AC31:AG32 N31:R32 N34:R35 AC34:AG35 N37:R38 AC37:AG38 AR31:AV32 AR34:AV35 AR37:AV38"/>
    <dataValidation type="list" allowBlank="1" showInputMessage="1" showErrorMessage="1" sqref="J18:T18 Y18:AI18 AN18:AX18">
      <formula1>$BW$100:$BW$135</formula1>
    </dataValidation>
    <dataValidation type="list" allowBlank="1" showInputMessage="1" showErrorMessage="1" sqref="J21:T21 Y21:AI21 AN21:AX21">
      <formula1>$BZ$100:$BZ$138</formula1>
    </dataValidation>
    <dataValidation type="list" allowBlank="1" showInputMessage="1" showErrorMessage="1" sqref="J24:T24 Y24:AI24 AN24:AX24">
      <formula1>$CC$100:$CC$134</formula1>
    </dataValidation>
    <dataValidation type="list" allowBlank="1" showInputMessage="1" showErrorMessage="1" sqref="J27:T27 Y27:AI27 AN27:AX27">
      <formula1>$CF$100:$CF$136</formula1>
    </dataValidation>
    <dataValidation type="list" allowBlank="1" showInputMessage="1" showErrorMessage="1" sqref="J12:T12 Y12:AI12 AN12:AX12">
      <formula1>$BQ$101:$BQ$104</formula1>
    </dataValidation>
    <dataValidation type="list" allowBlank="1" showInputMessage="1" promptTitle="***　　　日付を入力してください　　　***" prompt="食事を取られる日を入力してください。" sqref="AT10:AW11 AE10:AH11 P10:S11 AT55:AW56 AE55:AH56 P55:S56">
      <formula1>$CR$98:$CR$130</formula1>
    </dataValidation>
    <dataValidation type="list" allowBlank="1" showInputMessage="1" promptTitle="***　　　日付を入力してください　　　***" prompt="食事を取られる日を入力してください。" sqref="AN10:AQ11 Y10:AB11 J10:M11 AN55:AQ56 Y55:AB56 J55:M56">
      <formula1>$CQ$99:$CQ$110</formula1>
    </dataValidation>
    <dataValidation allowBlank="1" showInputMessage="1" promptTitle="***　　　団体名を記入してください　　　***" prompt="_x000a_" sqref="H2:AD3"/>
    <dataValidation type="list" allowBlank="1" showInputMessage="1" sqref="AU1:AV1">
      <formula1>$CR$99:$CR$129</formula1>
    </dataValidation>
    <dataValidation type="list" allowBlank="1" showInputMessage="1" sqref="AQ1:AR1">
      <formula1>$CQ$99:$CQ$110</formula1>
    </dataValidation>
    <dataValidation type="list" allowBlank="1" showInputMessage="1" promptTitle="***　　　　 　メニューを選択してください　 　　　　***" prompt="上欄に入力しきれない場合もコチラに入力してください。_x000a_提供希望時間などがありましたら、備考欄に入力してください。" sqref="J30:T30 J36:T36 Y36:AI36 J33:T33 Y30:AI30 Y33:AI33 AN30:AX30 AN33:AX33 AN36:AX36">
      <formula1>$CI$100:$CI$159</formula1>
    </dataValidation>
    <dataValidation type="list" allowBlank="1" showInputMessage="1" showErrorMessage="1" sqref="J77:T77 Y77:AI77 AN77:AX77">
      <formula1>$CM$111:$CM$116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4" r:id="rId4" name="Check Box 150">
              <controlPr defaultSize="0" autoFill="0" autoLine="0" autoPict="0">
                <anchor moveWithCells="1">
                  <from>
                    <xdr:col>16</xdr:col>
                    <xdr:colOff>95250</xdr:colOff>
                    <xdr:row>3</xdr:row>
                    <xdr:rowOff>190500</xdr:rowOff>
                  </from>
                  <to>
                    <xdr:col>18</xdr:col>
                    <xdr:colOff>9525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" name="Check Box 152">
              <controlPr defaultSize="0" autoFill="0" autoLine="0" autoPict="0">
                <anchor moveWithCells="1">
                  <from>
                    <xdr:col>20</xdr:col>
                    <xdr:colOff>76200</xdr:colOff>
                    <xdr:row>3</xdr:row>
                    <xdr:rowOff>190500</xdr:rowOff>
                  </from>
                  <to>
                    <xdr:col>22</xdr:col>
                    <xdr:colOff>85725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72</xdr:row>
                    <xdr:rowOff>28575</xdr:rowOff>
                  </from>
                  <to>
                    <xdr:col>28</xdr:col>
                    <xdr:colOff>9525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73</xdr:row>
                    <xdr:rowOff>57150</xdr:rowOff>
                  </from>
                  <to>
                    <xdr:col>28</xdr:col>
                    <xdr:colOff>9525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74</xdr:row>
                    <xdr:rowOff>47625</xdr:rowOff>
                  </from>
                  <to>
                    <xdr:col>28</xdr:col>
                    <xdr:colOff>9525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75</xdr:row>
                    <xdr:rowOff>66675</xdr:rowOff>
                  </from>
                  <to>
                    <xdr:col>28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72</xdr:row>
                    <xdr:rowOff>28575</xdr:rowOff>
                  </from>
                  <to>
                    <xdr:col>43</xdr:col>
                    <xdr:colOff>9525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73</xdr:row>
                    <xdr:rowOff>57150</xdr:rowOff>
                  </from>
                  <to>
                    <xdr:col>43</xdr:col>
                    <xdr:colOff>9525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74</xdr:row>
                    <xdr:rowOff>47625</xdr:rowOff>
                  </from>
                  <to>
                    <xdr:col>43</xdr:col>
                    <xdr:colOff>9525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 sizeWithCells="1">
                  <from>
                    <xdr:col>39</xdr:col>
                    <xdr:colOff>19050</xdr:colOff>
                    <xdr:row>75</xdr:row>
                    <xdr:rowOff>66675</xdr:rowOff>
                  </from>
                  <to>
                    <xdr:col>43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72</xdr:row>
                    <xdr:rowOff>28575</xdr:rowOff>
                  </from>
                  <to>
                    <xdr:col>12</xdr:col>
                    <xdr:colOff>152400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73</xdr:row>
                    <xdr:rowOff>57150</xdr:rowOff>
                  </from>
                  <to>
                    <xdr:col>12</xdr:col>
                    <xdr:colOff>152400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74</xdr:row>
                    <xdr:rowOff>47625</xdr:rowOff>
                  </from>
                  <to>
                    <xdr:col>12</xdr:col>
                    <xdr:colOff>152400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75</xdr:row>
                    <xdr:rowOff>66675</xdr:rowOff>
                  </from>
                  <to>
                    <xdr:col>12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RowHeight="13.5" x14ac:dyDescent="0.15"/>
  <sheetData/>
  <phoneticPr fontId="22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RowHeight="13.5" x14ac:dyDescent="0.15"/>
  <sheetData/>
  <phoneticPr fontId="22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2020-08-27T03:46:40Z</dcterms:created>
  <dcterms:modified xsi:type="dcterms:W3CDTF">2020-08-27T03:48:01Z</dcterms:modified>
</cp:coreProperties>
</file>