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企業局\総務課\総務係・予算調整係\201 電力調達（参考資料）\R6電力調達\01起案\99HP用（朱書き修正）\"/>
    </mc:Choice>
  </mc:AlternateContent>
  <bookViews>
    <workbookView xWindow="600" yWindow="90" windowWidth="19400" windowHeight="7590" activeTab="4"/>
  </bookViews>
  <sheets>
    <sheet name="入札書（様式第２－１号）" sheetId="10" r:id="rId1"/>
    <sheet name="今津浄水場" sheetId="2" r:id="rId2"/>
    <sheet name="三代浄水場" sheetId="7" r:id="rId3"/>
    <sheet name="江津浄水場" sheetId="8" r:id="rId4"/>
    <sheet name="江の川取水場" sheetId="9" r:id="rId5"/>
  </sheets>
  <definedNames>
    <definedName name="_Fill" localSheetId="4">#REF!</definedName>
    <definedName name="_Fill" localSheetId="3">#REF!</definedName>
    <definedName name="_Fill" localSheetId="1">#REF!</definedName>
    <definedName name="_Fill" localSheetId="2">#REF!</definedName>
    <definedName name="_Fill">#REF!</definedName>
    <definedName name="_xlnm.Print_Area" localSheetId="4">江の川取水場!$A$1:$U$31</definedName>
    <definedName name="_xlnm.Print_Area" localSheetId="3">江津浄水場!$A$1:$U$31</definedName>
    <definedName name="_xlnm.Print_Area" localSheetId="1">今津浄水場!$A$1:$U$31</definedName>
    <definedName name="_xlnm.Print_Area" localSheetId="2">三代浄水場!$A$1:$U$31</definedName>
    <definedName name="_xlnm.Print_Area" localSheetId="0">'入札書（様式第２－１号）'!$B$1:$S$35</definedName>
    <definedName name="企業局" localSheetId="4" hidden="1">#REF!</definedName>
    <definedName name="企業局" localSheetId="3" hidden="1">#REF!</definedName>
    <definedName name="企業局" localSheetId="2" hidden="1">#REF!</definedName>
    <definedName name="企業局" hidden="1">#REF!</definedName>
    <definedName name="使用計画">#REF!</definedName>
  </definedNames>
  <calcPr calcId="162913"/>
</workbook>
</file>

<file path=xl/calcChain.xml><?xml version="1.0" encoding="utf-8"?>
<calcChain xmlns="http://schemas.openxmlformats.org/spreadsheetml/2006/main">
  <c r="G25" i="9" l="1"/>
  <c r="G25" i="8"/>
  <c r="G25" i="7"/>
  <c r="G25" i="2"/>
  <c r="L18" i="8" l="1"/>
  <c r="I18" i="8"/>
  <c r="L16" i="8"/>
  <c r="I16" i="8"/>
  <c r="R14" i="8"/>
  <c r="O14" i="8"/>
  <c r="R13" i="8"/>
  <c r="O13" i="8"/>
  <c r="L17" i="9"/>
  <c r="I17" i="9"/>
  <c r="R16" i="9"/>
  <c r="L16" i="9"/>
  <c r="I16" i="9"/>
  <c r="R15" i="9"/>
  <c r="R14" i="9"/>
  <c r="O14" i="9"/>
  <c r="S14" i="9" s="1"/>
  <c r="R13" i="9"/>
  <c r="O13" i="9"/>
  <c r="S13" i="9" s="1"/>
  <c r="L17" i="7"/>
  <c r="I18" i="7"/>
  <c r="L16" i="7"/>
  <c r="I16" i="7"/>
  <c r="R13" i="7"/>
  <c r="O13" i="7"/>
  <c r="S16" i="9" l="1"/>
  <c r="S13" i="8"/>
  <c r="S14" i="8"/>
  <c r="S13" i="7"/>
  <c r="I17" i="8"/>
  <c r="I18" i="9"/>
  <c r="L18" i="7"/>
  <c r="R18" i="9"/>
  <c r="O15" i="7"/>
  <c r="O19" i="9"/>
  <c r="R15" i="7"/>
  <c r="O19" i="8"/>
  <c r="R16" i="8"/>
  <c r="S16" i="8" s="1"/>
  <c r="O15" i="9"/>
  <c r="S15" i="9" s="1"/>
  <c r="R17" i="9"/>
  <c r="S17" i="9" s="1"/>
  <c r="L17" i="8"/>
  <c r="L18" i="9"/>
  <c r="O15" i="8"/>
  <c r="O14" i="7"/>
  <c r="I17" i="7"/>
  <c r="R15" i="8"/>
  <c r="R14" i="7"/>
  <c r="S15" i="7" l="1"/>
  <c r="S14" i="7"/>
  <c r="S15" i="8"/>
  <c r="S18" i="9"/>
  <c r="R17" i="8"/>
  <c r="S17" i="8" s="1"/>
  <c r="O20" i="9"/>
  <c r="R19" i="9"/>
  <c r="S19" i="9" s="1"/>
  <c r="O20" i="8"/>
  <c r="R16" i="7"/>
  <c r="S16" i="7" s="1"/>
  <c r="O19" i="7"/>
  <c r="R18" i="8" l="1"/>
  <c r="S18" i="8" s="1"/>
  <c r="O20" i="7"/>
  <c r="R17" i="7"/>
  <c r="S17" i="7" s="1"/>
  <c r="O21" i="8"/>
  <c r="R20" i="9"/>
  <c r="S20" i="9" s="1"/>
  <c r="O21" i="9"/>
  <c r="O22" i="9" l="1"/>
  <c r="O22" i="8"/>
  <c r="R21" i="9"/>
  <c r="S21" i="9" s="1"/>
  <c r="R18" i="7"/>
  <c r="S18" i="7" s="1"/>
  <c r="O21" i="7"/>
  <c r="R19" i="8"/>
  <c r="S19" i="8" s="1"/>
  <c r="O24" i="9" l="1"/>
  <c r="O23" i="9"/>
  <c r="O22" i="7"/>
  <c r="O24" i="8"/>
  <c r="O23" i="8"/>
  <c r="R20" i="8"/>
  <c r="S20" i="8" s="1"/>
  <c r="R19" i="7"/>
  <c r="S19" i="7" s="1"/>
  <c r="R22" i="9"/>
  <c r="S22" i="9" s="1"/>
  <c r="R24" i="9" l="1"/>
  <c r="S24" i="9" s="1"/>
  <c r="R23" i="9"/>
  <c r="S23" i="9" s="1"/>
  <c r="R20" i="7"/>
  <c r="S20" i="7" s="1"/>
  <c r="R21" i="8"/>
  <c r="S21" i="8" s="1"/>
  <c r="O23" i="7"/>
  <c r="O24" i="7"/>
  <c r="R21" i="7" l="1"/>
  <c r="S21" i="7" s="1"/>
  <c r="R22" i="8"/>
  <c r="S22" i="8" s="1"/>
  <c r="R24" i="8" l="1"/>
  <c r="S24" i="8" s="1"/>
  <c r="R23" i="8"/>
  <c r="S23" i="8" s="1"/>
  <c r="R22" i="7"/>
  <c r="S22" i="7" s="1"/>
  <c r="R24" i="7" l="1"/>
  <c r="S24" i="7" s="1"/>
  <c r="R23" i="7"/>
  <c r="S23" i="7" s="1"/>
  <c r="F13" i="8" l="1"/>
  <c r="U13" i="8" s="1"/>
  <c r="F14" i="7" l="1"/>
  <c r="U14" i="7" s="1"/>
  <c r="F24" i="9" l="1"/>
  <c r="U24" i="9" s="1"/>
  <c r="F23" i="9"/>
  <c r="U23" i="9" s="1"/>
  <c r="F22" i="9"/>
  <c r="U22" i="9" s="1"/>
  <c r="F21" i="9"/>
  <c r="U21" i="9" s="1"/>
  <c r="F20" i="9"/>
  <c r="U20" i="9" s="1"/>
  <c r="F19" i="9"/>
  <c r="U19" i="9" s="1"/>
  <c r="F18" i="9"/>
  <c r="U18" i="9" s="1"/>
  <c r="F17" i="9"/>
  <c r="U17" i="9" s="1"/>
  <c r="F16" i="9"/>
  <c r="U16" i="9" s="1"/>
  <c r="F15" i="9"/>
  <c r="U15" i="9" s="1"/>
  <c r="F14" i="9"/>
  <c r="U14" i="9" s="1"/>
  <c r="F13" i="9"/>
  <c r="U13" i="9" s="1"/>
  <c r="F24" i="8"/>
  <c r="U24" i="8" s="1"/>
  <c r="F23" i="8"/>
  <c r="U23" i="8" s="1"/>
  <c r="F22" i="8"/>
  <c r="U22" i="8" s="1"/>
  <c r="F21" i="8"/>
  <c r="U21" i="8" s="1"/>
  <c r="F20" i="8"/>
  <c r="U20" i="8" s="1"/>
  <c r="F19" i="8"/>
  <c r="U19" i="8" s="1"/>
  <c r="F18" i="8"/>
  <c r="U18" i="8" s="1"/>
  <c r="F17" i="8"/>
  <c r="U17" i="8" s="1"/>
  <c r="F16" i="8"/>
  <c r="U16" i="8" s="1"/>
  <c r="F15" i="8"/>
  <c r="U15" i="8" s="1"/>
  <c r="F14" i="8"/>
  <c r="U14" i="8" s="1"/>
  <c r="U25" i="9" l="1"/>
  <c r="U25" i="8"/>
  <c r="F13" i="7"/>
  <c r="U13" i="7" s="1"/>
  <c r="F16" i="7" l="1"/>
  <c r="U16" i="7" s="1"/>
  <c r="F15" i="7"/>
  <c r="U15" i="7" s="1"/>
  <c r="I17" i="2"/>
  <c r="R24" i="2"/>
  <c r="R23" i="2"/>
  <c r="R22" i="2"/>
  <c r="R21" i="2"/>
  <c r="R20" i="2"/>
  <c r="R19" i="2"/>
  <c r="R18" i="2"/>
  <c r="R17" i="2"/>
  <c r="R16" i="2"/>
  <c r="R15" i="2"/>
  <c r="R14" i="2"/>
  <c r="R13" i="2"/>
  <c r="L18" i="2"/>
  <c r="L17" i="2"/>
  <c r="L16" i="2"/>
  <c r="O24" i="2"/>
  <c r="S24" i="2" s="1"/>
  <c r="O23" i="2"/>
  <c r="S23" i="2" s="1"/>
  <c r="O22" i="2"/>
  <c r="S22" i="2" s="1"/>
  <c r="O21" i="2"/>
  <c r="S21" i="2" s="1"/>
  <c r="O20" i="2"/>
  <c r="O19" i="2"/>
  <c r="O15" i="2"/>
  <c r="S15" i="2" s="1"/>
  <c r="O14" i="2"/>
  <c r="O13" i="2"/>
  <c r="S19" i="2" l="1"/>
  <c r="S20" i="2"/>
  <c r="S14" i="2"/>
  <c r="S13" i="2"/>
  <c r="S17" i="2"/>
  <c r="F17" i="7"/>
  <c r="U17" i="7" s="1"/>
  <c r="I18" i="2"/>
  <c r="S18" i="2" s="1"/>
  <c r="I16" i="2"/>
  <c r="S16" i="2" s="1"/>
  <c r="F18" i="7" l="1"/>
  <c r="U18" i="7" s="1"/>
  <c r="F19" i="7" l="1"/>
  <c r="U19" i="7" s="1"/>
  <c r="F20" i="7" l="1"/>
  <c r="U20" i="7" s="1"/>
  <c r="F21" i="7" l="1"/>
  <c r="U21" i="7" s="1"/>
  <c r="F22" i="7" l="1"/>
  <c r="U22" i="7" s="1"/>
  <c r="F24" i="7" l="1"/>
  <c r="U24" i="7" s="1"/>
  <c r="F23" i="7"/>
  <c r="U23" i="7" s="1"/>
  <c r="U25" i="7" l="1"/>
  <c r="F14" i="2"/>
  <c r="F13" i="2"/>
  <c r="U13" i="2" s="1"/>
  <c r="U14" i="2" l="1"/>
  <c r="F15" i="2"/>
  <c r="U15" i="2" l="1"/>
  <c r="F16" i="2"/>
  <c r="U16" i="2" l="1"/>
  <c r="F17" i="2"/>
  <c r="U17" i="2" l="1"/>
  <c r="F18" i="2"/>
  <c r="U18" i="2" l="1"/>
  <c r="F19" i="2"/>
  <c r="U19" i="2" l="1"/>
  <c r="F20" i="2"/>
  <c r="U20" i="2" l="1"/>
  <c r="F21" i="2"/>
  <c r="U21" i="2" l="1"/>
  <c r="F22" i="2"/>
  <c r="U22" i="2" l="1"/>
  <c r="F23" i="2"/>
  <c r="F24" i="2"/>
  <c r="U24" i="2" l="1"/>
  <c r="U23" i="2"/>
  <c r="U25" i="2" l="1"/>
</calcChain>
</file>

<file path=xl/sharedStrings.xml><?xml version="1.0" encoding="utf-8"?>
<sst xmlns="http://schemas.openxmlformats.org/spreadsheetml/2006/main" count="274" uniqueCount="81">
  <si>
    <t>年度</t>
    <rPh sb="0" eb="2">
      <t>ネンド</t>
    </rPh>
    <phoneticPr fontId="3"/>
  </si>
  <si>
    <t>使用月</t>
    <rPh sb="0" eb="2">
      <t>シヨウ</t>
    </rPh>
    <rPh sb="2" eb="3">
      <t>ツキ</t>
    </rPh>
    <phoneticPr fontId="3"/>
  </si>
  <si>
    <t>基　本　料　金</t>
    <rPh sb="0" eb="3">
      <t>キホン</t>
    </rPh>
    <rPh sb="4" eb="7">
      <t>リョウキン</t>
    </rPh>
    <phoneticPr fontId="3"/>
  </si>
  <si>
    <t>電　力　量　料　金</t>
    <rPh sb="0" eb="1">
      <t>デン</t>
    </rPh>
    <rPh sb="2" eb="3">
      <t>チカラ</t>
    </rPh>
    <rPh sb="4" eb="5">
      <t>リョウ</t>
    </rPh>
    <rPh sb="6" eb="9">
      <t>リョウキン</t>
    </rPh>
    <phoneticPr fontId="3"/>
  </si>
  <si>
    <t>月額合計</t>
    <rPh sb="0" eb="2">
      <t>ゲツガク</t>
    </rPh>
    <rPh sb="2" eb="4">
      <t>ゴウケイ</t>
    </rPh>
    <phoneticPr fontId="3"/>
  </si>
  <si>
    <t>力率
割引･
割増</t>
    <rPh sb="0" eb="1">
      <t>リキ</t>
    </rPh>
    <rPh sb="1" eb="2">
      <t>リツ</t>
    </rPh>
    <rPh sb="3" eb="5">
      <t>ワリビキ</t>
    </rPh>
    <rPh sb="7" eb="9">
      <t>ワリマシ</t>
    </rPh>
    <phoneticPr fontId="3"/>
  </si>
  <si>
    <t>使用予定
電力量
(kWh)</t>
    <rPh sb="0" eb="2">
      <t>シヨウ</t>
    </rPh>
    <rPh sb="2" eb="4">
      <t>ヨテイ</t>
    </rPh>
    <rPh sb="5" eb="7">
      <t>デンリョク</t>
    </rPh>
    <rPh sb="7" eb="8">
      <t>リョウ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</si>
  <si>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</si>
  <si>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</si>
  <si>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</si>
  <si>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</si>
  <si>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</si>
  <si>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</si>
  <si>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</si>
  <si>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</si>
  <si>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年合計</t>
    <rPh sb="0" eb="1">
      <t>ネン</t>
    </rPh>
    <rPh sb="1" eb="3">
      <t>ゴウケイ</t>
    </rPh>
    <phoneticPr fontId="3"/>
  </si>
  <si>
    <t>4月</t>
    <phoneticPr fontId="2"/>
  </si>
  <si>
    <t>5月</t>
    <phoneticPr fontId="2"/>
  </si>
  <si>
    <t>6月</t>
    <phoneticPr fontId="2"/>
  </si>
  <si>
    <t>3月</t>
    <phoneticPr fontId="3"/>
  </si>
  <si>
    <t>夜間時間</t>
    <rPh sb="0" eb="2">
      <t>ヤカン</t>
    </rPh>
    <rPh sb="2" eb="4">
      <t>ジカン</t>
    </rPh>
    <phoneticPr fontId="2"/>
  </si>
  <si>
    <t>ピーク時間</t>
    <rPh sb="3" eb="5">
      <t>ジカン</t>
    </rPh>
    <phoneticPr fontId="2"/>
  </si>
  <si>
    <t>単価</t>
    <rPh sb="0" eb="2">
      <t>タンカ</t>
    </rPh>
    <phoneticPr fontId="2"/>
  </si>
  <si>
    <t>昼間時間（その他季）</t>
    <rPh sb="0" eb="2">
      <t>ヒルマ</t>
    </rPh>
    <rPh sb="2" eb="4">
      <t>ジカン</t>
    </rPh>
    <rPh sb="7" eb="8">
      <t>タ</t>
    </rPh>
    <rPh sb="8" eb="9">
      <t>キ</t>
    </rPh>
    <phoneticPr fontId="2"/>
  </si>
  <si>
    <t>単価</t>
    <rPh sb="0" eb="2">
      <t>タンカ</t>
    </rPh>
    <phoneticPr fontId="3"/>
  </si>
  <si>
    <t>割引料金</t>
    <rPh sb="0" eb="2">
      <t>ワリビキ</t>
    </rPh>
    <rPh sb="2" eb="4">
      <t>リョウキン</t>
    </rPh>
    <phoneticPr fontId="2"/>
  </si>
  <si>
    <t>計
A</t>
    <rPh sb="0" eb="1">
      <t>ケイ</t>
    </rPh>
    <phoneticPr fontId="3"/>
  </si>
  <si>
    <t>計
C</t>
    <rPh sb="0" eb="1">
      <t>ケイ</t>
    </rPh>
    <phoneticPr fontId="2"/>
  </si>
  <si>
    <t>計
D</t>
    <rPh sb="0" eb="1">
      <t>ケイ</t>
    </rPh>
    <phoneticPr fontId="2"/>
  </si>
  <si>
    <t>計
E</t>
    <rPh sb="0" eb="1">
      <t>ケイ</t>
    </rPh>
    <phoneticPr fontId="2"/>
  </si>
  <si>
    <t>昼間時間（夏季）</t>
    <rPh sb="0" eb="2">
      <t>ヒルマ</t>
    </rPh>
    <rPh sb="2" eb="4">
      <t>ジカン</t>
    </rPh>
    <rPh sb="5" eb="7">
      <t>カキ</t>
    </rPh>
    <phoneticPr fontId="2"/>
  </si>
  <si>
    <t>＜今津浄水場＞</t>
    <rPh sb="1" eb="3">
      <t>イマヅ</t>
    </rPh>
    <rPh sb="3" eb="6">
      <t>ジョウスイジョウ</t>
    </rPh>
    <phoneticPr fontId="2"/>
  </si>
  <si>
    <t>○単価は税込にて記載すること</t>
    <rPh sb="1" eb="3">
      <t>タンカ</t>
    </rPh>
    <rPh sb="4" eb="6">
      <t>ゼイコミ</t>
    </rPh>
    <rPh sb="8" eb="10">
      <t>キサイ</t>
    </rPh>
    <phoneticPr fontId="2"/>
  </si>
  <si>
    <t>＜三代浄水場＞</t>
    <rPh sb="1" eb="3">
      <t>ミシロ</t>
    </rPh>
    <rPh sb="3" eb="6">
      <t>ジョウスイジョウ</t>
    </rPh>
    <phoneticPr fontId="2"/>
  </si>
  <si>
    <t>＜江津浄水場＞</t>
    <rPh sb="1" eb="3">
      <t>ゴウツ</t>
    </rPh>
    <rPh sb="3" eb="6">
      <t>ジョウスイジョウ</t>
    </rPh>
    <phoneticPr fontId="2"/>
  </si>
  <si>
    <t>＜江の川取水場＞</t>
    <rPh sb="1" eb="2">
      <t>ゴウ</t>
    </rPh>
    <rPh sb="3" eb="6">
      <t>カワシュスイ</t>
    </rPh>
    <rPh sb="6" eb="7">
      <t>ジョウ</t>
    </rPh>
    <phoneticPr fontId="2"/>
  </si>
  <si>
    <t>計
B</t>
    <rPh sb="0" eb="1">
      <t>ケイ</t>
    </rPh>
    <phoneticPr fontId="2"/>
  </si>
  <si>
    <t>G</t>
    <phoneticPr fontId="2"/>
  </si>
  <si>
    <t>仕様書元データ別添資料から</t>
    <rPh sb="0" eb="3">
      <t>シヨウショ</t>
    </rPh>
    <rPh sb="3" eb="4">
      <t>モト</t>
    </rPh>
    <rPh sb="7" eb="11">
      <t>ベッテンシリョウ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</si>
  <si>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3"/>
  </si>
  <si>
    <t>入札付属書（積算内訳書）（第　　　回）</t>
    <rPh sb="0" eb="2">
      <t>ニュウサツ</t>
    </rPh>
    <rPh sb="2" eb="5">
      <t>フゾクショ</t>
    </rPh>
    <rPh sb="6" eb="8">
      <t>セキサン</t>
    </rPh>
    <rPh sb="8" eb="11">
      <t>ウチワケショ</t>
    </rPh>
    <rPh sb="13" eb="14">
      <t>ダイ</t>
    </rPh>
    <rPh sb="17" eb="18">
      <t>カイ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</si>
  <si>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</si>
  <si>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島根県知事　　様</t>
    <rPh sb="0" eb="3">
      <t>シマネケン</t>
    </rPh>
    <rPh sb="3" eb="5">
      <t>チジ</t>
    </rPh>
    <phoneticPr fontId="3"/>
  </si>
  <si>
    <t>入札参加者</t>
    <rPh sb="0" eb="2">
      <t>ニュウサツ</t>
    </rPh>
    <rPh sb="2" eb="5">
      <t>サンカシャ</t>
    </rPh>
    <phoneticPr fontId="3"/>
  </si>
  <si>
    <t>（住所）</t>
    <rPh sb="1" eb="3">
      <t>ジュウショ</t>
    </rPh>
    <phoneticPr fontId="3"/>
  </si>
  <si>
    <t>（名称）</t>
    <rPh sb="1" eb="3">
      <t>メイショウ</t>
    </rPh>
    <phoneticPr fontId="3"/>
  </si>
  <si>
    <t>○予定料金（年合計）は、基本料金と電力量料金等の合計（１円未満切り捨て）を記載すること</t>
    <rPh sb="1" eb="3">
      <t>ヨテイ</t>
    </rPh>
    <rPh sb="3" eb="5">
      <t>リョウキン</t>
    </rPh>
    <rPh sb="6" eb="7">
      <t>ネン</t>
    </rPh>
    <rPh sb="7" eb="9">
      <t>ゴウケイ</t>
    </rPh>
    <rPh sb="12" eb="14">
      <t>キホン</t>
    </rPh>
    <rPh sb="14" eb="16">
      <t>リョウキン</t>
    </rPh>
    <rPh sb="17" eb="19">
      <t>デンリョク</t>
    </rPh>
    <rPh sb="19" eb="20">
      <t>リョウ</t>
    </rPh>
    <rPh sb="20" eb="22">
      <t>リョウキン</t>
    </rPh>
    <rPh sb="22" eb="23">
      <t>トウ</t>
    </rPh>
    <rPh sb="24" eb="26">
      <t>ゴウケイ</t>
    </rPh>
    <rPh sb="28" eb="29">
      <t>エン</t>
    </rPh>
    <rPh sb="29" eb="31">
      <t>ミマン</t>
    </rPh>
    <rPh sb="31" eb="32">
      <t>キ</t>
    </rPh>
    <rPh sb="33" eb="34">
      <t>ス</t>
    </rPh>
    <rPh sb="37" eb="39">
      <t>キサイ</t>
    </rPh>
    <phoneticPr fontId="2"/>
  </si>
  <si>
    <t>合計</t>
    <rPh sb="0" eb="2">
      <t>ゴウケイ</t>
    </rPh>
    <phoneticPr fontId="2"/>
  </si>
  <si>
    <t>小計 F
（B+C+D+E)</t>
    <rPh sb="0" eb="2">
      <t>ショウケイ</t>
    </rPh>
    <phoneticPr fontId="3"/>
  </si>
  <si>
    <t>（A+F-G）</t>
    <phoneticPr fontId="2"/>
  </si>
  <si>
    <t>様式第２－１号</t>
  </si>
  <si>
    <t>入　　札　　書</t>
    <phoneticPr fontId="3"/>
  </si>
  <si>
    <t>（第　　　回）</t>
    <rPh sb="1" eb="2">
      <t>ダイ</t>
    </rPh>
    <rPh sb="5" eb="6">
      <t>カイ</t>
    </rPh>
    <phoneticPr fontId="3"/>
  </si>
  <si>
    <t>［件　　　名］　　　　　　　　</t>
    <phoneticPr fontId="3"/>
  </si>
  <si>
    <t>島根県企業局施設で使用する電力の調達</t>
    <rPh sb="0" eb="3">
      <t>シマネケン</t>
    </rPh>
    <rPh sb="3" eb="6">
      <t>キギョウキョク</t>
    </rPh>
    <rPh sb="6" eb="8">
      <t>シセツ</t>
    </rPh>
    <rPh sb="9" eb="11">
      <t>シヨウ</t>
    </rPh>
    <rPh sb="13" eb="15">
      <t>デンリョク</t>
    </rPh>
    <rPh sb="16" eb="18">
      <t>チョウタツ</t>
    </rPh>
    <phoneticPr fontId="3"/>
  </si>
  <si>
    <t>［入 札 額］</t>
    <phoneticPr fontId="3"/>
  </si>
  <si>
    <t>予定総額</t>
    <rPh sb="0" eb="2">
      <t>ヨテイ</t>
    </rPh>
    <phoneticPr fontId="3"/>
  </si>
  <si>
    <t>金</t>
    <rPh sb="0" eb="1">
      <t>キン</t>
    </rPh>
    <phoneticPr fontId="3"/>
  </si>
  <si>
    <t>億</t>
  </si>
  <si>
    <t>千</t>
  </si>
  <si>
    <t>百</t>
  </si>
  <si>
    <t>拾</t>
  </si>
  <si>
    <t>万</t>
  </si>
  <si>
    <t>円</t>
  </si>
  <si>
    <t>円</t>
    <rPh sb="0" eb="1">
      <t>エン</t>
    </rPh>
    <phoneticPr fontId="3"/>
  </si>
  <si>
    <t xml:space="preserve">※入札額は、入札付属書に記載した１年間合計金額の４施設分を合計し、この合計金額の
　　１１０分の１００に相当する金額を記載すること。    </t>
    <rPh sb="1" eb="4">
      <t>ニュウサツガク</t>
    </rPh>
    <rPh sb="12" eb="14">
      <t>キサイ</t>
    </rPh>
    <rPh sb="18" eb="19">
      <t>カン</t>
    </rPh>
    <rPh sb="25" eb="27">
      <t>シセツ</t>
    </rPh>
    <rPh sb="27" eb="28">
      <t>ブン</t>
    </rPh>
    <rPh sb="29" eb="31">
      <t>ゴウケイ</t>
    </rPh>
    <rPh sb="35" eb="37">
      <t>ゴウケイ</t>
    </rPh>
    <rPh sb="37" eb="39">
      <t>キンガク</t>
    </rPh>
    <rPh sb="46" eb="47">
      <t>ブン</t>
    </rPh>
    <rPh sb="52" eb="54">
      <t>ソウトウ</t>
    </rPh>
    <rPh sb="56" eb="58">
      <t>キンガク</t>
    </rPh>
    <rPh sb="59" eb="61">
      <t>キサイ</t>
    </rPh>
    <phoneticPr fontId="3"/>
  </si>
  <si>
    <t>　上記のとおり、島根県会計規則（昭和３９年島根県規則第２２号）その他仕様書等を承知のうえ、入札いたします。</t>
    <phoneticPr fontId="3"/>
  </si>
  <si>
    <t>　令和　　年　　月　　日</t>
    <rPh sb="1" eb="3">
      <t>レイワ</t>
    </rPh>
    <phoneticPr fontId="3"/>
  </si>
  <si>
    <t>　　島根県知事　丸山　達也　　様</t>
    <rPh sb="2" eb="4">
      <t>シマネ</t>
    </rPh>
    <rPh sb="8" eb="10">
      <t>マルヤマ</t>
    </rPh>
    <rPh sb="11" eb="13">
      <t>タツヤ</t>
    </rPh>
    <rPh sb="15" eb="16">
      <t>サマ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</si>
  <si>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</si>
  <si>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phoneticPr fontId="3"/>
  </si>
  <si>
    <t>代表者職氏名</t>
    <rPh sb="3" eb="4">
      <t>ショク</t>
    </rPh>
    <phoneticPr fontId="3"/>
  </si>
  <si>
    <t>代理人</t>
    <rPh sb="0" eb="3">
      <t>ダイリニン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</si>
  <si>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</si>
  <si>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</si>
  <si>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※所在地、商号又は名称、代表者職氏名には、契約を締結する権限を有している者について、</t>
    <rPh sb="1" eb="4">
      <t>ショザイチ</t>
    </rPh>
    <rPh sb="5" eb="7">
      <t>ショウゴウ</t>
    </rPh>
    <rPh sb="7" eb="8">
      <t>マタ</t>
    </rPh>
    <rPh sb="9" eb="11">
      <t>メイショウ</t>
    </rPh>
    <rPh sb="12" eb="15">
      <t>ダイヒョウシャ</t>
    </rPh>
    <rPh sb="15" eb="16">
      <t>ショク</t>
    </rPh>
    <rPh sb="16" eb="18">
      <t>シメイ</t>
    </rPh>
    <rPh sb="21" eb="23">
      <t>ケイヤク</t>
    </rPh>
    <rPh sb="24" eb="26">
      <t>テイケツ</t>
    </rPh>
    <rPh sb="28" eb="30">
      <t>ケンゲン</t>
    </rPh>
    <rPh sb="31" eb="32">
      <t>ユウ</t>
    </rPh>
    <rPh sb="36" eb="37">
      <t>モノ</t>
    </rPh>
    <phoneticPr fontId="3"/>
  </si>
  <si>
    <t xml:space="preserve"> 　記入してください。</t>
    <phoneticPr fontId="3"/>
  </si>
  <si>
    <t>予定契約電力
(kW)</t>
    <rPh sb="0" eb="2">
      <t>ヨテイ</t>
    </rPh>
    <rPh sb="2" eb="4">
      <t>ケイヤク</t>
    </rPh>
    <rPh sb="4" eb="6">
      <t>デンリョク</t>
    </rPh>
    <phoneticPr fontId="3"/>
  </si>
  <si>
    <t>令和7
年度</t>
    <rPh sb="0" eb="2">
      <t>レイワ</t>
    </rPh>
    <rPh sb="4" eb="6">
      <t>ネンド</t>
    </rPh>
    <phoneticPr fontId="3"/>
  </si>
  <si>
    <t>令和7年度　年間使用予定電力量</t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</si>
  <si>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令和7年度
予定料金(年合計)</t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</si>
</sst>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#,##0;\-#,##0;&quot;&quot;"/>
    <numFmt numFmtId="178" formatCode="#,##0.00_ "/>
    <numFmt numFmtId="179" formatCode="#,##0_ "/>
  </numFmts>
  <fonts count="25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2"/>
      <name val="ＭＳ 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7" fillId="0" borderId="0" applyFill="0" applyBorder="0" applyAlignment="0"/>
    <xf numFmtId="0" fontId="8" fillId="0" borderId="24" applyNumberFormat="0" applyAlignment="0" applyProtection="0">
      <alignment horizontal="left" vertical="center"/>
    </xf>
    <xf numFmtId="0" fontId="8" fillId="0" borderId="23">
      <alignment horizontal="left" vertical="center"/>
    </xf>
    <xf numFmtId="0" fontId="9" fillId="0" borderId="0"/>
    <xf numFmtId="0" fontId="10" fillId="0" borderId="0" applyNumberFormat="0" applyFont="0" applyFill="0" applyBorder="0" applyAlignment="0" applyProtection="0">
      <alignment horizontal="left"/>
    </xf>
    <xf numFmtId="0" fontId="11" fillId="0" borderId="25">
      <alignment horizontal="center"/>
    </xf>
    <xf numFmtId="9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26">
      <alignment vertical="top"/>
    </xf>
    <xf numFmtId="0" fontId="1" fillId="0" borderId="0">
      <alignment vertical="center"/>
    </xf>
    <xf numFmtId="0" fontId="13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14" fillId="0" borderId="0" xfId="1" applyFont="1" applyAlignment="1">
      <alignment horizontal="center" vertical="center"/>
    </xf>
    <xf numFmtId="38" fontId="16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1" xfId="1" applyFont="1" applyBorder="1" applyAlignment="1">
      <alignment vertical="center"/>
    </xf>
    <xf numFmtId="9" fontId="6" fillId="0" borderId="3" xfId="1" applyNumberFormat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40" fontId="6" fillId="0" borderId="36" xfId="1" applyNumberFormat="1" applyFont="1" applyBorder="1" applyAlignment="1">
      <alignment vertical="center"/>
    </xf>
    <xf numFmtId="40" fontId="6" fillId="0" borderId="37" xfId="1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9" fontId="6" fillId="0" borderId="15" xfId="1" applyNumberFormat="1" applyFont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40" fontId="6" fillId="0" borderId="39" xfId="1" applyNumberFormat="1" applyFont="1" applyBorder="1" applyAlignment="1">
      <alignment vertical="center"/>
    </xf>
    <xf numFmtId="40" fontId="6" fillId="0" borderId="40" xfId="1" applyNumberFormat="1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40" fontId="6" fillId="0" borderId="27" xfId="1" applyNumberFormat="1" applyFont="1" applyBorder="1" applyAlignment="1">
      <alignment vertical="center"/>
    </xf>
    <xf numFmtId="38" fontId="18" fillId="0" borderId="4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18" fillId="0" borderId="14" xfId="1" applyFont="1" applyBorder="1" applyAlignment="1">
      <alignment horizontal="center" vertical="center"/>
    </xf>
    <xf numFmtId="40" fontId="6" fillId="0" borderId="3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0" xfId="1" applyFont="1" applyBorder="1" applyAlignment="1">
      <alignment vertical="center"/>
    </xf>
    <xf numFmtId="40" fontId="6" fillId="0" borderId="49" xfId="1" applyNumberFormat="1" applyFont="1" applyBorder="1" applyAlignment="1">
      <alignment vertical="center"/>
    </xf>
    <xf numFmtId="9" fontId="6" fillId="0" borderId="49" xfId="1" applyNumberFormat="1" applyFont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40" fontId="6" fillId="0" borderId="51" xfId="1" applyNumberFormat="1" applyFont="1" applyBorder="1" applyAlignment="1">
      <alignment vertical="center"/>
    </xf>
    <xf numFmtId="40" fontId="6" fillId="0" borderId="52" xfId="1" applyNumberFormat="1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20" fillId="0" borderId="0" xfId="15" applyFont="1" applyBorder="1" applyAlignment="1">
      <alignment vertical="center"/>
    </xf>
    <xf numFmtId="0" fontId="20" fillId="0" borderId="0" xfId="15" applyFont="1" applyAlignment="1">
      <alignment vertical="center"/>
    </xf>
    <xf numFmtId="0" fontId="20" fillId="0" borderId="0" xfId="15" applyFont="1" applyAlignment="1"/>
    <xf numFmtId="0" fontId="20" fillId="0" borderId="60" xfId="15" applyFont="1" applyBorder="1" applyAlignment="1">
      <alignment vertical="center"/>
    </xf>
    <xf numFmtId="0" fontId="20" fillId="0" borderId="60" xfId="15" applyFont="1" applyBorder="1" applyAlignment="1">
      <alignment horizontal="center" vertical="center"/>
    </xf>
    <xf numFmtId="0" fontId="20" fillId="0" borderId="65" xfId="15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177" fontId="6" fillId="0" borderId="45" xfId="1" applyNumberFormat="1" applyFont="1" applyBorder="1" applyAlignment="1">
      <alignment vertical="center" shrinkToFit="1"/>
    </xf>
    <xf numFmtId="4" fontId="6" fillId="0" borderId="12" xfId="1" applyNumberFormat="1" applyFont="1" applyBorder="1" applyAlignment="1">
      <alignment vertical="center" shrinkToFit="1"/>
    </xf>
    <xf numFmtId="4" fontId="6" fillId="0" borderId="16" xfId="1" applyNumberFormat="1" applyFont="1" applyBorder="1" applyAlignment="1">
      <alignment vertical="center" shrinkToFit="1"/>
    </xf>
    <xf numFmtId="4" fontId="6" fillId="0" borderId="45" xfId="1" applyNumberFormat="1" applyFont="1" applyBorder="1" applyAlignment="1">
      <alignment vertical="center" shrinkToFit="1"/>
    </xf>
    <xf numFmtId="178" fontId="6" fillId="0" borderId="2" xfId="1" applyNumberFormat="1" applyFont="1" applyBorder="1" applyAlignment="1">
      <alignment vertical="center" shrinkToFit="1"/>
    </xf>
    <xf numFmtId="178" fontId="6" fillId="0" borderId="14" xfId="1" applyNumberFormat="1" applyFont="1" applyBorder="1" applyAlignment="1">
      <alignment vertical="center" shrinkToFit="1"/>
    </xf>
    <xf numFmtId="178" fontId="6" fillId="0" borderId="11" xfId="1" applyNumberFormat="1" applyFont="1" applyBorder="1" applyAlignment="1">
      <alignment vertical="center" shrinkToFit="1"/>
    </xf>
    <xf numFmtId="178" fontId="6" fillId="0" borderId="15" xfId="1" applyNumberFormat="1" applyFont="1" applyBorder="1" applyAlignment="1">
      <alignment vertical="center"/>
    </xf>
    <xf numFmtId="178" fontId="6" fillId="0" borderId="28" xfId="1" applyNumberFormat="1" applyFont="1" applyBorder="1" applyAlignment="1">
      <alignment vertical="center"/>
    </xf>
    <xf numFmtId="178" fontId="6" fillId="0" borderId="29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178" fontId="6" fillId="0" borderId="14" xfId="1" applyNumberFormat="1" applyFont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179" fontId="6" fillId="0" borderId="2" xfId="1" applyNumberFormat="1" applyFont="1" applyBorder="1" applyAlignment="1">
      <alignment vertical="center"/>
    </xf>
    <xf numFmtId="179" fontId="6" fillId="0" borderId="14" xfId="1" applyNumberFormat="1" applyFont="1" applyBorder="1" applyAlignment="1">
      <alignment vertical="center"/>
    </xf>
    <xf numFmtId="179" fontId="6" fillId="0" borderId="44" xfId="1" applyNumberFormat="1" applyFont="1" applyBorder="1" applyAlignment="1">
      <alignment vertical="center"/>
    </xf>
    <xf numFmtId="38" fontId="15" fillId="0" borderId="0" xfId="1" applyFont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0" fontId="23" fillId="0" borderId="0" xfId="15" applyFont="1" applyBorder="1" applyAlignment="1">
      <alignment vertical="center" wrapText="1"/>
    </xf>
    <xf numFmtId="0" fontId="23" fillId="0" borderId="0" xfId="15" applyFont="1" applyBorder="1" applyAlignment="1">
      <alignment vertical="center"/>
    </xf>
    <xf numFmtId="0" fontId="20" fillId="0" borderId="0" xfId="15" applyFont="1" applyBorder="1" applyAlignment="1">
      <alignment horizontal="left" vertical="center" wrapText="1"/>
    </xf>
    <xf numFmtId="0" fontId="20" fillId="0" borderId="0" xfId="15" applyFont="1" applyBorder="1" applyAlignment="1">
      <alignment horizontal="center" vertical="center"/>
    </xf>
    <xf numFmtId="0" fontId="21" fillId="0" borderId="0" xfId="15" applyFont="1" applyBorder="1" applyAlignment="1">
      <alignment horizontal="center" vertical="center"/>
    </xf>
    <xf numFmtId="0" fontId="22" fillId="0" borderId="0" xfId="15" applyFont="1" applyBorder="1" applyAlignment="1">
      <alignment horizontal="center" vertical="center"/>
    </xf>
    <xf numFmtId="41" fontId="20" fillId="0" borderId="0" xfId="15" applyNumberFormat="1" applyFont="1" applyBorder="1" applyAlignment="1">
      <alignment horizontal="center" vertical="center"/>
    </xf>
    <xf numFmtId="0" fontId="20" fillId="0" borderId="57" xfId="15" applyFont="1" applyBorder="1" applyAlignment="1">
      <alignment horizontal="center" vertical="center" wrapText="1"/>
    </xf>
    <xf numFmtId="0" fontId="20" fillId="0" borderId="58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/>
    </xf>
    <xf numFmtId="0" fontId="20" fillId="0" borderId="61" xfId="15" applyFont="1" applyBorder="1" applyAlignment="1">
      <alignment horizontal="center" vertical="center"/>
    </xf>
    <xf numFmtId="0" fontId="20" fillId="0" borderId="62" xfId="15" applyFont="1" applyBorder="1" applyAlignment="1">
      <alignment horizontal="center" vertical="center"/>
    </xf>
    <xf numFmtId="0" fontId="20" fillId="0" borderId="63" xfId="15" applyFont="1" applyBorder="1" applyAlignment="1">
      <alignment horizontal="center" vertical="center"/>
    </xf>
    <xf numFmtId="0" fontId="20" fillId="0" borderId="57" xfId="15" applyFont="1" applyBorder="1" applyAlignment="1">
      <alignment horizontal="center" vertical="center"/>
    </xf>
    <xf numFmtId="0" fontId="20" fillId="0" borderId="59" xfId="15" applyFont="1" applyBorder="1" applyAlignment="1">
      <alignment horizontal="center" vertical="center"/>
    </xf>
    <xf numFmtId="0" fontId="20" fillId="0" borderId="64" xfId="15" applyFont="1" applyBorder="1" applyAlignment="1">
      <alignment horizontal="center" vertical="center"/>
    </xf>
    <xf numFmtId="38" fontId="15" fillId="0" borderId="0" xfId="1" applyFont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56" xfId="1" applyFont="1" applyBorder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19" xfId="1" applyFont="1" applyBorder="1" applyAlignment="1">
      <alignment horizontal="center" vertical="center"/>
    </xf>
    <xf numFmtId="38" fontId="18" fillId="0" borderId="55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18" fillId="0" borderId="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10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 wrapText="1"/>
    </xf>
    <xf numFmtId="38" fontId="18" fillId="0" borderId="5" xfId="1" applyFont="1" applyBorder="1" applyAlignment="1">
      <alignment horizontal="center" vertical="center" wrapText="1"/>
    </xf>
    <xf numFmtId="38" fontId="18" fillId="0" borderId="8" xfId="1" applyFont="1" applyBorder="1" applyAlignment="1">
      <alignment horizontal="center" vertical="center" wrapText="1"/>
    </xf>
    <xf numFmtId="38" fontId="18" fillId="0" borderId="32" xfId="1" applyFont="1" applyBorder="1" applyAlignment="1">
      <alignment horizontal="center" vertical="center" wrapText="1"/>
    </xf>
    <xf numFmtId="38" fontId="18" fillId="0" borderId="9" xfId="1" applyFont="1" applyBorder="1" applyAlignment="1">
      <alignment horizontal="center" vertical="center" wrapText="1"/>
    </xf>
    <xf numFmtId="38" fontId="18" fillId="0" borderId="34" xfId="1" applyFont="1" applyBorder="1" applyAlignment="1">
      <alignment horizontal="center" vertical="center" wrapText="1"/>
    </xf>
    <xf numFmtId="38" fontId="18" fillId="0" borderId="33" xfId="1" applyFont="1" applyBorder="1" applyAlignment="1">
      <alignment horizontal="center" vertical="center" wrapText="1"/>
    </xf>
    <xf numFmtId="38" fontId="18" fillId="0" borderId="17" xfId="1" applyFont="1" applyBorder="1" applyAlignment="1">
      <alignment horizontal="center" vertical="center" wrapText="1"/>
    </xf>
    <xf numFmtId="38" fontId="17" fillId="0" borderId="7" xfId="1" applyFont="1" applyBorder="1" applyAlignment="1">
      <alignment horizontal="center" vertical="center" wrapText="1"/>
    </xf>
    <xf numFmtId="38" fontId="17" fillId="0" borderId="5" xfId="1" applyFont="1" applyBorder="1" applyAlignment="1">
      <alignment horizontal="center" vertical="center" wrapText="1"/>
    </xf>
    <xf numFmtId="38" fontId="18" fillId="0" borderId="31" xfId="1" applyFont="1" applyBorder="1" applyAlignment="1">
      <alignment horizontal="center" vertical="center" wrapText="1"/>
    </xf>
    <xf numFmtId="38" fontId="18" fillId="0" borderId="21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38" fontId="18" fillId="0" borderId="22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8" fillId="0" borderId="42" xfId="1" applyFont="1" applyBorder="1" applyAlignment="1">
      <alignment horizontal="right" vertical="center"/>
    </xf>
    <xf numFmtId="38" fontId="18" fillId="0" borderId="43" xfId="1" applyFont="1" applyBorder="1" applyAlignment="1">
      <alignment horizontal="right" vertical="center"/>
    </xf>
    <xf numFmtId="38" fontId="18" fillId="0" borderId="21" xfId="1" applyFont="1" applyBorder="1" applyAlignment="1">
      <alignment horizontal="center" vertical="center" wrapText="1"/>
    </xf>
    <xf numFmtId="38" fontId="18" fillId="0" borderId="30" xfId="1" applyFont="1" applyBorder="1" applyAlignment="1">
      <alignment horizontal="center" vertical="center" wrapText="1"/>
    </xf>
    <xf numFmtId="38" fontId="18" fillId="0" borderId="22" xfId="1" applyFont="1" applyBorder="1" applyAlignment="1">
      <alignment horizontal="center" vertical="center" wrapText="1"/>
    </xf>
    <xf numFmtId="38" fontId="18" fillId="0" borderId="25" xfId="1" applyFont="1" applyBorder="1" applyAlignment="1">
      <alignment horizontal="center" vertical="center" wrapText="1"/>
    </xf>
    <xf numFmtId="179" fontId="18" fillId="0" borderId="42" xfId="1" applyNumberFormat="1" applyFont="1" applyBorder="1" applyAlignment="1">
      <alignment vertical="center"/>
    </xf>
    <xf numFmtId="179" fontId="18" fillId="0" borderId="43" xfId="1" applyNumberFormat="1" applyFont="1" applyBorder="1" applyAlignment="1">
      <alignment vertical="center"/>
    </xf>
    <xf numFmtId="38" fontId="18" fillId="0" borderId="6" xfId="1" applyFont="1" applyBorder="1" applyAlignment="1">
      <alignment horizontal="center" vertical="center" wrapText="1"/>
    </xf>
    <xf numFmtId="38" fontId="18" fillId="0" borderId="46" xfId="1" applyFont="1" applyBorder="1" applyAlignment="1">
      <alignment horizontal="center" wrapText="1"/>
    </xf>
    <xf numFmtId="38" fontId="18" fillId="0" borderId="41" xfId="1" applyFont="1" applyBorder="1" applyAlignment="1">
      <alignment horizontal="center"/>
    </xf>
    <xf numFmtId="38" fontId="18" fillId="0" borderId="20" xfId="1" applyFont="1" applyBorder="1" applyAlignment="1">
      <alignment horizontal="center"/>
    </xf>
    <xf numFmtId="38" fontId="18" fillId="0" borderId="41" xfId="1" applyFont="1" applyBorder="1" applyAlignment="1">
      <alignment horizontal="center" vertical="center"/>
    </xf>
    <xf numFmtId="38" fontId="18" fillId="0" borderId="20" xfId="1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38" fontId="24" fillId="0" borderId="48" xfId="1" applyFont="1" applyBorder="1">
      <alignment vertical="center"/>
    </xf>
    <xf numFmtId="38" fontId="24" fillId="0" borderId="47" xfId="1" applyFont="1" applyBorder="1">
      <alignment vertical="center"/>
    </xf>
  </cellXfs>
  <cellStyles count="16">
    <cellStyle name="Calc Currency (0)" xfId="2"/>
    <cellStyle name="Header1" xfId="3"/>
    <cellStyle name="Header2" xfId="4"/>
    <cellStyle name="Normal_#18-Internet" xfId="5"/>
    <cellStyle name="PSChar" xfId="6"/>
    <cellStyle name="PSHeading" xfId="7"/>
    <cellStyle name="パーセント 2" xfId="8"/>
    <cellStyle name="桁区切り" xfId="1" builtinId="6"/>
    <cellStyle name="桁区切り 2" xfId="9"/>
    <cellStyle name="桁区切り 3" xfId="14"/>
    <cellStyle name="内訳書" xfId="10"/>
    <cellStyle name="標準" xfId="0" builtinId="0"/>
    <cellStyle name="標準 2" xfId="11"/>
    <cellStyle name="標準 3" xfId="13"/>
    <cellStyle name="標準 4" xfId="15"/>
    <cellStyle name="未定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27</xdr:row>
      <xdr:rowOff>171450</xdr:rowOff>
    </xdr:from>
    <xdr:to>
      <xdr:col>9</xdr:col>
      <xdr:colOff>257175</xdr:colOff>
      <xdr:row>30</xdr:row>
      <xdr:rowOff>161925</xdr:rowOff>
    </xdr:to>
    <xdr:sp macro="" textlink="">
      <xdr:nvSpPr>
        <xdr:cNvPr id="2" name="左大かっこ 1"/>
        <xdr:cNvSpPr/>
      </xdr:nvSpPr>
      <xdr:spPr>
        <a:xfrm>
          <a:off x="3238500" y="7924800"/>
          <a:ext cx="47625" cy="7334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="70" zoomScaleNormal="100" zoomScaleSheetLayoutView="70" workbookViewId="0">
      <selection activeCell="V11" sqref="V11"/>
    </sheetView>
  </sheetViews>
  <sheetFormatPr defaultColWidth="9" defaultRowHeight="13" x14ac:dyDescent="0.2"/>
  <cols>
    <col min="1" max="1" width="2.75" style="34" customWidth="1"/>
    <col min="2" max="19" width="4.58203125" style="34" customWidth="1"/>
    <col min="20" max="20" width="2.58203125" style="34" customWidth="1"/>
    <col min="21" max="16384" width="9" style="35"/>
  </cols>
  <sheetData>
    <row r="1" spans="2:24" ht="18" customHeight="1" x14ac:dyDescent="0.2"/>
    <row r="2" spans="2:24" ht="18" customHeight="1" x14ac:dyDescent="0.2">
      <c r="B2" s="34" t="s">
        <v>50</v>
      </c>
    </row>
    <row r="3" spans="2:24" ht="18" customHeight="1" x14ac:dyDescent="0.2"/>
    <row r="4" spans="2:24" ht="30.75" customHeight="1" x14ac:dyDescent="0.2">
      <c r="B4" s="67" t="s">
        <v>51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2:24" ht="20.149999999999999" customHeight="1" x14ac:dyDescent="0.2">
      <c r="I5" s="68" t="s">
        <v>52</v>
      </c>
      <c r="J5" s="68"/>
      <c r="K5" s="68"/>
      <c r="L5" s="68"/>
    </row>
    <row r="6" spans="2:24" ht="20.149999999999999" customHeight="1" x14ac:dyDescent="0.2"/>
    <row r="7" spans="2:24" ht="20.149999999999999" customHeight="1" x14ac:dyDescent="0.2"/>
    <row r="8" spans="2:24" ht="20.149999999999999" customHeight="1" x14ac:dyDescent="0.2">
      <c r="B8" s="34" t="s">
        <v>53</v>
      </c>
      <c r="F8" s="34" t="s">
        <v>54</v>
      </c>
    </row>
    <row r="9" spans="2:24" ht="20.149999999999999" customHeight="1" x14ac:dyDescent="0.2">
      <c r="F9" s="69"/>
      <c r="G9" s="69"/>
      <c r="H9" s="69"/>
      <c r="I9" s="66"/>
      <c r="J9" s="66"/>
    </row>
    <row r="10" spans="2:24" ht="20.149999999999999" customHeight="1" x14ac:dyDescent="0.2">
      <c r="B10" s="34" t="s">
        <v>55</v>
      </c>
      <c r="X10" s="36"/>
    </row>
    <row r="11" spans="2:24" ht="18" customHeight="1" x14ac:dyDescent="0.2">
      <c r="B11" s="70" t="s">
        <v>56</v>
      </c>
      <c r="C11" s="71"/>
      <c r="D11" s="71"/>
      <c r="E11" s="72"/>
      <c r="F11" s="76" t="s">
        <v>57</v>
      </c>
      <c r="G11" s="77"/>
      <c r="H11" s="37"/>
      <c r="I11" s="38" t="s">
        <v>58</v>
      </c>
      <c r="J11" s="38" t="s">
        <v>59</v>
      </c>
      <c r="K11" s="38" t="s">
        <v>60</v>
      </c>
      <c r="L11" s="38" t="s">
        <v>61</v>
      </c>
      <c r="M11" s="38" t="s">
        <v>62</v>
      </c>
      <c r="N11" s="38" t="s">
        <v>59</v>
      </c>
      <c r="O11" s="38" t="s">
        <v>60</v>
      </c>
      <c r="P11" s="38" t="s">
        <v>61</v>
      </c>
      <c r="Q11" s="38" t="s">
        <v>63</v>
      </c>
      <c r="R11" s="71" t="s">
        <v>64</v>
      </c>
      <c r="S11" s="72"/>
    </row>
    <row r="12" spans="2:24" ht="56.25" customHeight="1" x14ac:dyDescent="0.2">
      <c r="B12" s="73"/>
      <c r="C12" s="74"/>
      <c r="D12" s="74"/>
      <c r="E12" s="75"/>
      <c r="F12" s="73"/>
      <c r="G12" s="7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74"/>
      <c r="S12" s="75"/>
    </row>
    <row r="13" spans="2:24" ht="35.25" customHeight="1" x14ac:dyDescent="0.2">
      <c r="C13" s="63" t="s">
        <v>65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2:24" ht="27" customHeight="1" x14ac:dyDescent="0.2"/>
    <row r="15" spans="2:24" ht="38.25" customHeight="1" x14ac:dyDescent="0.2">
      <c r="B15" s="65" t="s">
        <v>66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2:24" ht="20.149999999999999" customHeight="1" x14ac:dyDescent="0.2"/>
    <row r="17" spans="2:11" ht="20.149999999999999" customHeight="1" x14ac:dyDescent="0.2"/>
    <row r="18" spans="2:11" ht="20.149999999999999" customHeight="1" x14ac:dyDescent="0.2"/>
    <row r="19" spans="2:11" ht="20.149999999999999" customHeight="1" x14ac:dyDescent="0.2">
      <c r="B19" s="34" t="s">
        <v>67</v>
      </c>
    </row>
    <row r="20" spans="2:11" ht="20.149999999999999" customHeight="1" x14ac:dyDescent="0.2"/>
    <row r="21" spans="2:11" ht="20.149999999999999" customHeight="1" x14ac:dyDescent="0.2">
      <c r="B21" s="34" t="s">
        <v>68</v>
      </c>
    </row>
    <row r="22" spans="2:11" ht="20.149999999999999" customHeight="1" x14ac:dyDescent="0.2"/>
    <row r="23" spans="2:11" ht="20.149999999999999" customHeight="1" x14ac:dyDescent="0.2">
      <c r="K23" s="34" t="s">
        <v>69</v>
      </c>
    </row>
    <row r="24" spans="2:11" ht="20.149999999999999" customHeight="1" x14ac:dyDescent="0.2">
      <c r="K24" s="34" t="s">
        <v>70</v>
      </c>
    </row>
    <row r="25" spans="2:11" ht="20.149999999999999" customHeight="1" x14ac:dyDescent="0.2">
      <c r="K25" s="34" t="s">
        <v>71</v>
      </c>
    </row>
    <row r="26" spans="2:11" ht="19.5" customHeight="1" x14ac:dyDescent="0.2"/>
    <row r="27" spans="2:11" ht="20.149999999999999" customHeight="1" x14ac:dyDescent="0.2"/>
    <row r="28" spans="2:11" ht="20.149999999999999" customHeight="1" x14ac:dyDescent="0.2"/>
    <row r="29" spans="2:11" ht="20.149999999999999" customHeight="1" x14ac:dyDescent="0.2">
      <c r="H29" s="66" t="s">
        <v>72</v>
      </c>
      <c r="I29" s="66"/>
      <c r="K29" s="34" t="s">
        <v>73</v>
      </c>
    </row>
    <row r="30" spans="2:11" ht="20.149999999999999" customHeight="1" x14ac:dyDescent="0.2">
      <c r="H30" s="66"/>
      <c r="I30" s="66"/>
      <c r="K30" s="34" t="s">
        <v>74</v>
      </c>
    </row>
    <row r="31" spans="2:11" ht="20.149999999999999" customHeight="1" x14ac:dyDescent="0.2"/>
    <row r="32" spans="2:11" ht="18" customHeight="1" x14ac:dyDescent="0.2"/>
    <row r="33" spans="2:8" ht="18" customHeight="1" x14ac:dyDescent="0.2"/>
    <row r="34" spans="2:8" ht="16.5" customHeight="1" x14ac:dyDescent="0.2">
      <c r="B34" s="35" t="s">
        <v>75</v>
      </c>
      <c r="C34" s="35"/>
      <c r="D34" s="35"/>
      <c r="E34" s="35"/>
      <c r="F34" s="35"/>
      <c r="G34" s="35"/>
      <c r="H34" s="35"/>
    </row>
    <row r="35" spans="2:8" ht="16.5" customHeight="1" x14ac:dyDescent="0.2">
      <c r="B35" s="35" t="s">
        <v>76</v>
      </c>
      <c r="C35" s="35"/>
      <c r="D35" s="35"/>
      <c r="E35" s="35"/>
      <c r="F35" s="35"/>
      <c r="G35" s="35"/>
      <c r="H35" s="35"/>
    </row>
    <row r="36" spans="2:8" ht="16.5" customHeight="1" x14ac:dyDescent="0.2"/>
    <row r="37" spans="2:8" ht="16.5" customHeight="1" x14ac:dyDescent="0.2"/>
    <row r="38" spans="2:8" ht="14.15" customHeight="1" x14ac:dyDescent="0.2"/>
    <row r="39" spans="2:8" ht="14.15" customHeight="1" x14ac:dyDescent="0.2"/>
    <row r="40" spans="2:8" ht="14.15" customHeight="1" x14ac:dyDescent="0.2"/>
    <row r="41" spans="2:8" ht="14.15" customHeight="1" x14ac:dyDescent="0.2"/>
    <row r="42" spans="2:8" ht="14.15" customHeight="1" x14ac:dyDescent="0.2"/>
  </sheetData>
  <mergeCells count="10">
    <mergeCell ref="C13:S13"/>
    <mergeCell ref="B15:S15"/>
    <mergeCell ref="H29:I30"/>
    <mergeCell ref="B4:S4"/>
    <mergeCell ref="I5:L5"/>
    <mergeCell ref="F9:H9"/>
    <mergeCell ref="I9:J9"/>
    <mergeCell ref="B11:E12"/>
    <mergeCell ref="F11:G12"/>
    <mergeCell ref="R11:S12"/>
  </mergeCells>
  <phoneticPr fontId="2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29"/>
  <sheetViews>
    <sheetView view="pageBreakPreview" zoomScale="85" zoomScaleNormal="100" zoomScaleSheetLayoutView="85" workbookViewId="0">
      <selection activeCell="F4" sqref="F4"/>
    </sheetView>
  </sheetViews>
  <sheetFormatPr defaultColWidth="9" defaultRowHeight="16.5" customHeight="1" x14ac:dyDescent="0.2"/>
  <cols>
    <col min="1" max="1" width="9" style="3"/>
    <col min="2" max="2" width="5.33203125" style="3" customWidth="1"/>
    <col min="3" max="3" width="7.75" style="3" customWidth="1"/>
    <col min="4" max="4" width="8.33203125" style="3" customWidth="1"/>
    <col min="5" max="5" width="6.33203125" style="3" customWidth="1"/>
    <col min="6" max="6" width="9.58203125" style="3" customWidth="1"/>
    <col min="7" max="7" width="8.58203125" style="3" customWidth="1"/>
    <col min="8" max="8" width="6.58203125" style="3" customWidth="1"/>
    <col min="9" max="9" width="9.58203125" style="3" customWidth="1"/>
    <col min="10" max="10" width="8.58203125" style="3" customWidth="1"/>
    <col min="11" max="11" width="6.58203125" style="3" customWidth="1"/>
    <col min="12" max="12" width="9.58203125" style="3" customWidth="1"/>
    <col min="13" max="13" width="9" style="3"/>
    <col min="14" max="14" width="6.58203125" style="3" customWidth="1"/>
    <col min="15" max="15" width="9.58203125" style="3" customWidth="1"/>
    <col min="16" max="16" width="9" style="3"/>
    <col min="17" max="17" width="6.58203125" style="3" customWidth="1"/>
    <col min="18" max="21" width="9.58203125" style="3" customWidth="1"/>
    <col min="22" max="22" width="12.58203125" style="3" customWidth="1"/>
    <col min="23" max="24" width="12.58203125" style="3" hidden="1" customWidth="1"/>
    <col min="25" max="25" width="9.75" style="3" hidden="1" customWidth="1"/>
    <col min="26" max="26" width="9" style="3" hidden="1" customWidth="1"/>
    <col min="27" max="27" width="9" style="3" customWidth="1"/>
    <col min="28" max="16384" width="9" style="3"/>
  </cols>
  <sheetData>
    <row r="1" spans="1:26" ht="17.149999999999999" customHeight="1" x14ac:dyDescent="0.2">
      <c r="A1" s="86" t="s">
        <v>39</v>
      </c>
      <c r="B1" s="86"/>
      <c r="C1" s="86"/>
      <c r="D1" s="86"/>
      <c r="E1" s="8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7.149999999999999" customHeight="1" x14ac:dyDescent="0.2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0"/>
      <c r="W2" s="60"/>
      <c r="X2" s="60"/>
    </row>
    <row r="3" spans="1:26" ht="17.14999999999999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5"/>
      <c r="T3" s="5"/>
      <c r="U3" s="5" t="s">
        <v>41</v>
      </c>
    </row>
    <row r="4" spans="1:26" s="1" customFormat="1" ht="17.149999999999999" customHeight="1" x14ac:dyDescent="0.2">
      <c r="A4" s="1" t="s">
        <v>42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T4" s="6"/>
      <c r="U4" s="6"/>
      <c r="V4" s="6"/>
      <c r="W4" s="6"/>
      <c r="X4" s="6"/>
    </row>
    <row r="5" spans="1:26" s="1" customFormat="1" ht="17.149999999999999" customHeight="1" x14ac:dyDescent="0.2">
      <c r="B5" s="6"/>
      <c r="C5" s="6"/>
      <c r="D5" s="6"/>
      <c r="E5" s="6"/>
      <c r="F5" s="6"/>
      <c r="G5" s="3"/>
      <c r="H5" s="6"/>
      <c r="I5" s="6"/>
      <c r="J5" s="3"/>
      <c r="K5" s="6"/>
      <c r="L5" s="6"/>
      <c r="M5" s="3"/>
      <c r="N5" s="6"/>
      <c r="O5" s="6"/>
      <c r="S5" s="3" t="s">
        <v>43</v>
      </c>
      <c r="T5" s="6"/>
      <c r="U5" s="6"/>
      <c r="V5" s="6"/>
      <c r="W5" s="6"/>
      <c r="X5" s="6"/>
    </row>
    <row r="6" spans="1:26" s="1" customFormat="1" ht="17.149999999999999" customHeight="1" x14ac:dyDescent="0.2">
      <c r="A6" s="6"/>
      <c r="B6" s="6"/>
      <c r="C6" s="6"/>
      <c r="D6" s="6"/>
      <c r="F6" s="6"/>
      <c r="G6" s="3"/>
      <c r="H6" s="6"/>
      <c r="I6" s="6"/>
      <c r="J6" s="3"/>
      <c r="K6" s="6"/>
      <c r="L6" s="6"/>
      <c r="M6" s="3"/>
      <c r="N6" s="6"/>
      <c r="O6" s="6"/>
      <c r="S6" s="3" t="s">
        <v>44</v>
      </c>
      <c r="T6" s="6"/>
      <c r="U6" s="6"/>
      <c r="V6" s="6"/>
      <c r="W6" s="6"/>
      <c r="X6" s="6"/>
    </row>
    <row r="7" spans="1:26" s="1" customFormat="1" ht="27" customHeight="1" x14ac:dyDescent="0.2">
      <c r="A7" s="6"/>
      <c r="B7" s="6"/>
      <c r="C7" s="6"/>
      <c r="D7" s="6"/>
      <c r="E7" s="6"/>
      <c r="F7" s="6"/>
      <c r="G7" s="3"/>
      <c r="H7" s="6"/>
      <c r="I7" s="6"/>
      <c r="J7" s="3"/>
      <c r="K7" s="6"/>
      <c r="L7" s="6"/>
      <c r="M7" s="3"/>
      <c r="N7" s="6"/>
      <c r="O7" s="6"/>
      <c r="S7" s="3" t="s">
        <v>45</v>
      </c>
      <c r="T7" s="6"/>
      <c r="U7" s="6"/>
      <c r="V7" s="6"/>
      <c r="W7" s="6"/>
      <c r="X7" s="6"/>
    </row>
    <row r="8" spans="1:26" ht="15" customHeight="1" x14ac:dyDescent="0.2">
      <c r="A8" s="23" t="s">
        <v>31</v>
      </c>
    </row>
    <row r="9" spans="1:26" ht="15" customHeight="1" x14ac:dyDescent="0.2">
      <c r="A9" s="87" t="s">
        <v>0</v>
      </c>
      <c r="B9" s="90" t="s">
        <v>1</v>
      </c>
      <c r="C9" s="87" t="s">
        <v>2</v>
      </c>
      <c r="D9" s="92"/>
      <c r="E9" s="92"/>
      <c r="F9" s="90"/>
      <c r="G9" s="87" t="s">
        <v>3</v>
      </c>
      <c r="H9" s="92"/>
      <c r="I9" s="93"/>
      <c r="J9" s="93"/>
      <c r="K9" s="93"/>
      <c r="L9" s="93"/>
      <c r="M9" s="93"/>
      <c r="N9" s="93"/>
      <c r="O9" s="93"/>
      <c r="P9" s="93"/>
      <c r="Q9" s="93"/>
      <c r="R9" s="90"/>
      <c r="S9" s="80" t="s">
        <v>47</v>
      </c>
      <c r="T9" s="81"/>
      <c r="U9" s="82"/>
    </row>
    <row r="10" spans="1:26" ht="15" customHeight="1" x14ac:dyDescent="0.2">
      <c r="A10" s="88"/>
      <c r="B10" s="91"/>
      <c r="C10" s="94" t="s">
        <v>77</v>
      </c>
      <c r="D10" s="96" t="s">
        <v>24</v>
      </c>
      <c r="E10" s="96" t="s">
        <v>5</v>
      </c>
      <c r="F10" s="98" t="s">
        <v>26</v>
      </c>
      <c r="G10" s="99" t="s">
        <v>21</v>
      </c>
      <c r="H10" s="100"/>
      <c r="I10" s="104"/>
      <c r="J10" s="99" t="s">
        <v>30</v>
      </c>
      <c r="K10" s="100"/>
      <c r="L10" s="104"/>
      <c r="M10" s="99" t="s">
        <v>23</v>
      </c>
      <c r="N10" s="100"/>
      <c r="O10" s="104"/>
      <c r="P10" s="99" t="s">
        <v>20</v>
      </c>
      <c r="Q10" s="100"/>
      <c r="R10" s="101"/>
      <c r="S10" s="121" t="s">
        <v>48</v>
      </c>
      <c r="T10" s="22" t="s">
        <v>25</v>
      </c>
      <c r="U10" s="22" t="s">
        <v>4</v>
      </c>
    </row>
    <row r="11" spans="1:26" ht="15" customHeight="1" x14ac:dyDescent="0.2">
      <c r="A11" s="88"/>
      <c r="B11" s="91"/>
      <c r="C11" s="95"/>
      <c r="D11" s="97"/>
      <c r="E11" s="97"/>
      <c r="F11" s="91"/>
      <c r="G11" s="102" t="s">
        <v>6</v>
      </c>
      <c r="H11" s="96" t="s">
        <v>22</v>
      </c>
      <c r="I11" s="120" t="s">
        <v>36</v>
      </c>
      <c r="J11" s="102" t="s">
        <v>6</v>
      </c>
      <c r="K11" s="96" t="s">
        <v>22</v>
      </c>
      <c r="L11" s="120" t="s">
        <v>27</v>
      </c>
      <c r="M11" s="102" t="s">
        <v>6</v>
      </c>
      <c r="N11" s="96" t="s">
        <v>22</v>
      </c>
      <c r="O11" s="120" t="s">
        <v>28</v>
      </c>
      <c r="P11" s="102" t="s">
        <v>6</v>
      </c>
      <c r="Q11" s="96" t="s">
        <v>22</v>
      </c>
      <c r="R11" s="120" t="s">
        <v>29</v>
      </c>
      <c r="S11" s="122"/>
      <c r="T11" s="124" t="s">
        <v>37</v>
      </c>
      <c r="U11" s="124" t="s">
        <v>49</v>
      </c>
      <c r="W11" s="3" t="s">
        <v>38</v>
      </c>
    </row>
    <row r="12" spans="1:26" ht="15" customHeight="1" x14ac:dyDescent="0.2">
      <c r="A12" s="89"/>
      <c r="B12" s="83"/>
      <c r="C12" s="95"/>
      <c r="D12" s="97"/>
      <c r="E12" s="97"/>
      <c r="F12" s="91"/>
      <c r="G12" s="103"/>
      <c r="H12" s="97"/>
      <c r="I12" s="120"/>
      <c r="J12" s="103"/>
      <c r="K12" s="97"/>
      <c r="L12" s="120"/>
      <c r="M12" s="103"/>
      <c r="N12" s="97"/>
      <c r="O12" s="120"/>
      <c r="P12" s="103"/>
      <c r="Q12" s="97"/>
      <c r="R12" s="120"/>
      <c r="S12" s="123"/>
      <c r="T12" s="125"/>
      <c r="U12" s="125"/>
      <c r="W12" s="126" t="s">
        <v>21</v>
      </c>
      <c r="X12" s="126" t="s">
        <v>30</v>
      </c>
      <c r="Y12" s="126" t="s">
        <v>23</v>
      </c>
      <c r="Z12" s="126" t="s">
        <v>20</v>
      </c>
    </row>
    <row r="13" spans="1:26" ht="15" customHeight="1" x14ac:dyDescent="0.2">
      <c r="A13" s="109" t="s">
        <v>78</v>
      </c>
      <c r="B13" s="62" t="s">
        <v>16</v>
      </c>
      <c r="C13" s="7">
        <v>490</v>
      </c>
      <c r="D13" s="25"/>
      <c r="E13" s="8">
        <v>0.85</v>
      </c>
      <c r="F13" s="47">
        <f>ROUND(C13*D13*E13,2)</f>
        <v>0</v>
      </c>
      <c r="G13" s="9"/>
      <c r="H13" s="10"/>
      <c r="I13" s="11"/>
      <c r="J13" s="9"/>
      <c r="K13" s="10"/>
      <c r="L13" s="11"/>
      <c r="M13" s="26">
        <v>109550</v>
      </c>
      <c r="N13" s="25"/>
      <c r="O13" s="51">
        <f>ROUND(M13*N13,2)</f>
        <v>0</v>
      </c>
      <c r="P13" s="26">
        <v>116180</v>
      </c>
      <c r="Q13" s="25"/>
      <c r="R13" s="54">
        <f t="shared" ref="R13:R24" si="0">ROUND(P13*Q13,2)</f>
        <v>0</v>
      </c>
      <c r="S13" s="44">
        <f t="shared" ref="S13:S24" si="1">SUM(I13,L13,O13,R13)</f>
        <v>0</v>
      </c>
      <c r="T13" s="41"/>
      <c r="U13" s="57">
        <f t="shared" ref="U13:U24" si="2">ROUNDDOWN(F13+S13-T13,0)</f>
        <v>0</v>
      </c>
      <c r="W13" s="127"/>
      <c r="X13" s="127"/>
      <c r="Y13" s="128">
        <v>102586</v>
      </c>
      <c r="Z13" s="128">
        <v>110414</v>
      </c>
    </row>
    <row r="14" spans="1:26" ht="15" customHeight="1" x14ac:dyDescent="0.2">
      <c r="A14" s="110"/>
      <c r="B14" s="24" t="s">
        <v>17</v>
      </c>
      <c r="C14" s="12">
        <v>490</v>
      </c>
      <c r="D14" s="13"/>
      <c r="E14" s="14">
        <v>0.85</v>
      </c>
      <c r="F14" s="48">
        <f t="shared" ref="F14:F16" si="3">ROUND(C14*D14*E14,2)</f>
        <v>0</v>
      </c>
      <c r="G14" s="15"/>
      <c r="H14" s="16"/>
      <c r="I14" s="17"/>
      <c r="J14" s="15"/>
      <c r="K14" s="16"/>
      <c r="L14" s="17"/>
      <c r="M14" s="18">
        <v>99176</v>
      </c>
      <c r="N14" s="13"/>
      <c r="O14" s="52">
        <f>ROUND(M14*N14,2)</f>
        <v>0</v>
      </c>
      <c r="P14" s="18">
        <v>139084</v>
      </c>
      <c r="Q14" s="13"/>
      <c r="R14" s="55">
        <f t="shared" si="0"/>
        <v>0</v>
      </c>
      <c r="S14" s="45">
        <f t="shared" si="1"/>
        <v>0</v>
      </c>
      <c r="T14" s="42"/>
      <c r="U14" s="58">
        <f t="shared" si="2"/>
        <v>0</v>
      </c>
      <c r="W14" s="127"/>
      <c r="X14" s="127"/>
      <c r="Y14" s="128">
        <v>92760</v>
      </c>
      <c r="Z14" s="128">
        <v>132240</v>
      </c>
    </row>
    <row r="15" spans="1:26" ht="15" customHeight="1" x14ac:dyDescent="0.2">
      <c r="A15" s="110"/>
      <c r="B15" s="24" t="s">
        <v>18</v>
      </c>
      <c r="C15" s="12">
        <v>490</v>
      </c>
      <c r="D15" s="13"/>
      <c r="E15" s="14">
        <v>0.85</v>
      </c>
      <c r="F15" s="48">
        <f t="shared" si="3"/>
        <v>0</v>
      </c>
      <c r="G15" s="15"/>
      <c r="H15" s="16"/>
      <c r="I15" s="17"/>
      <c r="J15" s="15"/>
      <c r="K15" s="16"/>
      <c r="L15" s="17"/>
      <c r="M15" s="18">
        <v>115500</v>
      </c>
      <c r="N15" s="13"/>
      <c r="O15" s="52">
        <f>ROUND(M15*N15,2)</f>
        <v>0</v>
      </c>
      <c r="P15" s="18">
        <v>123580</v>
      </c>
      <c r="Q15" s="13"/>
      <c r="R15" s="55">
        <f t="shared" si="0"/>
        <v>0</v>
      </c>
      <c r="S15" s="45">
        <f t="shared" si="1"/>
        <v>0</v>
      </c>
      <c r="T15" s="42"/>
      <c r="U15" s="58">
        <f t="shared" si="2"/>
        <v>0</v>
      </c>
      <c r="W15" s="127"/>
      <c r="X15" s="127"/>
      <c r="Y15" s="128">
        <v>112031</v>
      </c>
      <c r="Z15" s="128">
        <v>110969</v>
      </c>
    </row>
    <row r="16" spans="1:26" ht="15" customHeight="1" x14ac:dyDescent="0.2">
      <c r="A16" s="110"/>
      <c r="B16" s="24" t="s">
        <v>7</v>
      </c>
      <c r="C16" s="12">
        <v>490</v>
      </c>
      <c r="D16" s="13"/>
      <c r="E16" s="14">
        <v>0.85</v>
      </c>
      <c r="F16" s="48">
        <f t="shared" si="3"/>
        <v>0</v>
      </c>
      <c r="G16" s="18">
        <v>26832</v>
      </c>
      <c r="H16" s="13"/>
      <c r="I16" s="50">
        <f>ROUND(G16*H16,2)</f>
        <v>0</v>
      </c>
      <c r="J16" s="18">
        <v>94666</v>
      </c>
      <c r="K16" s="13"/>
      <c r="L16" s="50">
        <f>ROUND(J16*K16,2)</f>
        <v>0</v>
      </c>
      <c r="M16" s="15"/>
      <c r="N16" s="16"/>
      <c r="O16" s="40"/>
      <c r="P16" s="18">
        <v>131480</v>
      </c>
      <c r="Q16" s="13"/>
      <c r="R16" s="55">
        <f t="shared" si="0"/>
        <v>0</v>
      </c>
      <c r="S16" s="45">
        <f t="shared" si="1"/>
        <v>0</v>
      </c>
      <c r="T16" s="42"/>
      <c r="U16" s="58">
        <f t="shared" si="2"/>
        <v>0</v>
      </c>
      <c r="W16" s="128">
        <v>23749</v>
      </c>
      <c r="X16" s="128">
        <v>85986</v>
      </c>
      <c r="Y16" s="127"/>
      <c r="Z16" s="128">
        <v>127265</v>
      </c>
    </row>
    <row r="17" spans="1:26" ht="15" customHeight="1" x14ac:dyDescent="0.2">
      <c r="A17" s="110"/>
      <c r="B17" s="24" t="s">
        <v>8</v>
      </c>
      <c r="C17" s="12">
        <v>490</v>
      </c>
      <c r="D17" s="13"/>
      <c r="E17" s="14">
        <v>0.85</v>
      </c>
      <c r="F17" s="48">
        <f>ROUND(C17*D17*E17,2)</f>
        <v>0</v>
      </c>
      <c r="G17" s="18">
        <v>26475</v>
      </c>
      <c r="H17" s="13"/>
      <c r="I17" s="50">
        <f>ROUND(G17*H17,2)</f>
        <v>0</v>
      </c>
      <c r="J17" s="18">
        <v>91575</v>
      </c>
      <c r="K17" s="13"/>
      <c r="L17" s="50">
        <f>ROUND(J17*K17,2)</f>
        <v>0</v>
      </c>
      <c r="M17" s="15"/>
      <c r="N17" s="16"/>
      <c r="O17" s="40"/>
      <c r="P17" s="18">
        <v>137112</v>
      </c>
      <c r="Q17" s="13"/>
      <c r="R17" s="55">
        <f t="shared" si="0"/>
        <v>0</v>
      </c>
      <c r="S17" s="45">
        <f t="shared" si="1"/>
        <v>0</v>
      </c>
      <c r="T17" s="42"/>
      <c r="U17" s="58">
        <f t="shared" si="2"/>
        <v>0</v>
      </c>
      <c r="W17" s="128">
        <v>25035</v>
      </c>
      <c r="X17" s="128">
        <v>89407</v>
      </c>
      <c r="Y17" s="127"/>
      <c r="Z17" s="128">
        <v>121558</v>
      </c>
    </row>
    <row r="18" spans="1:26" ht="15" customHeight="1" x14ac:dyDescent="0.2">
      <c r="A18" s="110"/>
      <c r="B18" s="24" t="s">
        <v>9</v>
      </c>
      <c r="C18" s="12">
        <v>490</v>
      </c>
      <c r="D18" s="13"/>
      <c r="E18" s="14">
        <v>0.85</v>
      </c>
      <c r="F18" s="48">
        <f t="shared" ref="F18:F24" si="4">ROUND(C18*D18*E18,2)</f>
        <v>0</v>
      </c>
      <c r="G18" s="18">
        <v>25488</v>
      </c>
      <c r="H18" s="13"/>
      <c r="I18" s="50">
        <f>ROUND(G18*H18,2)</f>
        <v>0</v>
      </c>
      <c r="J18" s="18">
        <v>83424</v>
      </c>
      <c r="K18" s="13"/>
      <c r="L18" s="50">
        <f>ROUND(J18*K18,2)</f>
        <v>0</v>
      </c>
      <c r="M18" s="15"/>
      <c r="N18" s="16"/>
      <c r="O18" s="40"/>
      <c r="P18" s="18">
        <v>127872</v>
      </c>
      <c r="Q18" s="13"/>
      <c r="R18" s="55">
        <f t="shared" si="0"/>
        <v>0</v>
      </c>
      <c r="S18" s="45">
        <f t="shared" si="1"/>
        <v>0</v>
      </c>
      <c r="T18" s="42"/>
      <c r="U18" s="58">
        <f t="shared" si="2"/>
        <v>0</v>
      </c>
      <c r="W18" s="128">
        <v>22784</v>
      </c>
      <c r="X18" s="128">
        <v>79729</v>
      </c>
      <c r="Y18" s="127"/>
      <c r="Z18" s="128">
        <v>119487</v>
      </c>
    </row>
    <row r="19" spans="1:26" ht="15" customHeight="1" x14ac:dyDescent="0.2">
      <c r="A19" s="110"/>
      <c r="B19" s="24" t="s">
        <v>10</v>
      </c>
      <c r="C19" s="12">
        <v>490</v>
      </c>
      <c r="D19" s="13"/>
      <c r="E19" s="14">
        <v>0.85</v>
      </c>
      <c r="F19" s="48">
        <f t="shared" si="4"/>
        <v>0</v>
      </c>
      <c r="G19" s="15"/>
      <c r="H19" s="16"/>
      <c r="I19" s="17"/>
      <c r="J19" s="15"/>
      <c r="K19" s="16"/>
      <c r="L19" s="17"/>
      <c r="M19" s="18">
        <v>120120</v>
      </c>
      <c r="N19" s="13"/>
      <c r="O19" s="52">
        <f t="shared" ref="O19:O24" si="5">ROUND(M19*N19,2)</f>
        <v>0</v>
      </c>
      <c r="P19" s="18">
        <v>126920</v>
      </c>
      <c r="Q19" s="13"/>
      <c r="R19" s="55">
        <f t="shared" si="0"/>
        <v>0</v>
      </c>
      <c r="S19" s="45">
        <f t="shared" si="1"/>
        <v>0</v>
      </c>
      <c r="T19" s="42"/>
      <c r="U19" s="58">
        <f t="shared" si="2"/>
        <v>0</v>
      </c>
      <c r="W19" s="127"/>
      <c r="X19" s="127"/>
      <c r="Y19" s="128">
        <v>108857</v>
      </c>
      <c r="Z19" s="128">
        <v>122143</v>
      </c>
    </row>
    <row r="20" spans="1:26" ht="15" customHeight="1" x14ac:dyDescent="0.2">
      <c r="A20" s="110"/>
      <c r="B20" s="24" t="s">
        <v>11</v>
      </c>
      <c r="C20" s="12">
        <v>490</v>
      </c>
      <c r="D20" s="13"/>
      <c r="E20" s="14">
        <v>0.85</v>
      </c>
      <c r="F20" s="48">
        <f t="shared" si="4"/>
        <v>0</v>
      </c>
      <c r="G20" s="15"/>
      <c r="H20" s="16"/>
      <c r="I20" s="17"/>
      <c r="J20" s="15"/>
      <c r="K20" s="16"/>
      <c r="L20" s="17"/>
      <c r="M20" s="18">
        <v>103362</v>
      </c>
      <c r="N20" s="13"/>
      <c r="O20" s="52">
        <f t="shared" si="5"/>
        <v>0</v>
      </c>
      <c r="P20" s="18">
        <v>129748</v>
      </c>
      <c r="Q20" s="13"/>
      <c r="R20" s="55">
        <f t="shared" si="0"/>
        <v>0</v>
      </c>
      <c r="S20" s="45">
        <f t="shared" si="1"/>
        <v>0</v>
      </c>
      <c r="T20" s="42"/>
      <c r="U20" s="58">
        <f t="shared" si="2"/>
        <v>0</v>
      </c>
      <c r="W20" s="127"/>
      <c r="X20" s="127"/>
      <c r="Y20" s="128">
        <v>100348</v>
      </c>
      <c r="Z20" s="128">
        <v>115652</v>
      </c>
    </row>
    <row r="21" spans="1:26" ht="15" customHeight="1" x14ac:dyDescent="0.2">
      <c r="A21" s="110"/>
      <c r="B21" s="24" t="s">
        <v>12</v>
      </c>
      <c r="C21" s="12">
        <v>490</v>
      </c>
      <c r="D21" s="13"/>
      <c r="E21" s="14">
        <v>0.85</v>
      </c>
      <c r="F21" s="48">
        <f t="shared" si="4"/>
        <v>0</v>
      </c>
      <c r="G21" s="15"/>
      <c r="H21" s="16"/>
      <c r="I21" s="17"/>
      <c r="J21" s="15"/>
      <c r="K21" s="16"/>
      <c r="L21" s="17"/>
      <c r="M21" s="18">
        <v>111650</v>
      </c>
      <c r="N21" s="13"/>
      <c r="O21" s="52">
        <f t="shared" si="5"/>
        <v>0</v>
      </c>
      <c r="P21" s="18">
        <v>125292</v>
      </c>
      <c r="Q21" s="13"/>
      <c r="R21" s="55">
        <f t="shared" si="0"/>
        <v>0</v>
      </c>
      <c r="S21" s="45">
        <f t="shared" si="1"/>
        <v>0</v>
      </c>
      <c r="T21" s="42"/>
      <c r="U21" s="58">
        <f t="shared" si="2"/>
        <v>0</v>
      </c>
      <c r="W21" s="127"/>
      <c r="X21" s="127"/>
      <c r="Y21" s="128">
        <v>105840</v>
      </c>
      <c r="Z21" s="128">
        <v>116160</v>
      </c>
    </row>
    <row r="22" spans="1:26" ht="15" customHeight="1" x14ac:dyDescent="0.2">
      <c r="A22" s="110"/>
      <c r="B22" s="24" t="s">
        <v>13</v>
      </c>
      <c r="C22" s="12">
        <v>490</v>
      </c>
      <c r="D22" s="13"/>
      <c r="E22" s="14">
        <v>0.85</v>
      </c>
      <c r="F22" s="48">
        <f t="shared" si="4"/>
        <v>0</v>
      </c>
      <c r="G22" s="15"/>
      <c r="H22" s="16"/>
      <c r="I22" s="17"/>
      <c r="J22" s="15"/>
      <c r="K22" s="16"/>
      <c r="L22" s="17"/>
      <c r="M22" s="18">
        <v>102074</v>
      </c>
      <c r="N22" s="13"/>
      <c r="O22" s="52">
        <f t="shared" si="5"/>
        <v>0</v>
      </c>
      <c r="P22" s="18">
        <v>131242</v>
      </c>
      <c r="Q22" s="13"/>
      <c r="R22" s="55">
        <f t="shared" si="0"/>
        <v>0</v>
      </c>
      <c r="S22" s="45">
        <f t="shared" si="1"/>
        <v>0</v>
      </c>
      <c r="T22" s="42"/>
      <c r="U22" s="58">
        <f t="shared" si="2"/>
        <v>0</v>
      </c>
      <c r="W22" s="127"/>
      <c r="X22" s="127"/>
      <c r="Y22" s="128">
        <v>95013</v>
      </c>
      <c r="Z22" s="128">
        <v>124987</v>
      </c>
    </row>
    <row r="23" spans="1:26" ht="15" customHeight="1" x14ac:dyDescent="0.2">
      <c r="A23" s="110"/>
      <c r="B23" s="24" t="s">
        <v>14</v>
      </c>
      <c r="C23" s="12">
        <v>490</v>
      </c>
      <c r="D23" s="21"/>
      <c r="E23" s="14">
        <v>0.85</v>
      </c>
      <c r="F23" s="48">
        <f t="shared" si="4"/>
        <v>0</v>
      </c>
      <c r="G23" s="15"/>
      <c r="H23" s="16"/>
      <c r="I23" s="17"/>
      <c r="J23" s="15"/>
      <c r="K23" s="16"/>
      <c r="L23" s="17"/>
      <c r="M23" s="18">
        <v>97944</v>
      </c>
      <c r="N23" s="13"/>
      <c r="O23" s="52">
        <f t="shared" si="5"/>
        <v>0</v>
      </c>
      <c r="P23" s="18">
        <v>115388</v>
      </c>
      <c r="Q23" s="13"/>
      <c r="R23" s="55">
        <f t="shared" si="0"/>
        <v>0</v>
      </c>
      <c r="S23" s="45">
        <f t="shared" si="1"/>
        <v>0</v>
      </c>
      <c r="T23" s="42"/>
      <c r="U23" s="58">
        <f t="shared" si="2"/>
        <v>0</v>
      </c>
      <c r="W23" s="127"/>
      <c r="X23" s="127"/>
      <c r="Y23" s="128">
        <v>93182</v>
      </c>
      <c r="Z23" s="128">
        <v>109818</v>
      </c>
    </row>
    <row r="24" spans="1:26" ht="15" customHeight="1" thickBot="1" x14ac:dyDescent="0.25">
      <c r="A24" s="89"/>
      <c r="B24" s="61" t="s">
        <v>19</v>
      </c>
      <c r="C24" s="27">
        <v>490</v>
      </c>
      <c r="D24" s="28"/>
      <c r="E24" s="29">
        <v>0.85</v>
      </c>
      <c r="F24" s="49">
        <f t="shared" si="4"/>
        <v>0</v>
      </c>
      <c r="G24" s="30"/>
      <c r="H24" s="31"/>
      <c r="I24" s="32"/>
      <c r="J24" s="30"/>
      <c r="K24" s="31"/>
      <c r="L24" s="32"/>
      <c r="M24" s="33">
        <v>111300</v>
      </c>
      <c r="N24" s="28"/>
      <c r="O24" s="53">
        <f t="shared" si="5"/>
        <v>0</v>
      </c>
      <c r="P24" s="33">
        <v>124504</v>
      </c>
      <c r="Q24" s="28"/>
      <c r="R24" s="56">
        <f t="shared" si="0"/>
        <v>0</v>
      </c>
      <c r="S24" s="46">
        <f t="shared" si="1"/>
        <v>0</v>
      </c>
      <c r="T24" s="43"/>
      <c r="U24" s="59">
        <f t="shared" si="2"/>
        <v>0</v>
      </c>
      <c r="W24" s="127"/>
      <c r="X24" s="127"/>
      <c r="Y24" s="128">
        <v>104730</v>
      </c>
      <c r="Z24" s="128">
        <v>113270</v>
      </c>
    </row>
    <row r="25" spans="1:26" ht="12" customHeight="1" x14ac:dyDescent="0.2">
      <c r="A25" s="111"/>
      <c r="B25" s="83" t="s">
        <v>15</v>
      </c>
      <c r="C25" s="84"/>
      <c r="D25" s="105" t="s">
        <v>79</v>
      </c>
      <c r="E25" s="106"/>
      <c r="F25" s="106"/>
      <c r="G25" s="112">
        <f>SUM(G13:G24,J13:J24,M13:M24,P13:P24)</f>
        <v>2847538</v>
      </c>
      <c r="P25" s="20"/>
      <c r="Q25" s="20"/>
      <c r="S25" s="114" t="s">
        <v>80</v>
      </c>
      <c r="T25" s="115"/>
      <c r="U25" s="118">
        <f>SUM(U13:U24)</f>
        <v>0</v>
      </c>
    </row>
    <row r="26" spans="1:26" ht="12" customHeight="1" thickBot="1" x14ac:dyDescent="0.25">
      <c r="A26" s="84"/>
      <c r="B26" s="85"/>
      <c r="C26" s="80"/>
      <c r="D26" s="107"/>
      <c r="E26" s="108"/>
      <c r="F26" s="108"/>
      <c r="G26" s="113"/>
      <c r="P26" s="20"/>
      <c r="Q26" s="20"/>
      <c r="S26" s="116"/>
      <c r="T26" s="117"/>
      <c r="U26" s="119"/>
    </row>
    <row r="28" spans="1:26" ht="16.5" customHeight="1" x14ac:dyDescent="0.2">
      <c r="D28" s="3" t="s">
        <v>32</v>
      </c>
    </row>
    <row r="29" spans="1:26" ht="16.5" customHeight="1" x14ac:dyDescent="0.2">
      <c r="D29" s="3" t="s">
        <v>46</v>
      </c>
    </row>
  </sheetData>
  <mergeCells count="37">
    <mergeCell ref="M11:M12"/>
    <mergeCell ref="H11:H12"/>
    <mergeCell ref="K11:K12"/>
    <mergeCell ref="S25:T26"/>
    <mergeCell ref="U25:U26"/>
    <mergeCell ref="I11:I12"/>
    <mergeCell ref="S10:S12"/>
    <mergeCell ref="T11:T12"/>
    <mergeCell ref="U11:U12"/>
    <mergeCell ref="Q11:Q12"/>
    <mergeCell ref="R11:R12"/>
    <mergeCell ref="M10:O10"/>
    <mergeCell ref="L11:L12"/>
    <mergeCell ref="O11:O12"/>
    <mergeCell ref="N11:N12"/>
    <mergeCell ref="J10:L10"/>
    <mergeCell ref="J11:J12"/>
    <mergeCell ref="D25:F26"/>
    <mergeCell ref="A13:A24"/>
    <mergeCell ref="A25:A26"/>
    <mergeCell ref="G25:G26"/>
    <mergeCell ref="A2:U2"/>
    <mergeCell ref="S9:U9"/>
    <mergeCell ref="B25:C26"/>
    <mergeCell ref="A1:E1"/>
    <mergeCell ref="A9:A12"/>
    <mergeCell ref="B9:B12"/>
    <mergeCell ref="C9:F9"/>
    <mergeCell ref="G9:R9"/>
    <mergeCell ref="C10:C12"/>
    <mergeCell ref="D10:D12"/>
    <mergeCell ref="E10:E12"/>
    <mergeCell ref="F10:F12"/>
    <mergeCell ref="P10:R10"/>
    <mergeCell ref="P11:P12"/>
    <mergeCell ref="G11:G12"/>
    <mergeCell ref="G10:I10"/>
  </mergeCells>
  <phoneticPr fontId="2"/>
  <printOptions horizontalCentered="1"/>
  <pageMargins left="0.47244094488188981" right="0.43307086614173229" top="0.19685039370078741" bottom="0.19685039370078741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view="pageBreakPreview" zoomScale="85" zoomScaleNormal="100" zoomScaleSheetLayoutView="85" workbookViewId="0">
      <selection sqref="A1:XFD1048576"/>
    </sheetView>
  </sheetViews>
  <sheetFormatPr defaultColWidth="9" defaultRowHeight="16.5" customHeight="1" x14ac:dyDescent="0.2"/>
  <cols>
    <col min="1" max="1" width="9" style="3"/>
    <col min="2" max="2" width="5.33203125" style="3" customWidth="1"/>
    <col min="3" max="3" width="7.75" style="3" customWidth="1"/>
    <col min="4" max="4" width="8.33203125" style="3" customWidth="1"/>
    <col min="5" max="5" width="6.33203125" style="3" customWidth="1"/>
    <col min="6" max="6" width="9.58203125" style="3" customWidth="1"/>
    <col min="7" max="7" width="8.58203125" style="3" customWidth="1"/>
    <col min="8" max="8" width="6.58203125" style="3" customWidth="1"/>
    <col min="9" max="9" width="9.58203125" style="3" customWidth="1"/>
    <col min="10" max="10" width="8.58203125" style="3" customWidth="1"/>
    <col min="11" max="11" width="6.58203125" style="3" customWidth="1"/>
    <col min="12" max="12" width="9.58203125" style="3" customWidth="1"/>
    <col min="13" max="13" width="9" style="3"/>
    <col min="14" max="14" width="6.58203125" style="3" customWidth="1"/>
    <col min="15" max="15" width="9.58203125" style="3" customWidth="1"/>
    <col min="16" max="16" width="9" style="3"/>
    <col min="17" max="17" width="6.58203125" style="3" customWidth="1"/>
    <col min="18" max="21" width="9.58203125" style="3" customWidth="1"/>
    <col min="22" max="22" width="6.83203125" style="3" customWidth="1"/>
    <col min="23" max="24" width="12.58203125" style="3" hidden="1" customWidth="1"/>
    <col min="25" max="25" width="9.75" style="3" hidden="1" customWidth="1"/>
    <col min="26" max="26" width="9" style="3" hidden="1" customWidth="1"/>
    <col min="27" max="27" width="9" style="3" customWidth="1"/>
    <col min="28" max="16384" width="9" style="3"/>
  </cols>
  <sheetData>
    <row r="1" spans="1:26" ht="17.149999999999999" customHeight="1" x14ac:dyDescent="0.2">
      <c r="A1" s="86" t="s">
        <v>39</v>
      </c>
      <c r="B1" s="86"/>
      <c r="C1" s="86"/>
      <c r="D1" s="86"/>
      <c r="E1" s="8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7.149999999999999" customHeight="1" x14ac:dyDescent="0.2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0"/>
      <c r="W2" s="60"/>
      <c r="X2" s="60"/>
    </row>
    <row r="3" spans="1:26" ht="17.14999999999999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5"/>
      <c r="T3" s="5"/>
      <c r="U3" s="5" t="s">
        <v>41</v>
      </c>
    </row>
    <row r="4" spans="1:26" s="1" customFormat="1" ht="17.149999999999999" customHeight="1" x14ac:dyDescent="0.2">
      <c r="A4" s="1" t="s">
        <v>42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T4" s="6"/>
      <c r="U4" s="6"/>
      <c r="V4" s="6"/>
      <c r="W4" s="6"/>
      <c r="X4" s="6"/>
    </row>
    <row r="5" spans="1:26" s="1" customFormat="1" ht="17.149999999999999" customHeight="1" x14ac:dyDescent="0.2">
      <c r="B5" s="6"/>
      <c r="C5" s="6"/>
      <c r="D5" s="6"/>
      <c r="E5" s="6"/>
      <c r="F5" s="6"/>
      <c r="G5" s="3"/>
      <c r="H5" s="6"/>
      <c r="I5" s="6"/>
      <c r="J5" s="3"/>
      <c r="K5" s="6"/>
      <c r="L5" s="6"/>
      <c r="M5" s="3"/>
      <c r="N5" s="6"/>
      <c r="O5" s="6"/>
      <c r="S5" s="3" t="s">
        <v>43</v>
      </c>
      <c r="T5" s="6"/>
      <c r="U5" s="6"/>
      <c r="V5" s="6"/>
      <c r="W5" s="6"/>
      <c r="X5" s="6"/>
    </row>
    <row r="6" spans="1:26" s="1" customFormat="1" ht="17.149999999999999" customHeight="1" x14ac:dyDescent="0.2">
      <c r="A6" s="6"/>
      <c r="B6" s="6"/>
      <c r="C6" s="6"/>
      <c r="D6" s="6"/>
      <c r="F6" s="6"/>
      <c r="G6" s="3"/>
      <c r="H6" s="6"/>
      <c r="I6" s="6"/>
      <c r="J6" s="3"/>
      <c r="K6" s="6"/>
      <c r="L6" s="6"/>
      <c r="M6" s="3"/>
      <c r="N6" s="6"/>
      <c r="O6" s="6"/>
      <c r="S6" s="3" t="s">
        <v>44</v>
      </c>
      <c r="T6" s="6"/>
      <c r="U6" s="6"/>
      <c r="V6" s="6"/>
      <c r="W6" s="6"/>
      <c r="X6" s="6"/>
    </row>
    <row r="7" spans="1:26" s="1" customFormat="1" ht="27" customHeight="1" x14ac:dyDescent="0.2">
      <c r="A7" s="6"/>
      <c r="B7" s="6"/>
      <c r="C7" s="6"/>
      <c r="D7" s="6"/>
      <c r="E7" s="6"/>
      <c r="F7" s="6"/>
      <c r="G7" s="3"/>
      <c r="H7" s="6"/>
      <c r="I7" s="6"/>
      <c r="J7" s="3"/>
      <c r="K7" s="6"/>
      <c r="L7" s="6"/>
      <c r="M7" s="3"/>
      <c r="N7" s="6"/>
      <c r="O7" s="6"/>
      <c r="S7" s="3" t="s">
        <v>45</v>
      </c>
      <c r="T7" s="6"/>
      <c r="U7" s="6"/>
      <c r="V7" s="6"/>
      <c r="W7" s="6"/>
      <c r="X7" s="6"/>
    </row>
    <row r="8" spans="1:26" ht="15" customHeight="1" x14ac:dyDescent="0.2">
      <c r="A8" s="23" t="s">
        <v>33</v>
      </c>
    </row>
    <row r="9" spans="1:26" ht="15" customHeight="1" x14ac:dyDescent="0.2">
      <c r="A9" s="87" t="s">
        <v>0</v>
      </c>
      <c r="B9" s="90" t="s">
        <v>1</v>
      </c>
      <c r="C9" s="87" t="s">
        <v>2</v>
      </c>
      <c r="D9" s="92"/>
      <c r="E9" s="92"/>
      <c r="F9" s="90"/>
      <c r="G9" s="87" t="s">
        <v>3</v>
      </c>
      <c r="H9" s="92"/>
      <c r="I9" s="93"/>
      <c r="J9" s="93"/>
      <c r="K9" s="93"/>
      <c r="L9" s="93"/>
      <c r="M9" s="93"/>
      <c r="N9" s="93"/>
      <c r="O9" s="93"/>
      <c r="P9" s="93"/>
      <c r="Q9" s="93"/>
      <c r="R9" s="90"/>
      <c r="S9" s="80" t="s">
        <v>47</v>
      </c>
      <c r="T9" s="81"/>
      <c r="U9" s="82"/>
    </row>
    <row r="10" spans="1:26" ht="15" customHeight="1" x14ac:dyDescent="0.2">
      <c r="A10" s="88"/>
      <c r="B10" s="91"/>
      <c r="C10" s="94" t="s">
        <v>77</v>
      </c>
      <c r="D10" s="96" t="s">
        <v>24</v>
      </c>
      <c r="E10" s="96" t="s">
        <v>5</v>
      </c>
      <c r="F10" s="98" t="s">
        <v>26</v>
      </c>
      <c r="G10" s="99" t="s">
        <v>21</v>
      </c>
      <c r="H10" s="100"/>
      <c r="I10" s="104"/>
      <c r="J10" s="99" t="s">
        <v>30</v>
      </c>
      <c r="K10" s="100"/>
      <c r="L10" s="104"/>
      <c r="M10" s="99" t="s">
        <v>23</v>
      </c>
      <c r="N10" s="100"/>
      <c r="O10" s="104"/>
      <c r="P10" s="99" t="s">
        <v>20</v>
      </c>
      <c r="Q10" s="100"/>
      <c r="R10" s="101"/>
      <c r="S10" s="121" t="s">
        <v>48</v>
      </c>
      <c r="T10" s="22" t="s">
        <v>25</v>
      </c>
      <c r="U10" s="22" t="s">
        <v>4</v>
      </c>
    </row>
    <row r="11" spans="1:26" ht="15" customHeight="1" x14ac:dyDescent="0.2">
      <c r="A11" s="88"/>
      <c r="B11" s="91"/>
      <c r="C11" s="95"/>
      <c r="D11" s="97"/>
      <c r="E11" s="97"/>
      <c r="F11" s="91"/>
      <c r="G11" s="102" t="s">
        <v>6</v>
      </c>
      <c r="H11" s="96" t="s">
        <v>22</v>
      </c>
      <c r="I11" s="120" t="s">
        <v>36</v>
      </c>
      <c r="J11" s="102" t="s">
        <v>6</v>
      </c>
      <c r="K11" s="96" t="s">
        <v>22</v>
      </c>
      <c r="L11" s="120" t="s">
        <v>27</v>
      </c>
      <c r="M11" s="102" t="s">
        <v>6</v>
      </c>
      <c r="N11" s="96" t="s">
        <v>22</v>
      </c>
      <c r="O11" s="120" t="s">
        <v>28</v>
      </c>
      <c r="P11" s="102" t="s">
        <v>6</v>
      </c>
      <c r="Q11" s="96" t="s">
        <v>22</v>
      </c>
      <c r="R11" s="120" t="s">
        <v>29</v>
      </c>
      <c r="S11" s="122"/>
      <c r="T11" s="124" t="s">
        <v>37</v>
      </c>
      <c r="U11" s="124" t="s">
        <v>49</v>
      </c>
      <c r="W11" s="3" t="s">
        <v>38</v>
      </c>
    </row>
    <row r="12" spans="1:26" ht="15" customHeight="1" x14ac:dyDescent="0.2">
      <c r="A12" s="89"/>
      <c r="B12" s="83"/>
      <c r="C12" s="95"/>
      <c r="D12" s="97"/>
      <c r="E12" s="97"/>
      <c r="F12" s="91"/>
      <c r="G12" s="103"/>
      <c r="H12" s="97"/>
      <c r="I12" s="120"/>
      <c r="J12" s="103"/>
      <c r="K12" s="97"/>
      <c r="L12" s="120"/>
      <c r="M12" s="103"/>
      <c r="N12" s="97"/>
      <c r="O12" s="120"/>
      <c r="P12" s="103"/>
      <c r="Q12" s="97"/>
      <c r="R12" s="120"/>
      <c r="S12" s="123"/>
      <c r="T12" s="125"/>
      <c r="U12" s="125"/>
      <c r="W12" s="126" t="s">
        <v>21</v>
      </c>
      <c r="X12" s="126" t="s">
        <v>30</v>
      </c>
      <c r="Y12" s="126" t="s">
        <v>23</v>
      </c>
      <c r="Z12" s="126" t="s">
        <v>20</v>
      </c>
    </row>
    <row r="13" spans="1:26" ht="15" customHeight="1" x14ac:dyDescent="0.2">
      <c r="A13" s="109" t="s">
        <v>78</v>
      </c>
      <c r="B13" s="62" t="s">
        <v>16</v>
      </c>
      <c r="C13" s="7">
        <v>620</v>
      </c>
      <c r="D13" s="25"/>
      <c r="E13" s="8">
        <v>0.85</v>
      </c>
      <c r="F13" s="47">
        <f>ROUND(C13*D13*E13,2)</f>
        <v>0</v>
      </c>
      <c r="G13" s="9"/>
      <c r="H13" s="10"/>
      <c r="I13" s="11"/>
      <c r="J13" s="9"/>
      <c r="K13" s="10"/>
      <c r="L13" s="11"/>
      <c r="M13" s="26">
        <v>179550</v>
      </c>
      <c r="N13" s="25"/>
      <c r="O13" s="51">
        <f>ROUND(M13*N13,2)</f>
        <v>0</v>
      </c>
      <c r="P13" s="26">
        <v>178710</v>
      </c>
      <c r="Q13" s="25"/>
      <c r="R13" s="54">
        <f t="shared" ref="R13:R24" si="0">ROUND(P13*Q13,2)</f>
        <v>0</v>
      </c>
      <c r="S13" s="44">
        <f t="shared" ref="S13:S24" si="1">SUM(I13,L13,O13,R13)</f>
        <v>0</v>
      </c>
      <c r="T13" s="41"/>
      <c r="U13" s="57">
        <f t="shared" ref="U13:U24" si="2">ROUNDDOWN(F13+S13-T13,0)</f>
        <v>0</v>
      </c>
      <c r="W13" s="127"/>
      <c r="X13" s="127"/>
      <c r="Y13" s="128">
        <v>180632</v>
      </c>
      <c r="Z13" s="128">
        <v>179368</v>
      </c>
    </row>
    <row r="14" spans="1:26" ht="15" customHeight="1" x14ac:dyDescent="0.2">
      <c r="A14" s="110"/>
      <c r="B14" s="24" t="s">
        <v>17</v>
      </c>
      <c r="C14" s="12">
        <v>620</v>
      </c>
      <c r="D14" s="13"/>
      <c r="E14" s="14">
        <v>0.85</v>
      </c>
      <c r="F14" s="48">
        <f>ROUND(C14*D14*E14,2)</f>
        <v>0</v>
      </c>
      <c r="G14" s="15"/>
      <c r="H14" s="16"/>
      <c r="I14" s="17"/>
      <c r="J14" s="15"/>
      <c r="K14" s="16"/>
      <c r="L14" s="17"/>
      <c r="M14" s="18">
        <v>159852</v>
      </c>
      <c r="N14" s="13"/>
      <c r="O14" s="52">
        <f>ROUND(M14*N14,2)</f>
        <v>0</v>
      </c>
      <c r="P14" s="18">
        <v>211024</v>
      </c>
      <c r="Q14" s="13"/>
      <c r="R14" s="55">
        <f t="shared" si="0"/>
        <v>0</v>
      </c>
      <c r="S14" s="45">
        <f t="shared" si="1"/>
        <v>0</v>
      </c>
      <c r="T14" s="42"/>
      <c r="U14" s="58">
        <f t="shared" si="2"/>
        <v>0</v>
      </c>
      <c r="W14" s="127"/>
      <c r="X14" s="127"/>
      <c r="Y14" s="128">
        <v>159094</v>
      </c>
      <c r="Z14" s="128">
        <v>213906</v>
      </c>
    </row>
    <row r="15" spans="1:26" ht="15" customHeight="1" x14ac:dyDescent="0.2">
      <c r="A15" s="110"/>
      <c r="B15" s="24" t="s">
        <v>18</v>
      </c>
      <c r="C15" s="12">
        <v>620</v>
      </c>
      <c r="D15" s="13"/>
      <c r="E15" s="14">
        <v>0.85</v>
      </c>
      <c r="F15" s="48">
        <f t="shared" ref="F15:F16" si="3">ROUND(C15*D15*E15,2)</f>
        <v>0</v>
      </c>
      <c r="G15" s="15"/>
      <c r="H15" s="16"/>
      <c r="I15" s="17"/>
      <c r="J15" s="15"/>
      <c r="K15" s="16"/>
      <c r="L15" s="17"/>
      <c r="M15" s="18">
        <v>180600</v>
      </c>
      <c r="N15" s="13"/>
      <c r="O15" s="52">
        <f>ROUND(M15*N15,2)</f>
        <v>0</v>
      </c>
      <c r="P15" s="18">
        <v>175750</v>
      </c>
      <c r="Q15" s="13"/>
      <c r="R15" s="55">
        <f t="shared" si="0"/>
        <v>0</v>
      </c>
      <c r="S15" s="45">
        <f t="shared" si="1"/>
        <v>0</v>
      </c>
      <c r="T15" s="42"/>
      <c r="U15" s="58">
        <f t="shared" si="2"/>
        <v>0</v>
      </c>
      <c r="W15" s="127"/>
      <c r="X15" s="127"/>
      <c r="Y15" s="128">
        <v>188213</v>
      </c>
      <c r="Z15" s="128">
        <v>170787</v>
      </c>
    </row>
    <row r="16" spans="1:26" ht="15" customHeight="1" x14ac:dyDescent="0.2">
      <c r="A16" s="110"/>
      <c r="B16" s="24" t="s">
        <v>7</v>
      </c>
      <c r="C16" s="12">
        <v>620</v>
      </c>
      <c r="D16" s="13"/>
      <c r="E16" s="14">
        <v>0.85</v>
      </c>
      <c r="F16" s="48">
        <f t="shared" si="3"/>
        <v>0</v>
      </c>
      <c r="G16" s="18">
        <v>37986</v>
      </c>
      <c r="H16" s="13"/>
      <c r="I16" s="50">
        <f>ROUND(G16*H16,2)</f>
        <v>0</v>
      </c>
      <c r="J16" s="18">
        <v>156728</v>
      </c>
      <c r="K16" s="13"/>
      <c r="L16" s="50">
        <f>ROUND(J16*K16,2)</f>
        <v>0</v>
      </c>
      <c r="M16" s="15"/>
      <c r="N16" s="16"/>
      <c r="O16" s="40"/>
      <c r="P16" s="18">
        <v>188860</v>
      </c>
      <c r="Q16" s="13"/>
      <c r="R16" s="55">
        <f t="shared" si="0"/>
        <v>0</v>
      </c>
      <c r="S16" s="45">
        <f t="shared" si="1"/>
        <v>0</v>
      </c>
      <c r="T16" s="42"/>
      <c r="U16" s="58">
        <f t="shared" si="2"/>
        <v>0</v>
      </c>
      <c r="W16" s="128">
        <v>37496</v>
      </c>
      <c r="X16" s="128">
        <v>149111</v>
      </c>
      <c r="Y16" s="127"/>
      <c r="Z16" s="128">
        <v>196393</v>
      </c>
    </row>
    <row r="17" spans="1:26" ht="15" customHeight="1" x14ac:dyDescent="0.2">
      <c r="A17" s="110"/>
      <c r="B17" s="24" t="s">
        <v>8</v>
      </c>
      <c r="C17" s="12">
        <v>620</v>
      </c>
      <c r="D17" s="13"/>
      <c r="E17" s="14">
        <v>0.85</v>
      </c>
      <c r="F17" s="48">
        <f>ROUND(C17*D17*E17,2)</f>
        <v>0</v>
      </c>
      <c r="G17" s="18">
        <v>37800</v>
      </c>
      <c r="H17" s="13"/>
      <c r="I17" s="50">
        <f>ROUND(G17*H17,2)</f>
        <v>0</v>
      </c>
      <c r="J17" s="18">
        <v>149600</v>
      </c>
      <c r="K17" s="13"/>
      <c r="L17" s="50">
        <f>ROUND(J17*K17,2)</f>
        <v>0</v>
      </c>
      <c r="M17" s="15"/>
      <c r="N17" s="16"/>
      <c r="O17" s="40"/>
      <c r="P17" s="18">
        <v>193848</v>
      </c>
      <c r="Q17" s="13"/>
      <c r="R17" s="55">
        <f t="shared" si="0"/>
        <v>0</v>
      </c>
      <c r="S17" s="45">
        <f t="shared" si="1"/>
        <v>0</v>
      </c>
      <c r="T17" s="42"/>
      <c r="U17" s="58">
        <f t="shared" si="2"/>
        <v>0</v>
      </c>
      <c r="W17" s="128">
        <v>38683</v>
      </c>
      <c r="X17" s="128">
        <v>155696</v>
      </c>
      <c r="Y17" s="127"/>
      <c r="Z17" s="128">
        <v>188621</v>
      </c>
    </row>
    <row r="18" spans="1:26" ht="15" customHeight="1" x14ac:dyDescent="0.2">
      <c r="A18" s="110"/>
      <c r="B18" s="24" t="s">
        <v>9</v>
      </c>
      <c r="C18" s="12">
        <v>620</v>
      </c>
      <c r="D18" s="13"/>
      <c r="E18" s="14">
        <v>0.85</v>
      </c>
      <c r="F18" s="48">
        <f t="shared" ref="F18:F24" si="4">ROUND(C18*D18*E18,2)</f>
        <v>0</v>
      </c>
      <c r="G18" s="18">
        <v>34056</v>
      </c>
      <c r="H18" s="13"/>
      <c r="I18" s="50">
        <f>ROUND(G18*H18,2)</f>
        <v>0</v>
      </c>
      <c r="J18" s="18">
        <v>139128</v>
      </c>
      <c r="K18" s="13"/>
      <c r="L18" s="50">
        <f>ROUND(J18*K18,2)</f>
        <v>0</v>
      </c>
      <c r="M18" s="15"/>
      <c r="N18" s="16"/>
      <c r="O18" s="40"/>
      <c r="P18" s="18">
        <v>185088</v>
      </c>
      <c r="Q18" s="13"/>
      <c r="R18" s="55">
        <f t="shared" si="0"/>
        <v>0</v>
      </c>
      <c r="S18" s="45">
        <f t="shared" si="1"/>
        <v>0</v>
      </c>
      <c r="T18" s="42"/>
      <c r="U18" s="58">
        <f t="shared" si="2"/>
        <v>0</v>
      </c>
      <c r="W18" s="128">
        <v>34969</v>
      </c>
      <c r="X18" s="128">
        <v>138611</v>
      </c>
      <c r="Y18" s="127"/>
      <c r="Z18" s="128">
        <v>184420</v>
      </c>
    </row>
    <row r="19" spans="1:26" ht="15" customHeight="1" x14ac:dyDescent="0.2">
      <c r="A19" s="110"/>
      <c r="B19" s="24" t="s">
        <v>10</v>
      </c>
      <c r="C19" s="12">
        <v>620</v>
      </c>
      <c r="D19" s="13"/>
      <c r="E19" s="14">
        <v>0.85</v>
      </c>
      <c r="F19" s="48">
        <f t="shared" si="4"/>
        <v>0</v>
      </c>
      <c r="G19" s="15"/>
      <c r="H19" s="16"/>
      <c r="I19" s="17"/>
      <c r="J19" s="15"/>
      <c r="K19" s="16"/>
      <c r="L19" s="17"/>
      <c r="M19" s="18">
        <v>186368</v>
      </c>
      <c r="N19" s="13"/>
      <c r="O19" s="52">
        <f t="shared" ref="O19:O24" si="5">ROUND(M19*N19,2)</f>
        <v>0</v>
      </c>
      <c r="P19" s="18">
        <v>183160</v>
      </c>
      <c r="Q19" s="13"/>
      <c r="R19" s="55">
        <f t="shared" si="0"/>
        <v>0</v>
      </c>
      <c r="S19" s="45">
        <f t="shared" si="1"/>
        <v>0</v>
      </c>
      <c r="T19" s="42"/>
      <c r="U19" s="58">
        <f t="shared" si="2"/>
        <v>0</v>
      </c>
      <c r="W19" s="127"/>
      <c r="X19" s="127"/>
      <c r="Y19" s="128">
        <v>180556</v>
      </c>
      <c r="Z19" s="128">
        <v>190444</v>
      </c>
    </row>
    <row r="20" spans="1:26" ht="15" customHeight="1" x14ac:dyDescent="0.2">
      <c r="A20" s="110"/>
      <c r="B20" s="24" t="s">
        <v>11</v>
      </c>
      <c r="C20" s="12">
        <v>620</v>
      </c>
      <c r="D20" s="13"/>
      <c r="E20" s="14">
        <v>0.85</v>
      </c>
      <c r="F20" s="48">
        <f t="shared" si="4"/>
        <v>0</v>
      </c>
      <c r="G20" s="15"/>
      <c r="H20" s="16"/>
      <c r="I20" s="17"/>
      <c r="J20" s="15"/>
      <c r="K20" s="16"/>
      <c r="L20" s="17"/>
      <c r="M20" s="18">
        <v>165830</v>
      </c>
      <c r="N20" s="13"/>
      <c r="O20" s="52">
        <f t="shared" si="5"/>
        <v>0</v>
      </c>
      <c r="P20" s="18">
        <v>189448</v>
      </c>
      <c r="Q20" s="13"/>
      <c r="R20" s="55">
        <f t="shared" si="0"/>
        <v>0</v>
      </c>
      <c r="S20" s="45">
        <f t="shared" si="1"/>
        <v>0</v>
      </c>
      <c r="T20" s="42"/>
      <c r="U20" s="58">
        <f t="shared" si="2"/>
        <v>0</v>
      </c>
      <c r="W20" s="127"/>
      <c r="X20" s="127"/>
      <c r="Y20" s="128">
        <v>170426</v>
      </c>
      <c r="Z20" s="128">
        <v>184574</v>
      </c>
    </row>
    <row r="21" spans="1:26" ht="15" customHeight="1" x14ac:dyDescent="0.2">
      <c r="A21" s="110"/>
      <c r="B21" s="24" t="s">
        <v>12</v>
      </c>
      <c r="C21" s="12">
        <v>620</v>
      </c>
      <c r="D21" s="13"/>
      <c r="E21" s="14">
        <v>0.85</v>
      </c>
      <c r="F21" s="48">
        <f t="shared" si="4"/>
        <v>0</v>
      </c>
      <c r="G21" s="15"/>
      <c r="H21" s="16"/>
      <c r="I21" s="17"/>
      <c r="J21" s="15"/>
      <c r="K21" s="16"/>
      <c r="L21" s="17"/>
      <c r="M21" s="18">
        <v>181300</v>
      </c>
      <c r="N21" s="13"/>
      <c r="O21" s="52">
        <f t="shared" si="5"/>
        <v>0</v>
      </c>
      <c r="P21" s="18">
        <v>190696</v>
      </c>
      <c r="Q21" s="13"/>
      <c r="R21" s="55">
        <f t="shared" si="0"/>
        <v>0</v>
      </c>
      <c r="S21" s="45">
        <f t="shared" si="1"/>
        <v>0</v>
      </c>
      <c r="T21" s="42"/>
      <c r="U21" s="58">
        <f t="shared" si="2"/>
        <v>0</v>
      </c>
      <c r="W21" s="127"/>
      <c r="X21" s="127"/>
      <c r="Y21" s="128">
        <v>181143</v>
      </c>
      <c r="Z21" s="128">
        <v>192857</v>
      </c>
    </row>
    <row r="22" spans="1:26" ht="15" customHeight="1" x14ac:dyDescent="0.2">
      <c r="A22" s="110"/>
      <c r="B22" s="24" t="s">
        <v>13</v>
      </c>
      <c r="C22" s="12">
        <v>620</v>
      </c>
      <c r="D22" s="13"/>
      <c r="E22" s="14">
        <v>0.85</v>
      </c>
      <c r="F22" s="48">
        <f t="shared" si="4"/>
        <v>0</v>
      </c>
      <c r="G22" s="15"/>
      <c r="H22" s="16"/>
      <c r="I22" s="17"/>
      <c r="J22" s="15"/>
      <c r="K22" s="16"/>
      <c r="L22" s="17"/>
      <c r="M22" s="18">
        <v>166796</v>
      </c>
      <c r="N22" s="13"/>
      <c r="O22" s="52">
        <f t="shared" si="5"/>
        <v>0</v>
      </c>
      <c r="P22" s="18">
        <v>202560</v>
      </c>
      <c r="Q22" s="13"/>
      <c r="R22" s="55">
        <f t="shared" si="0"/>
        <v>0</v>
      </c>
      <c r="S22" s="45">
        <f t="shared" si="1"/>
        <v>0</v>
      </c>
      <c r="T22" s="42"/>
      <c r="U22" s="58">
        <f t="shared" si="2"/>
        <v>0</v>
      </c>
      <c r="W22" s="127"/>
      <c r="X22" s="127"/>
      <c r="Y22" s="128">
        <v>160485</v>
      </c>
      <c r="Z22" s="128">
        <v>212515</v>
      </c>
    </row>
    <row r="23" spans="1:26" ht="15" customHeight="1" x14ac:dyDescent="0.2">
      <c r="A23" s="110"/>
      <c r="B23" s="24" t="s">
        <v>14</v>
      </c>
      <c r="C23" s="12">
        <v>620</v>
      </c>
      <c r="D23" s="21"/>
      <c r="E23" s="14">
        <v>0.85</v>
      </c>
      <c r="F23" s="48">
        <f t="shared" si="4"/>
        <v>0</v>
      </c>
      <c r="G23" s="15"/>
      <c r="H23" s="16"/>
      <c r="I23" s="17"/>
      <c r="J23" s="15"/>
      <c r="K23" s="16"/>
      <c r="L23" s="17"/>
      <c r="M23" s="18">
        <v>157696</v>
      </c>
      <c r="N23" s="13"/>
      <c r="O23" s="52">
        <f t="shared" si="5"/>
        <v>0</v>
      </c>
      <c r="P23" s="18">
        <v>172536</v>
      </c>
      <c r="Q23" s="13"/>
      <c r="R23" s="55">
        <f t="shared" si="0"/>
        <v>0</v>
      </c>
      <c r="S23" s="45">
        <f t="shared" si="1"/>
        <v>0</v>
      </c>
      <c r="T23" s="42"/>
      <c r="U23" s="58">
        <f t="shared" si="2"/>
        <v>0</v>
      </c>
      <c r="W23" s="127"/>
      <c r="X23" s="127"/>
      <c r="Y23" s="128">
        <v>163085</v>
      </c>
      <c r="Z23" s="128">
        <v>180915</v>
      </c>
    </row>
    <row r="24" spans="1:26" ht="15" customHeight="1" thickBot="1" x14ac:dyDescent="0.25">
      <c r="A24" s="89"/>
      <c r="B24" s="61" t="s">
        <v>19</v>
      </c>
      <c r="C24" s="27">
        <v>620</v>
      </c>
      <c r="D24" s="28"/>
      <c r="E24" s="29">
        <v>0.85</v>
      </c>
      <c r="F24" s="49">
        <f t="shared" si="4"/>
        <v>0</v>
      </c>
      <c r="G24" s="30"/>
      <c r="H24" s="31"/>
      <c r="I24" s="32"/>
      <c r="J24" s="30"/>
      <c r="K24" s="31"/>
      <c r="L24" s="32"/>
      <c r="M24" s="33">
        <v>182700</v>
      </c>
      <c r="N24" s="28"/>
      <c r="O24" s="53">
        <f t="shared" si="5"/>
        <v>0</v>
      </c>
      <c r="P24" s="33">
        <v>191090</v>
      </c>
      <c r="Q24" s="28"/>
      <c r="R24" s="56">
        <f t="shared" si="0"/>
        <v>0</v>
      </c>
      <c r="S24" s="46">
        <f t="shared" si="1"/>
        <v>0</v>
      </c>
      <c r="T24" s="43"/>
      <c r="U24" s="59">
        <f t="shared" si="2"/>
        <v>0</v>
      </c>
      <c r="W24" s="127"/>
      <c r="X24" s="127"/>
      <c r="Y24" s="128">
        <v>189190</v>
      </c>
      <c r="Z24" s="128">
        <v>186810</v>
      </c>
    </row>
    <row r="25" spans="1:26" ht="12" customHeight="1" x14ac:dyDescent="0.2">
      <c r="A25" s="111"/>
      <c r="B25" s="83" t="s">
        <v>15</v>
      </c>
      <c r="C25" s="84"/>
      <c r="D25" s="105" t="s">
        <v>79</v>
      </c>
      <c r="E25" s="106"/>
      <c r="F25" s="106"/>
      <c r="G25" s="112">
        <f>SUM(G13:G24,J13:J24,M13:M24,P13:P24)</f>
        <v>4378760</v>
      </c>
      <c r="P25" s="20"/>
      <c r="Q25" s="20"/>
      <c r="S25" s="114" t="s">
        <v>80</v>
      </c>
      <c r="T25" s="115"/>
      <c r="U25" s="118">
        <f>SUM(U13:U24)</f>
        <v>0</v>
      </c>
    </row>
    <row r="26" spans="1:26" ht="12" customHeight="1" thickBot="1" x14ac:dyDescent="0.25">
      <c r="A26" s="84"/>
      <c r="B26" s="85"/>
      <c r="C26" s="80"/>
      <c r="D26" s="107"/>
      <c r="E26" s="108"/>
      <c r="F26" s="108"/>
      <c r="G26" s="113"/>
      <c r="P26" s="20"/>
      <c r="Q26" s="20"/>
      <c r="S26" s="116"/>
      <c r="T26" s="117"/>
      <c r="U26" s="119"/>
    </row>
    <row r="28" spans="1:26" ht="16.5" customHeight="1" x14ac:dyDescent="0.2">
      <c r="A28" s="19"/>
      <c r="B28" s="19"/>
      <c r="C28" s="19"/>
      <c r="D28" s="3" t="s">
        <v>32</v>
      </c>
    </row>
    <row r="29" spans="1:26" ht="16.5" customHeight="1" x14ac:dyDescent="0.2">
      <c r="D29" s="3" t="s">
        <v>46</v>
      </c>
    </row>
  </sheetData>
  <mergeCells count="37">
    <mergeCell ref="Q11:Q12"/>
    <mergeCell ref="A1:E1"/>
    <mergeCell ref="A9:A12"/>
    <mergeCell ref="B9:B12"/>
    <mergeCell ref="C9:F9"/>
    <mergeCell ref="G9:R9"/>
    <mergeCell ref="C10:C12"/>
    <mergeCell ref="D10:D12"/>
    <mergeCell ref="E10:E12"/>
    <mergeCell ref="F10:F12"/>
    <mergeCell ref="G10:I10"/>
    <mergeCell ref="J10:L10"/>
    <mergeCell ref="M10:O10"/>
    <mergeCell ref="P10:R10"/>
    <mergeCell ref="G11:G12"/>
    <mergeCell ref="R11:R12"/>
    <mergeCell ref="K11:K12"/>
    <mergeCell ref="M11:M12"/>
    <mergeCell ref="N11:N12"/>
    <mergeCell ref="O11:O12"/>
    <mergeCell ref="P11:P12"/>
    <mergeCell ref="A2:U2"/>
    <mergeCell ref="S9:U9"/>
    <mergeCell ref="D25:F26"/>
    <mergeCell ref="G25:G26"/>
    <mergeCell ref="S25:T26"/>
    <mergeCell ref="U25:U26"/>
    <mergeCell ref="T11:T12"/>
    <mergeCell ref="U11:U12"/>
    <mergeCell ref="A25:A26"/>
    <mergeCell ref="B25:C26"/>
    <mergeCell ref="S10:S12"/>
    <mergeCell ref="A13:A24"/>
    <mergeCell ref="L11:L12"/>
    <mergeCell ref="H11:H12"/>
    <mergeCell ref="I11:I12"/>
    <mergeCell ref="J11:J12"/>
  </mergeCells>
  <phoneticPr fontId="2"/>
  <printOptions horizontalCentered="1"/>
  <pageMargins left="0.47244094488188981" right="0.43307086614173229" top="0.19685039370078741" bottom="0.19685039370078741" header="0" footer="0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view="pageBreakPreview" zoomScale="85" zoomScaleNormal="100" zoomScaleSheetLayoutView="85" workbookViewId="0">
      <selection activeCell="I30" sqref="I30"/>
    </sheetView>
  </sheetViews>
  <sheetFormatPr defaultColWidth="9" defaultRowHeight="16.5" customHeight="1" x14ac:dyDescent="0.2"/>
  <cols>
    <col min="1" max="1" width="9" style="3"/>
    <col min="2" max="2" width="5.33203125" style="3" customWidth="1"/>
    <col min="3" max="3" width="7.75" style="3" customWidth="1"/>
    <col min="4" max="4" width="8.33203125" style="3" customWidth="1"/>
    <col min="5" max="5" width="6.33203125" style="3" customWidth="1"/>
    <col min="6" max="6" width="9.58203125" style="3" customWidth="1"/>
    <col min="7" max="7" width="8.58203125" style="3" customWidth="1"/>
    <col min="8" max="8" width="6.58203125" style="3" customWidth="1"/>
    <col min="9" max="9" width="9.58203125" style="3" customWidth="1"/>
    <col min="10" max="10" width="8.58203125" style="3" customWidth="1"/>
    <col min="11" max="11" width="6.58203125" style="3" customWidth="1"/>
    <col min="12" max="12" width="9.58203125" style="3" customWidth="1"/>
    <col min="13" max="13" width="9" style="3"/>
    <col min="14" max="14" width="6.58203125" style="3" customWidth="1"/>
    <col min="15" max="15" width="9.58203125" style="3" customWidth="1"/>
    <col min="16" max="16" width="9" style="3"/>
    <col min="17" max="17" width="6.58203125" style="3" customWidth="1"/>
    <col min="18" max="21" width="9.58203125" style="3" customWidth="1"/>
    <col min="22" max="22" width="12.58203125" style="3" customWidth="1"/>
    <col min="23" max="24" width="12.58203125" style="3" hidden="1" customWidth="1"/>
    <col min="25" max="25" width="9.75" style="3" hidden="1" customWidth="1"/>
    <col min="26" max="26" width="9" style="3" hidden="1" customWidth="1"/>
    <col min="27" max="27" width="9" style="3" customWidth="1"/>
    <col min="28" max="16384" width="9" style="3"/>
  </cols>
  <sheetData>
    <row r="1" spans="1:26" ht="17.149999999999999" customHeight="1" x14ac:dyDescent="0.2">
      <c r="A1" s="86" t="s">
        <v>39</v>
      </c>
      <c r="B1" s="86"/>
      <c r="C1" s="86"/>
      <c r="D1" s="86"/>
      <c r="E1" s="8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7.149999999999999" customHeight="1" x14ac:dyDescent="0.2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0"/>
      <c r="W2" s="60"/>
      <c r="X2" s="60"/>
    </row>
    <row r="3" spans="1:26" ht="17.14999999999999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5"/>
      <c r="T3" s="5"/>
      <c r="U3" s="5" t="s">
        <v>41</v>
      </c>
    </row>
    <row r="4" spans="1:26" s="1" customFormat="1" ht="17.149999999999999" customHeight="1" x14ac:dyDescent="0.2">
      <c r="A4" s="1" t="s">
        <v>42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T4" s="6"/>
      <c r="U4" s="6"/>
      <c r="V4" s="6"/>
      <c r="W4" s="6"/>
      <c r="X4" s="6"/>
    </row>
    <row r="5" spans="1:26" s="1" customFormat="1" ht="17.149999999999999" customHeight="1" x14ac:dyDescent="0.2">
      <c r="B5" s="6"/>
      <c r="C5" s="6"/>
      <c r="D5" s="6"/>
      <c r="E5" s="6"/>
      <c r="F5" s="6"/>
      <c r="G5" s="3"/>
      <c r="H5" s="6"/>
      <c r="I5" s="6"/>
      <c r="J5" s="3"/>
      <c r="K5" s="6"/>
      <c r="L5" s="6"/>
      <c r="M5" s="3"/>
      <c r="N5" s="6"/>
      <c r="O5" s="6"/>
      <c r="S5" s="3" t="s">
        <v>43</v>
      </c>
      <c r="T5" s="6"/>
      <c r="U5" s="6"/>
      <c r="V5" s="6"/>
      <c r="W5" s="6"/>
      <c r="X5" s="6"/>
    </row>
    <row r="6" spans="1:26" s="1" customFormat="1" ht="17.149999999999999" customHeight="1" x14ac:dyDescent="0.2">
      <c r="A6" s="6"/>
      <c r="B6" s="6"/>
      <c r="C6" s="6"/>
      <c r="D6" s="6"/>
      <c r="F6" s="6"/>
      <c r="G6" s="3"/>
      <c r="H6" s="6"/>
      <c r="I6" s="6"/>
      <c r="J6" s="3"/>
      <c r="K6" s="6"/>
      <c r="L6" s="6"/>
      <c r="M6" s="3"/>
      <c r="N6" s="6"/>
      <c r="O6" s="6"/>
      <c r="S6" s="3" t="s">
        <v>44</v>
      </c>
      <c r="T6" s="6"/>
      <c r="U6" s="6"/>
      <c r="V6" s="6"/>
      <c r="W6" s="6"/>
      <c r="X6" s="6"/>
    </row>
    <row r="7" spans="1:26" s="1" customFormat="1" ht="27" customHeight="1" x14ac:dyDescent="0.2">
      <c r="A7" s="6"/>
      <c r="B7" s="6"/>
      <c r="C7" s="6"/>
      <c r="D7" s="6"/>
      <c r="E7" s="6"/>
      <c r="F7" s="6"/>
      <c r="G7" s="3"/>
      <c r="H7" s="6"/>
      <c r="I7" s="6"/>
      <c r="J7" s="3"/>
      <c r="K7" s="6"/>
      <c r="L7" s="6"/>
      <c r="M7" s="3"/>
      <c r="N7" s="6"/>
      <c r="O7" s="6"/>
      <c r="S7" s="3" t="s">
        <v>45</v>
      </c>
      <c r="T7" s="6"/>
      <c r="U7" s="6"/>
      <c r="V7" s="6"/>
      <c r="W7" s="6"/>
      <c r="X7" s="6"/>
    </row>
    <row r="8" spans="1:26" ht="15" customHeight="1" x14ac:dyDescent="0.2">
      <c r="A8" s="23" t="s">
        <v>34</v>
      </c>
    </row>
    <row r="9" spans="1:26" ht="15" customHeight="1" x14ac:dyDescent="0.2">
      <c r="A9" s="87" t="s">
        <v>0</v>
      </c>
      <c r="B9" s="90" t="s">
        <v>1</v>
      </c>
      <c r="C9" s="87" t="s">
        <v>2</v>
      </c>
      <c r="D9" s="92"/>
      <c r="E9" s="92"/>
      <c r="F9" s="90"/>
      <c r="G9" s="87" t="s">
        <v>3</v>
      </c>
      <c r="H9" s="92"/>
      <c r="I9" s="93"/>
      <c r="J9" s="93"/>
      <c r="K9" s="93"/>
      <c r="L9" s="93"/>
      <c r="M9" s="93"/>
      <c r="N9" s="93"/>
      <c r="O9" s="93"/>
      <c r="P9" s="93"/>
      <c r="Q9" s="93"/>
      <c r="R9" s="90"/>
      <c r="S9" s="80" t="s">
        <v>47</v>
      </c>
      <c r="T9" s="81"/>
      <c r="U9" s="82"/>
    </row>
    <row r="10" spans="1:26" ht="15" customHeight="1" x14ac:dyDescent="0.2">
      <c r="A10" s="88"/>
      <c r="B10" s="91"/>
      <c r="C10" s="94" t="s">
        <v>77</v>
      </c>
      <c r="D10" s="96" t="s">
        <v>24</v>
      </c>
      <c r="E10" s="96" t="s">
        <v>5</v>
      </c>
      <c r="F10" s="98" t="s">
        <v>26</v>
      </c>
      <c r="G10" s="99" t="s">
        <v>21</v>
      </c>
      <c r="H10" s="100"/>
      <c r="I10" s="104"/>
      <c r="J10" s="99" t="s">
        <v>30</v>
      </c>
      <c r="K10" s="100"/>
      <c r="L10" s="104"/>
      <c r="M10" s="99" t="s">
        <v>23</v>
      </c>
      <c r="N10" s="100"/>
      <c r="O10" s="104"/>
      <c r="P10" s="99" t="s">
        <v>20</v>
      </c>
      <c r="Q10" s="100"/>
      <c r="R10" s="101"/>
      <c r="S10" s="121" t="s">
        <v>48</v>
      </c>
      <c r="T10" s="22" t="s">
        <v>25</v>
      </c>
      <c r="U10" s="22" t="s">
        <v>4</v>
      </c>
    </row>
    <row r="11" spans="1:26" ht="15" customHeight="1" x14ac:dyDescent="0.2">
      <c r="A11" s="88"/>
      <c r="B11" s="91"/>
      <c r="C11" s="95"/>
      <c r="D11" s="97"/>
      <c r="E11" s="97"/>
      <c r="F11" s="91"/>
      <c r="G11" s="102" t="s">
        <v>6</v>
      </c>
      <c r="H11" s="96" t="s">
        <v>22</v>
      </c>
      <c r="I11" s="120" t="s">
        <v>36</v>
      </c>
      <c r="J11" s="102" t="s">
        <v>6</v>
      </c>
      <c r="K11" s="96" t="s">
        <v>22</v>
      </c>
      <c r="L11" s="120" t="s">
        <v>27</v>
      </c>
      <c r="M11" s="102" t="s">
        <v>6</v>
      </c>
      <c r="N11" s="96" t="s">
        <v>22</v>
      </c>
      <c r="O11" s="120" t="s">
        <v>28</v>
      </c>
      <c r="P11" s="102" t="s">
        <v>6</v>
      </c>
      <c r="Q11" s="96" t="s">
        <v>22</v>
      </c>
      <c r="R11" s="120" t="s">
        <v>29</v>
      </c>
      <c r="S11" s="122"/>
      <c r="T11" s="124" t="s">
        <v>37</v>
      </c>
      <c r="U11" s="124" t="s">
        <v>49</v>
      </c>
      <c r="W11" s="3" t="s">
        <v>38</v>
      </c>
    </row>
    <row r="12" spans="1:26" ht="15" customHeight="1" x14ac:dyDescent="0.2">
      <c r="A12" s="89"/>
      <c r="B12" s="83"/>
      <c r="C12" s="95"/>
      <c r="D12" s="97"/>
      <c r="E12" s="97"/>
      <c r="F12" s="91"/>
      <c r="G12" s="103"/>
      <c r="H12" s="97"/>
      <c r="I12" s="120"/>
      <c r="J12" s="103"/>
      <c r="K12" s="97"/>
      <c r="L12" s="120"/>
      <c r="M12" s="103"/>
      <c r="N12" s="97"/>
      <c r="O12" s="120"/>
      <c r="P12" s="103"/>
      <c r="Q12" s="97"/>
      <c r="R12" s="120"/>
      <c r="S12" s="123"/>
      <c r="T12" s="125"/>
      <c r="U12" s="125"/>
      <c r="W12" s="126" t="s">
        <v>21</v>
      </c>
      <c r="X12" s="126" t="s">
        <v>30</v>
      </c>
      <c r="Y12" s="126" t="s">
        <v>23</v>
      </c>
      <c r="Z12" s="126" t="s">
        <v>20</v>
      </c>
    </row>
    <row r="13" spans="1:26" ht="15" customHeight="1" x14ac:dyDescent="0.2">
      <c r="A13" s="109" t="s">
        <v>78</v>
      </c>
      <c r="B13" s="62" t="s">
        <v>16</v>
      </c>
      <c r="C13" s="7">
        <v>220</v>
      </c>
      <c r="D13" s="25"/>
      <c r="E13" s="8">
        <v>0.85</v>
      </c>
      <c r="F13" s="47">
        <f>ROUND(C13*D13*E13,2)</f>
        <v>0</v>
      </c>
      <c r="G13" s="9"/>
      <c r="H13" s="10"/>
      <c r="I13" s="11"/>
      <c r="J13" s="9"/>
      <c r="K13" s="10"/>
      <c r="L13" s="11"/>
      <c r="M13" s="26">
        <v>39550</v>
      </c>
      <c r="N13" s="25"/>
      <c r="O13" s="51">
        <f>ROUND(M13*N13,2)</f>
        <v>0</v>
      </c>
      <c r="P13" s="26">
        <v>39590</v>
      </c>
      <c r="Q13" s="25"/>
      <c r="R13" s="54">
        <f t="shared" ref="R13:R24" si="0">ROUND(P13*Q13,2)</f>
        <v>0</v>
      </c>
      <c r="S13" s="44">
        <f t="shared" ref="S13:S24" si="1">SUM(I13,L13,O13,R13)</f>
        <v>0</v>
      </c>
      <c r="T13" s="41"/>
      <c r="U13" s="57">
        <f t="shared" ref="U13:U24" si="2">ROUNDDOWN(F13+S13-T13,0)</f>
        <v>0</v>
      </c>
      <c r="W13" s="127"/>
      <c r="X13" s="127"/>
      <c r="Y13" s="128">
        <v>40309</v>
      </c>
      <c r="Z13" s="128">
        <v>40691</v>
      </c>
    </row>
    <row r="14" spans="1:26" ht="15" customHeight="1" x14ac:dyDescent="0.2">
      <c r="A14" s="110"/>
      <c r="B14" s="24" t="s">
        <v>17</v>
      </c>
      <c r="C14" s="12">
        <v>220</v>
      </c>
      <c r="D14" s="13"/>
      <c r="E14" s="14">
        <v>0.85</v>
      </c>
      <c r="F14" s="48">
        <f t="shared" ref="F14:F16" si="3">ROUND(C14*D14*E14,2)</f>
        <v>0</v>
      </c>
      <c r="G14" s="15"/>
      <c r="H14" s="16"/>
      <c r="I14" s="17"/>
      <c r="J14" s="15"/>
      <c r="K14" s="16"/>
      <c r="L14" s="17"/>
      <c r="M14" s="18">
        <v>34496</v>
      </c>
      <c r="N14" s="13"/>
      <c r="O14" s="52">
        <f>ROUND(M14*N14,2)</f>
        <v>0</v>
      </c>
      <c r="P14" s="18">
        <v>45344</v>
      </c>
      <c r="Q14" s="13"/>
      <c r="R14" s="55">
        <f t="shared" si="0"/>
        <v>0</v>
      </c>
      <c r="S14" s="45">
        <f t="shared" si="1"/>
        <v>0</v>
      </c>
      <c r="T14" s="42"/>
      <c r="U14" s="58">
        <f t="shared" si="2"/>
        <v>0</v>
      </c>
      <c r="W14" s="127"/>
      <c r="X14" s="127"/>
      <c r="Y14" s="128">
        <v>35441</v>
      </c>
      <c r="Z14" s="128">
        <v>46559</v>
      </c>
    </row>
    <row r="15" spans="1:26" ht="15" customHeight="1" x14ac:dyDescent="0.2">
      <c r="A15" s="110"/>
      <c r="B15" s="24" t="s">
        <v>18</v>
      </c>
      <c r="C15" s="12">
        <v>220</v>
      </c>
      <c r="D15" s="13"/>
      <c r="E15" s="14">
        <v>0.85</v>
      </c>
      <c r="F15" s="48">
        <f t="shared" si="3"/>
        <v>0</v>
      </c>
      <c r="G15" s="15"/>
      <c r="H15" s="16"/>
      <c r="I15" s="17"/>
      <c r="J15" s="15"/>
      <c r="K15" s="16"/>
      <c r="L15" s="17"/>
      <c r="M15" s="18">
        <v>43400</v>
      </c>
      <c r="N15" s="13"/>
      <c r="O15" s="52">
        <f>ROUND(M15*N15,2)</f>
        <v>0</v>
      </c>
      <c r="P15" s="18">
        <v>41440</v>
      </c>
      <c r="Q15" s="13"/>
      <c r="R15" s="55">
        <f t="shared" si="0"/>
        <v>0</v>
      </c>
      <c r="S15" s="45">
        <f t="shared" si="1"/>
        <v>0</v>
      </c>
      <c r="T15" s="42"/>
      <c r="U15" s="58">
        <f t="shared" si="2"/>
        <v>0</v>
      </c>
      <c r="W15" s="127"/>
      <c r="X15" s="127"/>
      <c r="Y15" s="128">
        <v>46276</v>
      </c>
      <c r="Z15" s="128">
        <v>40724</v>
      </c>
    </row>
    <row r="16" spans="1:26" ht="15" customHeight="1" x14ac:dyDescent="0.2">
      <c r="A16" s="110"/>
      <c r="B16" s="24" t="s">
        <v>7</v>
      </c>
      <c r="C16" s="12">
        <v>220</v>
      </c>
      <c r="D16" s="13"/>
      <c r="E16" s="14">
        <v>0.85</v>
      </c>
      <c r="F16" s="48">
        <f t="shared" si="3"/>
        <v>0</v>
      </c>
      <c r="G16" s="18">
        <v>10218</v>
      </c>
      <c r="H16" s="13"/>
      <c r="I16" s="50">
        <f>ROUND(G16*H16,2)</f>
        <v>0</v>
      </c>
      <c r="J16" s="18">
        <v>39468</v>
      </c>
      <c r="K16" s="13"/>
      <c r="L16" s="50">
        <f>ROUND(J16*K16,2)</f>
        <v>0</v>
      </c>
      <c r="M16" s="15"/>
      <c r="N16" s="16"/>
      <c r="O16" s="40"/>
      <c r="P16" s="18">
        <v>46360</v>
      </c>
      <c r="Q16" s="13"/>
      <c r="R16" s="55">
        <f t="shared" si="0"/>
        <v>0</v>
      </c>
      <c r="S16" s="45">
        <f t="shared" si="1"/>
        <v>0</v>
      </c>
      <c r="T16" s="42"/>
      <c r="U16" s="58">
        <f t="shared" si="2"/>
        <v>0</v>
      </c>
      <c r="W16" s="128">
        <v>10116</v>
      </c>
      <c r="X16" s="128">
        <v>38993</v>
      </c>
      <c r="Y16" s="127"/>
      <c r="Z16" s="128">
        <v>47891</v>
      </c>
    </row>
    <row r="17" spans="1:26" ht="15" customHeight="1" x14ac:dyDescent="0.2">
      <c r="A17" s="110"/>
      <c r="B17" s="24" t="s">
        <v>8</v>
      </c>
      <c r="C17" s="12">
        <v>220</v>
      </c>
      <c r="D17" s="13"/>
      <c r="E17" s="14">
        <v>0.85</v>
      </c>
      <c r="F17" s="48">
        <f>ROUND(C17*D17*E17,2)</f>
        <v>0</v>
      </c>
      <c r="G17" s="18">
        <v>10275</v>
      </c>
      <c r="H17" s="13"/>
      <c r="I17" s="50">
        <f>ROUND(G17*H17,2)</f>
        <v>0</v>
      </c>
      <c r="J17" s="18">
        <v>39050</v>
      </c>
      <c r="K17" s="13"/>
      <c r="L17" s="50">
        <f>ROUND(J17*K17,2)</f>
        <v>0</v>
      </c>
      <c r="M17" s="15"/>
      <c r="N17" s="16"/>
      <c r="O17" s="40"/>
      <c r="P17" s="18">
        <v>48462</v>
      </c>
      <c r="Q17" s="13"/>
      <c r="R17" s="55">
        <f t="shared" si="0"/>
        <v>0</v>
      </c>
      <c r="S17" s="45">
        <f t="shared" si="1"/>
        <v>0</v>
      </c>
      <c r="T17" s="42"/>
      <c r="U17" s="58">
        <f t="shared" si="2"/>
        <v>0</v>
      </c>
      <c r="W17" s="128">
        <v>11684</v>
      </c>
      <c r="X17" s="128">
        <v>41700</v>
      </c>
      <c r="Y17" s="127"/>
      <c r="Z17" s="128">
        <v>46616</v>
      </c>
    </row>
    <row r="18" spans="1:26" ht="15" customHeight="1" x14ac:dyDescent="0.2">
      <c r="A18" s="110"/>
      <c r="B18" s="24" t="s">
        <v>9</v>
      </c>
      <c r="C18" s="12">
        <v>220</v>
      </c>
      <c r="D18" s="13"/>
      <c r="E18" s="14">
        <v>0.85</v>
      </c>
      <c r="F18" s="48">
        <f t="shared" ref="F18:F24" si="4">ROUND(C18*D18*E18,2)</f>
        <v>0</v>
      </c>
      <c r="G18" s="18">
        <v>9216</v>
      </c>
      <c r="H18" s="13"/>
      <c r="I18" s="50">
        <f>ROUND(G18*H18,2)</f>
        <v>0</v>
      </c>
      <c r="J18" s="18">
        <v>34584</v>
      </c>
      <c r="K18" s="13"/>
      <c r="L18" s="50">
        <f>ROUND(J18*K18,2)</f>
        <v>0</v>
      </c>
      <c r="M18" s="15"/>
      <c r="N18" s="16"/>
      <c r="O18" s="40"/>
      <c r="P18" s="18">
        <v>45312</v>
      </c>
      <c r="Q18" s="13"/>
      <c r="R18" s="55">
        <f t="shared" si="0"/>
        <v>0</v>
      </c>
      <c r="S18" s="45">
        <f t="shared" si="1"/>
        <v>0</v>
      </c>
      <c r="T18" s="42"/>
      <c r="U18" s="58">
        <f t="shared" si="2"/>
        <v>0</v>
      </c>
      <c r="W18" s="128">
        <v>9514</v>
      </c>
      <c r="X18" s="128">
        <v>35655</v>
      </c>
      <c r="Y18" s="127"/>
      <c r="Z18" s="128">
        <v>45831</v>
      </c>
    </row>
    <row r="19" spans="1:26" ht="15" customHeight="1" x14ac:dyDescent="0.2">
      <c r="A19" s="110"/>
      <c r="B19" s="24" t="s">
        <v>10</v>
      </c>
      <c r="C19" s="12">
        <v>220</v>
      </c>
      <c r="D19" s="13"/>
      <c r="E19" s="14">
        <v>0.85</v>
      </c>
      <c r="F19" s="48">
        <f t="shared" si="4"/>
        <v>0</v>
      </c>
      <c r="G19" s="15"/>
      <c r="H19" s="16"/>
      <c r="I19" s="17"/>
      <c r="J19" s="15"/>
      <c r="K19" s="16"/>
      <c r="L19" s="17"/>
      <c r="M19" s="18">
        <v>43316</v>
      </c>
      <c r="N19" s="13"/>
      <c r="O19" s="52">
        <f t="shared" ref="O19:O24" si="5">ROUND(M19*N19,2)</f>
        <v>0</v>
      </c>
      <c r="P19" s="18">
        <v>41800</v>
      </c>
      <c r="Q19" s="13"/>
      <c r="R19" s="55">
        <f t="shared" si="0"/>
        <v>0</v>
      </c>
      <c r="S19" s="45">
        <f t="shared" si="1"/>
        <v>0</v>
      </c>
      <c r="T19" s="42"/>
      <c r="U19" s="58">
        <f t="shared" si="2"/>
        <v>0</v>
      </c>
      <c r="W19" s="127"/>
      <c r="X19" s="127"/>
      <c r="Y19" s="128">
        <v>42517</v>
      </c>
      <c r="Z19" s="128">
        <v>44483</v>
      </c>
    </row>
    <row r="20" spans="1:26" ht="15" customHeight="1" x14ac:dyDescent="0.2">
      <c r="A20" s="110"/>
      <c r="B20" s="24" t="s">
        <v>11</v>
      </c>
      <c r="C20" s="12">
        <v>220</v>
      </c>
      <c r="D20" s="13"/>
      <c r="E20" s="14">
        <v>0.85</v>
      </c>
      <c r="F20" s="48">
        <f t="shared" si="4"/>
        <v>0</v>
      </c>
      <c r="G20" s="15"/>
      <c r="H20" s="16"/>
      <c r="I20" s="17"/>
      <c r="J20" s="15"/>
      <c r="K20" s="16"/>
      <c r="L20" s="17"/>
      <c r="M20" s="18">
        <v>39606</v>
      </c>
      <c r="N20" s="13"/>
      <c r="O20" s="52">
        <f t="shared" si="5"/>
        <v>0</v>
      </c>
      <c r="P20" s="18">
        <v>45372</v>
      </c>
      <c r="Q20" s="13"/>
      <c r="R20" s="55">
        <f t="shared" si="0"/>
        <v>0</v>
      </c>
      <c r="S20" s="45">
        <f t="shared" si="1"/>
        <v>0</v>
      </c>
      <c r="T20" s="42"/>
      <c r="U20" s="58">
        <f t="shared" si="2"/>
        <v>0</v>
      </c>
      <c r="W20" s="127"/>
      <c r="X20" s="127"/>
      <c r="Y20" s="128">
        <v>42272</v>
      </c>
      <c r="Z20" s="128">
        <v>44728</v>
      </c>
    </row>
    <row r="21" spans="1:26" ht="15" customHeight="1" x14ac:dyDescent="0.2">
      <c r="A21" s="110"/>
      <c r="B21" s="24" t="s">
        <v>12</v>
      </c>
      <c r="C21" s="12">
        <v>220</v>
      </c>
      <c r="D21" s="13"/>
      <c r="E21" s="14">
        <v>0.85</v>
      </c>
      <c r="F21" s="48">
        <f t="shared" si="4"/>
        <v>0</v>
      </c>
      <c r="G21" s="15"/>
      <c r="H21" s="16"/>
      <c r="I21" s="17"/>
      <c r="J21" s="15"/>
      <c r="K21" s="16"/>
      <c r="L21" s="17"/>
      <c r="M21" s="18">
        <v>46550</v>
      </c>
      <c r="N21" s="13"/>
      <c r="O21" s="52">
        <f t="shared" si="5"/>
        <v>0</v>
      </c>
      <c r="P21" s="18">
        <v>47280</v>
      </c>
      <c r="Q21" s="13"/>
      <c r="R21" s="55">
        <f t="shared" si="0"/>
        <v>0</v>
      </c>
      <c r="S21" s="45">
        <f t="shared" si="1"/>
        <v>0</v>
      </c>
      <c r="T21" s="42"/>
      <c r="U21" s="58">
        <f t="shared" si="2"/>
        <v>0</v>
      </c>
      <c r="W21" s="127"/>
      <c r="X21" s="127"/>
      <c r="Y21" s="128">
        <v>48193</v>
      </c>
      <c r="Z21" s="128">
        <v>47807</v>
      </c>
    </row>
    <row r="22" spans="1:26" ht="15" customHeight="1" x14ac:dyDescent="0.2">
      <c r="A22" s="110"/>
      <c r="B22" s="24" t="s">
        <v>13</v>
      </c>
      <c r="C22" s="12">
        <v>220</v>
      </c>
      <c r="D22" s="13"/>
      <c r="E22" s="14">
        <v>0.85</v>
      </c>
      <c r="F22" s="48">
        <f t="shared" si="4"/>
        <v>0</v>
      </c>
      <c r="G22" s="15"/>
      <c r="H22" s="16"/>
      <c r="I22" s="17"/>
      <c r="J22" s="15"/>
      <c r="K22" s="16"/>
      <c r="L22" s="17"/>
      <c r="M22" s="18">
        <v>42826</v>
      </c>
      <c r="N22" s="13"/>
      <c r="O22" s="52">
        <f t="shared" si="5"/>
        <v>0</v>
      </c>
      <c r="P22" s="18">
        <v>50218</v>
      </c>
      <c r="Q22" s="13"/>
      <c r="R22" s="55">
        <f t="shared" si="0"/>
        <v>0</v>
      </c>
      <c r="S22" s="45">
        <f t="shared" si="1"/>
        <v>0</v>
      </c>
      <c r="T22" s="42"/>
      <c r="U22" s="58">
        <f t="shared" si="2"/>
        <v>0</v>
      </c>
      <c r="W22" s="127"/>
      <c r="X22" s="127"/>
      <c r="Y22" s="128">
        <v>44531</v>
      </c>
      <c r="Z22" s="128">
        <v>54469</v>
      </c>
    </row>
    <row r="23" spans="1:26" ht="15" customHeight="1" x14ac:dyDescent="0.2">
      <c r="A23" s="110"/>
      <c r="B23" s="24" t="s">
        <v>14</v>
      </c>
      <c r="C23" s="12">
        <v>220</v>
      </c>
      <c r="D23" s="21"/>
      <c r="E23" s="14">
        <v>0.85</v>
      </c>
      <c r="F23" s="48">
        <f t="shared" si="4"/>
        <v>0</v>
      </c>
      <c r="G23" s="15"/>
      <c r="H23" s="16"/>
      <c r="I23" s="17"/>
      <c r="J23" s="15"/>
      <c r="K23" s="16"/>
      <c r="L23" s="17"/>
      <c r="M23" s="18">
        <v>40348</v>
      </c>
      <c r="N23" s="13"/>
      <c r="O23" s="52">
        <f t="shared" si="5"/>
        <v>0</v>
      </c>
      <c r="P23" s="18">
        <v>42952</v>
      </c>
      <c r="Q23" s="13"/>
      <c r="R23" s="55">
        <f t="shared" si="0"/>
        <v>0</v>
      </c>
      <c r="S23" s="45">
        <f t="shared" si="1"/>
        <v>0</v>
      </c>
      <c r="T23" s="42"/>
      <c r="U23" s="58">
        <f t="shared" si="2"/>
        <v>0</v>
      </c>
      <c r="W23" s="127"/>
      <c r="X23" s="127"/>
      <c r="Y23" s="128">
        <v>42319</v>
      </c>
      <c r="Z23" s="128">
        <v>44681</v>
      </c>
    </row>
    <row r="24" spans="1:26" ht="15" customHeight="1" thickBot="1" x14ac:dyDescent="0.25">
      <c r="A24" s="89"/>
      <c r="B24" s="61" t="s">
        <v>19</v>
      </c>
      <c r="C24" s="27">
        <v>220</v>
      </c>
      <c r="D24" s="28"/>
      <c r="E24" s="29">
        <v>0.85</v>
      </c>
      <c r="F24" s="49">
        <f t="shared" si="4"/>
        <v>0</v>
      </c>
      <c r="G24" s="30"/>
      <c r="H24" s="31"/>
      <c r="I24" s="32"/>
      <c r="J24" s="30"/>
      <c r="K24" s="31"/>
      <c r="L24" s="32"/>
      <c r="M24" s="33">
        <v>43750</v>
      </c>
      <c r="N24" s="28"/>
      <c r="O24" s="53">
        <f t="shared" si="5"/>
        <v>0</v>
      </c>
      <c r="P24" s="33">
        <v>44128</v>
      </c>
      <c r="Q24" s="28"/>
      <c r="R24" s="56">
        <f t="shared" si="0"/>
        <v>0</v>
      </c>
      <c r="S24" s="46">
        <f t="shared" si="1"/>
        <v>0</v>
      </c>
      <c r="T24" s="43"/>
      <c r="U24" s="59">
        <f t="shared" si="2"/>
        <v>0</v>
      </c>
      <c r="W24" s="127"/>
      <c r="X24" s="127"/>
      <c r="Y24" s="128">
        <v>45106</v>
      </c>
      <c r="Z24" s="128">
        <v>43894</v>
      </c>
    </row>
    <row r="25" spans="1:26" ht="12" customHeight="1" x14ac:dyDescent="0.2">
      <c r="A25" s="111"/>
      <c r="B25" s="83" t="s">
        <v>15</v>
      </c>
      <c r="C25" s="84"/>
      <c r="D25" s="105" t="s">
        <v>79</v>
      </c>
      <c r="E25" s="106"/>
      <c r="F25" s="106"/>
      <c r="G25" s="112">
        <f>SUM(G13:G24,J13:J24,M13:M24,P13:P24)</f>
        <v>1054911</v>
      </c>
      <c r="P25" s="20"/>
      <c r="Q25" s="20"/>
      <c r="S25" s="114" t="s">
        <v>80</v>
      </c>
      <c r="T25" s="115"/>
      <c r="U25" s="118">
        <f>SUM(U13:U24)</f>
        <v>0</v>
      </c>
    </row>
    <row r="26" spans="1:26" ht="12" customHeight="1" thickBot="1" x14ac:dyDescent="0.25">
      <c r="A26" s="84"/>
      <c r="B26" s="85"/>
      <c r="C26" s="80"/>
      <c r="D26" s="107"/>
      <c r="E26" s="108"/>
      <c r="F26" s="108"/>
      <c r="G26" s="113"/>
      <c r="P26" s="20"/>
      <c r="Q26" s="20"/>
      <c r="S26" s="116"/>
      <c r="T26" s="117"/>
      <c r="U26" s="119"/>
    </row>
    <row r="28" spans="1:26" ht="16.5" customHeight="1" x14ac:dyDescent="0.2">
      <c r="A28" s="19"/>
      <c r="B28" s="19"/>
      <c r="C28" s="19"/>
      <c r="D28" s="3" t="s">
        <v>32</v>
      </c>
    </row>
    <row r="29" spans="1:26" ht="16.5" customHeight="1" x14ac:dyDescent="0.2">
      <c r="D29" s="3" t="s">
        <v>46</v>
      </c>
    </row>
  </sheetData>
  <mergeCells count="37">
    <mergeCell ref="Q11:Q12"/>
    <mergeCell ref="A1:E1"/>
    <mergeCell ref="A9:A12"/>
    <mergeCell ref="B9:B12"/>
    <mergeCell ref="C9:F9"/>
    <mergeCell ref="G9:R9"/>
    <mergeCell ref="C10:C12"/>
    <mergeCell ref="D10:D12"/>
    <mergeCell ref="E10:E12"/>
    <mergeCell ref="F10:F12"/>
    <mergeCell ref="G10:I10"/>
    <mergeCell ref="J10:L10"/>
    <mergeCell ref="M10:O10"/>
    <mergeCell ref="P10:R10"/>
    <mergeCell ref="G11:G12"/>
    <mergeCell ref="R11:R12"/>
    <mergeCell ref="K11:K12"/>
    <mergeCell ref="M11:M12"/>
    <mergeCell ref="N11:N12"/>
    <mergeCell ref="O11:O12"/>
    <mergeCell ref="P11:P12"/>
    <mergeCell ref="A2:U2"/>
    <mergeCell ref="S9:U9"/>
    <mergeCell ref="D25:F26"/>
    <mergeCell ref="G25:G26"/>
    <mergeCell ref="S25:T26"/>
    <mergeCell ref="U25:U26"/>
    <mergeCell ref="S10:S12"/>
    <mergeCell ref="T11:T12"/>
    <mergeCell ref="U11:U12"/>
    <mergeCell ref="A25:A26"/>
    <mergeCell ref="B25:C26"/>
    <mergeCell ref="A13:A24"/>
    <mergeCell ref="L11:L12"/>
    <mergeCell ref="H11:H12"/>
    <mergeCell ref="I11:I12"/>
    <mergeCell ref="J11:J12"/>
  </mergeCells>
  <phoneticPr fontId="2"/>
  <printOptions horizontalCentered="1"/>
  <pageMargins left="0.47244094488188981" right="0.43307086614173229" top="0.19685039370078741" bottom="0.19685039370078741" header="0" footer="0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view="pageBreakPreview" zoomScale="85" zoomScaleNormal="100" zoomScaleSheetLayoutView="85" workbookViewId="0">
      <selection activeCell="I37" sqref="I37"/>
    </sheetView>
  </sheetViews>
  <sheetFormatPr defaultColWidth="9" defaultRowHeight="16.5" customHeight="1" x14ac:dyDescent="0.2"/>
  <cols>
    <col min="1" max="1" width="9" style="3"/>
    <col min="2" max="2" width="5.33203125" style="3" customWidth="1"/>
    <col min="3" max="3" width="7.75" style="3" customWidth="1"/>
    <col min="4" max="4" width="8.33203125" style="3" customWidth="1"/>
    <col min="5" max="5" width="6.33203125" style="3" customWidth="1"/>
    <col min="6" max="6" width="9.58203125" style="3" customWidth="1"/>
    <col min="7" max="7" width="8.58203125" style="3" customWidth="1"/>
    <col min="8" max="8" width="6.58203125" style="3" customWidth="1"/>
    <col min="9" max="9" width="9.58203125" style="3" customWidth="1"/>
    <col min="10" max="10" width="8.58203125" style="3" customWidth="1"/>
    <col min="11" max="11" width="6.58203125" style="3" customWidth="1"/>
    <col min="12" max="12" width="9.58203125" style="3" customWidth="1"/>
    <col min="13" max="13" width="9" style="3"/>
    <col min="14" max="14" width="6.58203125" style="3" customWidth="1"/>
    <col min="15" max="15" width="9.58203125" style="3" customWidth="1"/>
    <col min="16" max="16" width="9" style="3"/>
    <col min="17" max="17" width="6.58203125" style="3" customWidth="1"/>
    <col min="18" max="21" width="9.58203125" style="3" customWidth="1"/>
    <col min="22" max="22" width="12.58203125" style="3" customWidth="1"/>
    <col min="23" max="24" width="12.58203125" style="3" hidden="1" customWidth="1"/>
    <col min="25" max="25" width="9.75" style="3" hidden="1" customWidth="1"/>
    <col min="26" max="26" width="9" style="3" hidden="1" customWidth="1"/>
    <col min="27" max="27" width="9" style="3" customWidth="1"/>
    <col min="28" max="16384" width="9" style="3"/>
  </cols>
  <sheetData>
    <row r="1" spans="1:26" ht="17.149999999999999" customHeight="1" x14ac:dyDescent="0.2">
      <c r="A1" s="86" t="s">
        <v>39</v>
      </c>
      <c r="B1" s="86"/>
      <c r="C1" s="86"/>
      <c r="D1" s="86"/>
      <c r="E1" s="8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7.149999999999999" customHeight="1" x14ac:dyDescent="0.2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0"/>
      <c r="W2" s="60"/>
      <c r="X2" s="60"/>
    </row>
    <row r="3" spans="1:26" ht="17.14999999999999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5"/>
      <c r="T3" s="5"/>
      <c r="U3" s="5" t="s">
        <v>41</v>
      </c>
    </row>
    <row r="4" spans="1:26" s="1" customFormat="1" ht="17.149999999999999" customHeight="1" x14ac:dyDescent="0.2">
      <c r="A4" s="1" t="s">
        <v>42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T4" s="6"/>
      <c r="U4" s="6"/>
      <c r="V4" s="6"/>
      <c r="W4" s="6"/>
      <c r="X4" s="6"/>
    </row>
    <row r="5" spans="1:26" s="1" customFormat="1" ht="17.149999999999999" customHeight="1" x14ac:dyDescent="0.2">
      <c r="B5" s="6"/>
      <c r="C5" s="6"/>
      <c r="D5" s="6"/>
      <c r="E5" s="6"/>
      <c r="F5" s="6"/>
      <c r="G5" s="3"/>
      <c r="H5" s="6"/>
      <c r="I5" s="6"/>
      <c r="J5" s="3"/>
      <c r="K5" s="6"/>
      <c r="L5" s="6"/>
      <c r="M5" s="3"/>
      <c r="N5" s="6"/>
      <c r="O5" s="6"/>
      <c r="S5" s="3" t="s">
        <v>43</v>
      </c>
      <c r="T5" s="6"/>
      <c r="U5" s="6"/>
      <c r="V5" s="6"/>
      <c r="W5" s="6"/>
      <c r="X5" s="6"/>
    </row>
    <row r="6" spans="1:26" s="1" customFormat="1" ht="17.149999999999999" customHeight="1" x14ac:dyDescent="0.2">
      <c r="A6" s="6"/>
      <c r="B6" s="6"/>
      <c r="C6" s="6"/>
      <c r="D6" s="6"/>
      <c r="F6" s="6"/>
      <c r="G6" s="3"/>
      <c r="H6" s="6"/>
      <c r="I6" s="6"/>
      <c r="J6" s="3"/>
      <c r="K6" s="6"/>
      <c r="L6" s="6"/>
      <c r="M6" s="3"/>
      <c r="N6" s="6"/>
      <c r="O6" s="6"/>
      <c r="S6" s="3" t="s">
        <v>44</v>
      </c>
      <c r="T6" s="6"/>
      <c r="U6" s="6"/>
      <c r="V6" s="6"/>
      <c r="W6" s="6"/>
      <c r="X6" s="6"/>
    </row>
    <row r="7" spans="1:26" s="1" customFormat="1" ht="27" customHeight="1" x14ac:dyDescent="0.2">
      <c r="A7" s="6"/>
      <c r="B7" s="6"/>
      <c r="C7" s="6"/>
      <c r="D7" s="6"/>
      <c r="E7" s="6"/>
      <c r="F7" s="6"/>
      <c r="G7" s="3"/>
      <c r="H7" s="6"/>
      <c r="I7" s="6"/>
      <c r="J7" s="3"/>
      <c r="K7" s="6"/>
      <c r="L7" s="6"/>
      <c r="M7" s="3"/>
      <c r="N7" s="6"/>
      <c r="O7" s="6"/>
      <c r="S7" s="3" t="s">
        <v>45</v>
      </c>
      <c r="T7" s="6"/>
      <c r="U7" s="6"/>
      <c r="V7" s="6"/>
      <c r="W7" s="6"/>
      <c r="X7" s="6"/>
    </row>
    <row r="8" spans="1:26" ht="15" customHeight="1" x14ac:dyDescent="0.2">
      <c r="A8" s="23" t="s">
        <v>35</v>
      </c>
    </row>
    <row r="9" spans="1:26" ht="15" customHeight="1" x14ac:dyDescent="0.2">
      <c r="A9" s="87" t="s">
        <v>0</v>
      </c>
      <c r="B9" s="90" t="s">
        <v>1</v>
      </c>
      <c r="C9" s="87" t="s">
        <v>2</v>
      </c>
      <c r="D9" s="92"/>
      <c r="E9" s="92"/>
      <c r="F9" s="90"/>
      <c r="G9" s="87" t="s">
        <v>3</v>
      </c>
      <c r="H9" s="92"/>
      <c r="I9" s="93"/>
      <c r="J9" s="93"/>
      <c r="K9" s="93"/>
      <c r="L9" s="93"/>
      <c r="M9" s="93"/>
      <c r="N9" s="93"/>
      <c r="O9" s="93"/>
      <c r="P9" s="93"/>
      <c r="Q9" s="93"/>
      <c r="R9" s="90"/>
      <c r="S9" s="80" t="s">
        <v>47</v>
      </c>
      <c r="T9" s="81"/>
      <c r="U9" s="82"/>
    </row>
    <row r="10" spans="1:26" ht="15" customHeight="1" x14ac:dyDescent="0.2">
      <c r="A10" s="88"/>
      <c r="B10" s="91"/>
      <c r="C10" s="94" t="s">
        <v>77</v>
      </c>
      <c r="D10" s="96" t="s">
        <v>24</v>
      </c>
      <c r="E10" s="96" t="s">
        <v>5</v>
      </c>
      <c r="F10" s="98" t="s">
        <v>26</v>
      </c>
      <c r="G10" s="99" t="s">
        <v>21</v>
      </c>
      <c r="H10" s="100"/>
      <c r="I10" s="104"/>
      <c r="J10" s="99" t="s">
        <v>30</v>
      </c>
      <c r="K10" s="100"/>
      <c r="L10" s="104"/>
      <c r="M10" s="99" t="s">
        <v>23</v>
      </c>
      <c r="N10" s="100"/>
      <c r="O10" s="104"/>
      <c r="P10" s="99" t="s">
        <v>20</v>
      </c>
      <c r="Q10" s="100"/>
      <c r="R10" s="101"/>
      <c r="S10" s="121" t="s">
        <v>48</v>
      </c>
      <c r="T10" s="22" t="s">
        <v>25</v>
      </c>
      <c r="U10" s="22" t="s">
        <v>4</v>
      </c>
    </row>
    <row r="11" spans="1:26" ht="15" customHeight="1" x14ac:dyDescent="0.2">
      <c r="A11" s="88"/>
      <c r="B11" s="91"/>
      <c r="C11" s="95"/>
      <c r="D11" s="97"/>
      <c r="E11" s="97"/>
      <c r="F11" s="91"/>
      <c r="G11" s="102" t="s">
        <v>6</v>
      </c>
      <c r="H11" s="96" t="s">
        <v>22</v>
      </c>
      <c r="I11" s="120" t="s">
        <v>36</v>
      </c>
      <c r="J11" s="102" t="s">
        <v>6</v>
      </c>
      <c r="K11" s="96" t="s">
        <v>22</v>
      </c>
      <c r="L11" s="120" t="s">
        <v>27</v>
      </c>
      <c r="M11" s="102" t="s">
        <v>6</v>
      </c>
      <c r="N11" s="96" t="s">
        <v>22</v>
      </c>
      <c r="O11" s="120" t="s">
        <v>28</v>
      </c>
      <c r="P11" s="102" t="s">
        <v>6</v>
      </c>
      <c r="Q11" s="96" t="s">
        <v>22</v>
      </c>
      <c r="R11" s="120" t="s">
        <v>29</v>
      </c>
      <c r="S11" s="122"/>
      <c r="T11" s="124" t="s">
        <v>37</v>
      </c>
      <c r="U11" s="124" t="s">
        <v>49</v>
      </c>
      <c r="W11" s="3" t="s">
        <v>38</v>
      </c>
    </row>
    <row r="12" spans="1:26" ht="15" customHeight="1" x14ac:dyDescent="0.2">
      <c r="A12" s="89"/>
      <c r="B12" s="83"/>
      <c r="C12" s="95"/>
      <c r="D12" s="97"/>
      <c r="E12" s="97"/>
      <c r="F12" s="91"/>
      <c r="G12" s="103"/>
      <c r="H12" s="97"/>
      <c r="I12" s="120"/>
      <c r="J12" s="103"/>
      <c r="K12" s="97"/>
      <c r="L12" s="120"/>
      <c r="M12" s="103"/>
      <c r="N12" s="97"/>
      <c r="O12" s="120"/>
      <c r="P12" s="103"/>
      <c r="Q12" s="97"/>
      <c r="R12" s="120"/>
      <c r="S12" s="123"/>
      <c r="T12" s="125"/>
      <c r="U12" s="125"/>
      <c r="W12" s="126" t="s">
        <v>21</v>
      </c>
      <c r="X12" s="126" t="s">
        <v>30</v>
      </c>
      <c r="Y12" s="126" t="s">
        <v>23</v>
      </c>
      <c r="Z12" s="126" t="s">
        <v>20</v>
      </c>
    </row>
    <row r="13" spans="1:26" ht="15" customHeight="1" x14ac:dyDescent="0.2">
      <c r="A13" s="109" t="s">
        <v>78</v>
      </c>
      <c r="B13" s="62" t="s">
        <v>16</v>
      </c>
      <c r="C13" s="7">
        <v>300</v>
      </c>
      <c r="D13" s="25"/>
      <c r="E13" s="8">
        <v>0.85</v>
      </c>
      <c r="F13" s="47">
        <f>ROUND(C13*D13*E13,2)</f>
        <v>0</v>
      </c>
      <c r="G13" s="9"/>
      <c r="H13" s="10"/>
      <c r="I13" s="11"/>
      <c r="J13" s="9"/>
      <c r="K13" s="10"/>
      <c r="L13" s="11"/>
      <c r="M13" s="26">
        <v>65800</v>
      </c>
      <c r="N13" s="25"/>
      <c r="O13" s="51">
        <f>ROUND(M13*N13,2)</f>
        <v>0</v>
      </c>
      <c r="P13" s="26">
        <v>68080</v>
      </c>
      <c r="Q13" s="25"/>
      <c r="R13" s="54">
        <f t="shared" ref="R13:R24" si="0">ROUND(P13*Q13,2)</f>
        <v>0</v>
      </c>
      <c r="S13" s="44">
        <f t="shared" ref="S13:S24" si="1">SUM(I13,L13,O13,R13)</f>
        <v>0</v>
      </c>
      <c r="T13" s="41"/>
      <c r="U13" s="57">
        <f t="shared" ref="U13:U24" si="2">ROUNDDOWN(F13+S13-T13,0)</f>
        <v>0</v>
      </c>
      <c r="W13" s="127"/>
      <c r="X13" s="127"/>
      <c r="Y13" s="128">
        <v>65454</v>
      </c>
      <c r="Z13" s="128">
        <v>67546</v>
      </c>
    </row>
    <row r="14" spans="1:26" ht="15" customHeight="1" x14ac:dyDescent="0.2">
      <c r="A14" s="110"/>
      <c r="B14" s="24" t="s">
        <v>17</v>
      </c>
      <c r="C14" s="12">
        <v>300</v>
      </c>
      <c r="D14" s="13"/>
      <c r="E14" s="14">
        <v>0.85</v>
      </c>
      <c r="F14" s="48">
        <f t="shared" ref="F14:F16" si="3">ROUND(C14*D14*E14,2)</f>
        <v>0</v>
      </c>
      <c r="G14" s="15"/>
      <c r="H14" s="16"/>
      <c r="I14" s="17"/>
      <c r="J14" s="15"/>
      <c r="K14" s="16"/>
      <c r="L14" s="17"/>
      <c r="M14" s="18">
        <v>58212</v>
      </c>
      <c r="N14" s="13"/>
      <c r="O14" s="52">
        <f>ROUND(M14*N14,2)</f>
        <v>0</v>
      </c>
      <c r="P14" s="18">
        <v>78044</v>
      </c>
      <c r="Q14" s="13"/>
      <c r="R14" s="55">
        <f t="shared" si="0"/>
        <v>0</v>
      </c>
      <c r="S14" s="45">
        <f t="shared" si="1"/>
        <v>0</v>
      </c>
      <c r="T14" s="42"/>
      <c r="U14" s="58">
        <f t="shared" si="2"/>
        <v>0</v>
      </c>
      <c r="W14" s="127"/>
      <c r="X14" s="127"/>
      <c r="Y14" s="128">
        <v>58485</v>
      </c>
      <c r="Z14" s="128">
        <v>76515</v>
      </c>
    </row>
    <row r="15" spans="1:26" ht="15" customHeight="1" x14ac:dyDescent="0.2">
      <c r="A15" s="110"/>
      <c r="B15" s="24" t="s">
        <v>18</v>
      </c>
      <c r="C15" s="12">
        <v>300</v>
      </c>
      <c r="D15" s="13"/>
      <c r="E15" s="14">
        <v>0.85</v>
      </c>
      <c r="F15" s="48">
        <f t="shared" si="3"/>
        <v>0</v>
      </c>
      <c r="G15" s="15"/>
      <c r="H15" s="16"/>
      <c r="I15" s="17"/>
      <c r="J15" s="15"/>
      <c r="K15" s="16"/>
      <c r="L15" s="17"/>
      <c r="M15" s="18">
        <v>70350</v>
      </c>
      <c r="N15" s="13"/>
      <c r="O15" s="52">
        <f>ROUND(M15*N15,2)</f>
        <v>0</v>
      </c>
      <c r="P15" s="18">
        <v>72520</v>
      </c>
      <c r="Q15" s="13"/>
      <c r="R15" s="55">
        <f t="shared" si="0"/>
        <v>0</v>
      </c>
      <c r="S15" s="45">
        <f t="shared" si="1"/>
        <v>0</v>
      </c>
      <c r="T15" s="42"/>
      <c r="U15" s="58">
        <f t="shared" si="2"/>
        <v>0</v>
      </c>
      <c r="W15" s="127"/>
      <c r="X15" s="127"/>
      <c r="Y15" s="128">
        <v>71892</v>
      </c>
      <c r="Z15" s="128">
        <v>69108</v>
      </c>
    </row>
    <row r="16" spans="1:26" ht="15" customHeight="1" x14ac:dyDescent="0.2">
      <c r="A16" s="110"/>
      <c r="B16" s="24" t="s">
        <v>7</v>
      </c>
      <c r="C16" s="12">
        <v>300</v>
      </c>
      <c r="D16" s="13"/>
      <c r="E16" s="14">
        <v>0.85</v>
      </c>
      <c r="F16" s="48">
        <f t="shared" si="3"/>
        <v>0</v>
      </c>
      <c r="G16" s="18">
        <v>14742</v>
      </c>
      <c r="H16" s="13"/>
      <c r="I16" s="50">
        <f>ROUND(G16*H16,2)</f>
        <v>0</v>
      </c>
      <c r="J16" s="18">
        <v>57486</v>
      </c>
      <c r="K16" s="13"/>
      <c r="L16" s="50">
        <f>ROUND(J16*K16,2)</f>
        <v>0</v>
      </c>
      <c r="M16" s="15"/>
      <c r="N16" s="16"/>
      <c r="O16" s="40"/>
      <c r="P16" s="18">
        <v>73720</v>
      </c>
      <c r="Q16" s="13"/>
      <c r="R16" s="55">
        <f t="shared" si="0"/>
        <v>0</v>
      </c>
      <c r="S16" s="45">
        <f t="shared" si="1"/>
        <v>0</v>
      </c>
      <c r="T16" s="42"/>
      <c r="U16" s="58">
        <f t="shared" si="2"/>
        <v>0</v>
      </c>
      <c r="W16" s="128">
        <v>14984</v>
      </c>
      <c r="X16" s="128">
        <v>53042</v>
      </c>
      <c r="Y16" s="127"/>
      <c r="Z16" s="128">
        <v>73974</v>
      </c>
    </row>
    <row r="17" spans="1:26" ht="15" customHeight="1" x14ac:dyDescent="0.2">
      <c r="A17" s="110"/>
      <c r="B17" s="24" t="s">
        <v>8</v>
      </c>
      <c r="C17" s="12">
        <v>300</v>
      </c>
      <c r="D17" s="13"/>
      <c r="E17" s="14">
        <v>0.85</v>
      </c>
      <c r="F17" s="48">
        <f>ROUND(C17*D17*E17,2)</f>
        <v>0</v>
      </c>
      <c r="G17" s="18">
        <v>13500</v>
      </c>
      <c r="H17" s="13"/>
      <c r="I17" s="50">
        <f>ROUND(G17*H17,2)</f>
        <v>0</v>
      </c>
      <c r="J17" s="18">
        <v>50875</v>
      </c>
      <c r="K17" s="13"/>
      <c r="L17" s="50">
        <f>ROUND(J17*K17,2)</f>
        <v>0</v>
      </c>
      <c r="M17" s="15"/>
      <c r="N17" s="16"/>
      <c r="O17" s="40"/>
      <c r="P17" s="18">
        <v>72496</v>
      </c>
      <c r="Q17" s="13"/>
      <c r="R17" s="55">
        <f t="shared" si="0"/>
        <v>0</v>
      </c>
      <c r="S17" s="45">
        <f t="shared" si="1"/>
        <v>0</v>
      </c>
      <c r="T17" s="42"/>
      <c r="U17" s="58">
        <f t="shared" si="2"/>
        <v>0</v>
      </c>
      <c r="W17" s="128">
        <v>15511</v>
      </c>
      <c r="X17" s="128">
        <v>54124</v>
      </c>
      <c r="Y17" s="127"/>
      <c r="Z17" s="128">
        <v>68365</v>
      </c>
    </row>
    <row r="18" spans="1:26" ht="15" customHeight="1" x14ac:dyDescent="0.2">
      <c r="A18" s="110"/>
      <c r="B18" s="24" t="s">
        <v>9</v>
      </c>
      <c r="C18" s="12">
        <v>300</v>
      </c>
      <c r="D18" s="13"/>
      <c r="E18" s="14">
        <v>0.85</v>
      </c>
      <c r="F18" s="48">
        <f t="shared" ref="F18:F24" si="4">ROUND(C18*D18*E18,2)</f>
        <v>0</v>
      </c>
      <c r="G18" s="18">
        <v>13824</v>
      </c>
      <c r="H18" s="13"/>
      <c r="I18" s="50">
        <f>ROUND(G18*H18,2)</f>
        <v>0</v>
      </c>
      <c r="J18" s="18">
        <v>49896</v>
      </c>
      <c r="K18" s="13"/>
      <c r="L18" s="50">
        <f>ROUND(J18*K18,2)</f>
        <v>0</v>
      </c>
      <c r="M18" s="15"/>
      <c r="N18" s="16"/>
      <c r="O18" s="40"/>
      <c r="P18" s="18">
        <v>74112</v>
      </c>
      <c r="Q18" s="13"/>
      <c r="R18" s="55">
        <f t="shared" si="0"/>
        <v>0</v>
      </c>
      <c r="S18" s="45">
        <f t="shared" si="1"/>
        <v>0</v>
      </c>
      <c r="T18" s="42"/>
      <c r="U18" s="58">
        <f t="shared" si="2"/>
        <v>0</v>
      </c>
      <c r="W18" s="128">
        <v>14418</v>
      </c>
      <c r="X18" s="128">
        <v>51565</v>
      </c>
      <c r="Y18" s="127"/>
      <c r="Z18" s="128">
        <v>72017</v>
      </c>
    </row>
    <row r="19" spans="1:26" ht="15" customHeight="1" x14ac:dyDescent="0.2">
      <c r="A19" s="110"/>
      <c r="B19" s="24" t="s">
        <v>10</v>
      </c>
      <c r="C19" s="12">
        <v>300</v>
      </c>
      <c r="D19" s="13"/>
      <c r="E19" s="14">
        <v>0.85</v>
      </c>
      <c r="F19" s="48">
        <f t="shared" si="4"/>
        <v>0</v>
      </c>
      <c r="G19" s="15"/>
      <c r="H19" s="16"/>
      <c r="I19" s="17"/>
      <c r="J19" s="15"/>
      <c r="K19" s="16"/>
      <c r="L19" s="17"/>
      <c r="M19" s="18">
        <v>72072</v>
      </c>
      <c r="N19" s="13"/>
      <c r="O19" s="52">
        <f t="shared" ref="O19:O24" si="5">ROUND(M19*N19,2)</f>
        <v>0</v>
      </c>
      <c r="P19" s="18">
        <v>72200</v>
      </c>
      <c r="Q19" s="13"/>
      <c r="R19" s="55">
        <f t="shared" si="0"/>
        <v>0</v>
      </c>
      <c r="S19" s="45">
        <f t="shared" si="1"/>
        <v>0</v>
      </c>
      <c r="T19" s="42"/>
      <c r="U19" s="58">
        <f t="shared" si="2"/>
        <v>0</v>
      </c>
      <c r="W19" s="127"/>
      <c r="X19" s="127"/>
      <c r="Y19" s="128">
        <v>68018</v>
      </c>
      <c r="Z19" s="128">
        <v>73982</v>
      </c>
    </row>
    <row r="20" spans="1:26" ht="15" customHeight="1" x14ac:dyDescent="0.2">
      <c r="A20" s="110"/>
      <c r="B20" s="24" t="s">
        <v>11</v>
      </c>
      <c r="C20" s="12">
        <v>300</v>
      </c>
      <c r="D20" s="13"/>
      <c r="E20" s="14">
        <v>0.85</v>
      </c>
      <c r="F20" s="48">
        <f t="shared" si="4"/>
        <v>0</v>
      </c>
      <c r="G20" s="15"/>
      <c r="H20" s="16"/>
      <c r="I20" s="17"/>
      <c r="J20" s="15"/>
      <c r="K20" s="16"/>
      <c r="L20" s="17"/>
      <c r="M20" s="18">
        <v>62146</v>
      </c>
      <c r="N20" s="13"/>
      <c r="O20" s="52">
        <f t="shared" si="5"/>
        <v>0</v>
      </c>
      <c r="P20" s="18">
        <v>78804</v>
      </c>
      <c r="Q20" s="13"/>
      <c r="R20" s="55">
        <f t="shared" si="0"/>
        <v>0</v>
      </c>
      <c r="S20" s="45">
        <f t="shared" si="1"/>
        <v>0</v>
      </c>
      <c r="T20" s="42"/>
      <c r="U20" s="58">
        <f t="shared" si="2"/>
        <v>0</v>
      </c>
      <c r="W20" s="127"/>
      <c r="X20" s="127"/>
      <c r="Y20" s="128">
        <v>65206</v>
      </c>
      <c r="Z20" s="128">
        <v>72794</v>
      </c>
    </row>
    <row r="21" spans="1:26" ht="15" customHeight="1" x14ac:dyDescent="0.2">
      <c r="A21" s="110"/>
      <c r="B21" s="24" t="s">
        <v>12</v>
      </c>
      <c r="C21" s="12">
        <v>300</v>
      </c>
      <c r="D21" s="13"/>
      <c r="E21" s="14">
        <v>0.85</v>
      </c>
      <c r="F21" s="48">
        <f t="shared" si="4"/>
        <v>0</v>
      </c>
      <c r="G21" s="15"/>
      <c r="H21" s="16"/>
      <c r="I21" s="17"/>
      <c r="J21" s="15"/>
      <c r="K21" s="16"/>
      <c r="L21" s="17"/>
      <c r="M21" s="18">
        <v>65450</v>
      </c>
      <c r="N21" s="13"/>
      <c r="O21" s="52">
        <f t="shared" si="5"/>
        <v>0</v>
      </c>
      <c r="P21" s="18">
        <v>72496</v>
      </c>
      <c r="Q21" s="13"/>
      <c r="R21" s="55">
        <f t="shared" si="0"/>
        <v>0</v>
      </c>
      <c r="S21" s="45">
        <f t="shared" si="1"/>
        <v>0</v>
      </c>
      <c r="T21" s="42"/>
      <c r="U21" s="58">
        <f t="shared" si="2"/>
        <v>0</v>
      </c>
      <c r="W21" s="127"/>
      <c r="X21" s="127"/>
      <c r="Y21" s="128">
        <v>65972</v>
      </c>
      <c r="Z21" s="128">
        <v>72028</v>
      </c>
    </row>
    <row r="22" spans="1:26" ht="15" customHeight="1" x14ac:dyDescent="0.2">
      <c r="A22" s="110"/>
      <c r="B22" s="24" t="s">
        <v>13</v>
      </c>
      <c r="C22" s="12">
        <v>300</v>
      </c>
      <c r="D22" s="13"/>
      <c r="E22" s="14">
        <v>0.85</v>
      </c>
      <c r="F22" s="48">
        <f t="shared" si="4"/>
        <v>0</v>
      </c>
      <c r="G22" s="15"/>
      <c r="H22" s="16"/>
      <c r="I22" s="17"/>
      <c r="J22" s="15"/>
      <c r="K22" s="16"/>
      <c r="L22" s="17"/>
      <c r="M22" s="18">
        <v>61824</v>
      </c>
      <c r="N22" s="13"/>
      <c r="O22" s="52">
        <f t="shared" si="5"/>
        <v>0</v>
      </c>
      <c r="P22" s="18">
        <v>77226</v>
      </c>
      <c r="Q22" s="13"/>
      <c r="R22" s="55">
        <f t="shared" si="0"/>
        <v>0</v>
      </c>
      <c r="S22" s="45">
        <f t="shared" si="1"/>
        <v>0</v>
      </c>
      <c r="T22" s="42"/>
      <c r="U22" s="58">
        <f t="shared" si="2"/>
        <v>0</v>
      </c>
      <c r="W22" s="127"/>
      <c r="X22" s="127"/>
      <c r="Y22" s="128">
        <v>60406</v>
      </c>
      <c r="Z22" s="128">
        <v>81594</v>
      </c>
    </row>
    <row r="23" spans="1:26" ht="15" customHeight="1" x14ac:dyDescent="0.2">
      <c r="A23" s="110"/>
      <c r="B23" s="24" t="s">
        <v>14</v>
      </c>
      <c r="C23" s="12">
        <v>300</v>
      </c>
      <c r="D23" s="21"/>
      <c r="E23" s="14">
        <v>0.85</v>
      </c>
      <c r="F23" s="48">
        <f t="shared" si="4"/>
        <v>0</v>
      </c>
      <c r="G23" s="15"/>
      <c r="H23" s="16"/>
      <c r="I23" s="17"/>
      <c r="J23" s="15"/>
      <c r="K23" s="16"/>
      <c r="L23" s="17"/>
      <c r="M23" s="18">
        <v>58520</v>
      </c>
      <c r="N23" s="13"/>
      <c r="O23" s="52">
        <f t="shared" si="5"/>
        <v>0</v>
      </c>
      <c r="P23" s="18">
        <v>70616</v>
      </c>
      <c r="Q23" s="13"/>
      <c r="R23" s="55">
        <f t="shared" si="0"/>
        <v>0</v>
      </c>
      <c r="S23" s="45">
        <f t="shared" si="1"/>
        <v>0</v>
      </c>
      <c r="T23" s="42"/>
      <c r="U23" s="58">
        <f t="shared" si="2"/>
        <v>0</v>
      </c>
      <c r="W23" s="127"/>
      <c r="X23" s="127"/>
      <c r="Y23" s="128">
        <v>58981</v>
      </c>
      <c r="Z23" s="128">
        <v>74019</v>
      </c>
    </row>
    <row r="24" spans="1:26" ht="15" customHeight="1" thickBot="1" x14ac:dyDescent="0.25">
      <c r="A24" s="89"/>
      <c r="B24" s="61" t="s">
        <v>19</v>
      </c>
      <c r="C24" s="27">
        <v>300</v>
      </c>
      <c r="D24" s="28"/>
      <c r="E24" s="29">
        <v>0.85</v>
      </c>
      <c r="F24" s="49">
        <f t="shared" si="4"/>
        <v>0</v>
      </c>
      <c r="G24" s="30"/>
      <c r="H24" s="31"/>
      <c r="I24" s="32"/>
      <c r="J24" s="30"/>
      <c r="K24" s="31"/>
      <c r="L24" s="32"/>
      <c r="M24" s="33">
        <v>62300</v>
      </c>
      <c r="N24" s="28"/>
      <c r="O24" s="53">
        <f t="shared" si="5"/>
        <v>0</v>
      </c>
      <c r="P24" s="33">
        <v>74466</v>
      </c>
      <c r="Q24" s="28"/>
      <c r="R24" s="56">
        <f t="shared" si="0"/>
        <v>0</v>
      </c>
      <c r="S24" s="46">
        <f t="shared" si="1"/>
        <v>0</v>
      </c>
      <c r="T24" s="43"/>
      <c r="U24" s="59">
        <f t="shared" si="2"/>
        <v>0</v>
      </c>
      <c r="W24" s="127"/>
      <c r="X24" s="127"/>
      <c r="Y24" s="128">
        <v>68705</v>
      </c>
      <c r="Z24" s="128">
        <v>70295</v>
      </c>
    </row>
    <row r="25" spans="1:26" ht="12" customHeight="1" x14ac:dyDescent="0.2">
      <c r="A25" s="111"/>
      <c r="B25" s="83" t="s">
        <v>15</v>
      </c>
      <c r="C25" s="84"/>
      <c r="D25" s="105" t="s">
        <v>79</v>
      </c>
      <c r="E25" s="106"/>
      <c r="F25" s="106"/>
      <c r="G25" s="112">
        <f>SUM(G13:G24,J13:J24,M13:M24,P13:P24)</f>
        <v>1661777</v>
      </c>
      <c r="P25" s="20"/>
      <c r="Q25" s="20"/>
      <c r="S25" s="114" t="s">
        <v>80</v>
      </c>
      <c r="T25" s="115"/>
      <c r="U25" s="118">
        <f>SUM(U13:U24)</f>
        <v>0</v>
      </c>
    </row>
    <row r="26" spans="1:26" ht="12" customHeight="1" thickBot="1" x14ac:dyDescent="0.25">
      <c r="A26" s="84"/>
      <c r="B26" s="85"/>
      <c r="C26" s="80"/>
      <c r="D26" s="107"/>
      <c r="E26" s="108"/>
      <c r="F26" s="108"/>
      <c r="G26" s="113"/>
      <c r="P26" s="20"/>
      <c r="Q26" s="20"/>
      <c r="S26" s="116"/>
      <c r="T26" s="117"/>
      <c r="U26" s="119"/>
    </row>
    <row r="28" spans="1:26" ht="16.5" customHeight="1" x14ac:dyDescent="0.2">
      <c r="A28" s="19"/>
      <c r="B28" s="19"/>
      <c r="C28" s="19"/>
      <c r="D28" s="3" t="s">
        <v>32</v>
      </c>
    </row>
    <row r="29" spans="1:26" ht="16.5" customHeight="1" x14ac:dyDescent="0.2">
      <c r="D29" s="3" t="s">
        <v>46</v>
      </c>
    </row>
  </sheetData>
  <mergeCells count="37">
    <mergeCell ref="Q11:Q12"/>
    <mergeCell ref="A1:E1"/>
    <mergeCell ref="A9:A12"/>
    <mergeCell ref="B9:B12"/>
    <mergeCell ref="C9:F9"/>
    <mergeCell ref="G9:R9"/>
    <mergeCell ref="C10:C12"/>
    <mergeCell ref="D10:D12"/>
    <mergeCell ref="E10:E12"/>
    <mergeCell ref="F10:F12"/>
    <mergeCell ref="G10:I10"/>
    <mergeCell ref="J10:L10"/>
    <mergeCell ref="M10:O10"/>
    <mergeCell ref="P10:R10"/>
    <mergeCell ref="G11:G12"/>
    <mergeCell ref="R11:R12"/>
    <mergeCell ref="K11:K12"/>
    <mergeCell ref="M11:M12"/>
    <mergeCell ref="N11:N12"/>
    <mergeCell ref="O11:O12"/>
    <mergeCell ref="P11:P12"/>
    <mergeCell ref="A2:U2"/>
    <mergeCell ref="S9:U9"/>
    <mergeCell ref="G25:G26"/>
    <mergeCell ref="S25:T26"/>
    <mergeCell ref="U25:U26"/>
    <mergeCell ref="A25:A26"/>
    <mergeCell ref="B25:C26"/>
    <mergeCell ref="D25:F26"/>
    <mergeCell ref="A13:A24"/>
    <mergeCell ref="S10:S12"/>
    <mergeCell ref="T11:T12"/>
    <mergeCell ref="U11:U12"/>
    <mergeCell ref="L11:L12"/>
    <mergeCell ref="H11:H12"/>
    <mergeCell ref="I11:I12"/>
    <mergeCell ref="J11:J12"/>
  </mergeCells>
  <phoneticPr fontId="2"/>
  <printOptions horizontalCentered="1"/>
  <pageMargins left="0.47244094488188981" right="0.43307086614173229" top="0.19685039370078741" bottom="0.1968503937007874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入札書（様式第２－１号）</vt:lpstr>
      <vt:lpstr>今津浄水場</vt:lpstr>
      <vt:lpstr>三代浄水場</vt:lpstr>
      <vt:lpstr>江津浄水場</vt:lpstr>
      <vt:lpstr>江の川取水場</vt:lpstr>
      <vt:lpstr>江の川取水場!Print_Area</vt:lpstr>
      <vt:lpstr>江津浄水場!Print_Area</vt:lpstr>
      <vt:lpstr>今津浄水場!Print_Area</vt:lpstr>
      <vt:lpstr>三代浄水場!Print_Area</vt:lpstr>
      <vt:lpstr>'入札書（様式第２－１号）'!Print_Area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崇臣</dc:creator>
  <cp:lastModifiedBy>田邊　美緒</cp:lastModifiedBy>
  <cp:lastPrinted>2024-11-19T06:40:50Z</cp:lastPrinted>
  <dcterms:created xsi:type="dcterms:W3CDTF">2015-10-29T01:51:05Z</dcterms:created>
  <dcterms:modified xsi:type="dcterms:W3CDTF">2024-11-19T06:42:06Z</dcterms:modified>
</cp:coreProperties>
</file>