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s.ad.pref.shimane.jp\地域振興部\市町村課\03財政グループ\財政グループ共通\01_財政一般\09_財政状況資料集（財政一覧表、比較分析表）\R7（R6決算）\01_3月公表分\05_HP公表0319\"/>
    </mc:Choice>
  </mc:AlternateContent>
  <xr:revisionPtr revIDLastSave="0" documentId="13_ncr:1_{6674A620-31A9-4E3B-A774-B2186E3BD404}" xr6:coauthVersionLast="47" xr6:coauthVersionMax="47" xr10:uidLastSave="{00000000-0000-0000-0000-000000000000}"/>
  <bookViews>
    <workbookView xWindow="-28920" yWindow="-120" windowWidth="29040" windowHeight="16440"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63" i="12" l="1"/>
  <c r="AP63" i="12"/>
  <c r="AU88" i="12"/>
  <c r="AP88" i="12"/>
  <c r="AF88"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W41"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alcChain>
</file>

<file path=xl/sharedStrings.xml><?xml version="1.0" encoding="utf-8"?>
<sst xmlns="http://schemas.openxmlformats.org/spreadsheetml/2006/main" count="1116" uniqueCount="559">
  <si>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</si>
  <si>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</si>
  <si>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</si>
  <si>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</si>
  <si>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</si>
  <si>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</si>
  <si>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</si>
  <si>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</si>
  <si>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</si>
  <si>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</si>
  <si>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</si>
  <si>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</si>
  <si>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</si>
  <si>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</si>
  <si>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</si>
  <si>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</si>
  <si>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</si>
  <si>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</si>
  <si>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</si>
  <si>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</si>
  <si>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</si>
  <si>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</si>
  <si>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</si>
  <si>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</si>
  <si>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</si>
  <si>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</si>
  <si>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</si>
  <si>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</si>
  <si>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</si>
  <si>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</si>
  <si>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</si>
  <si>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</si>
  <si>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</si>
  <si>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</si>
  <si>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</si>
  <si>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</si>
  <si>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</si>
  <si>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</si>
  <si>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</si>
  <si>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</si>
  <si>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</si>
  <si>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</si>
  <si>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</si>
  <si>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</si>
  <si>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</si>
  <si>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</si>
  <si>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</si>
  <si>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</si>
  <si>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</si>
  <si>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</si>
  <si>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</si>
  <si>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</si>
  <si>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</si>
  <si>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</si>
  <si>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</si>
  <si>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</si>
  <si>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</si>
  <si>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</si>
  <si>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</si>
  <si>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</si>
  <si>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</si>
  <si>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</si>
  <si>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</si>
  <si>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</si>
  <si>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</si>
  <si>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</si>
  <si>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</si>
  <si>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</si>
  <si>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</si>
  <si>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</si>
  <si>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</si>
  <si>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</si>
  <si>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</si>
  <si>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</si>
  <si>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</si>
  <si>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</si>
  <si>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</si>
  <si>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</si>
  <si>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</si>
  <si>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</si>
  <si>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</si>
  <si>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</si>
  <si>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</si>
  <si>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</si>
  <si>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</si>
  <si>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</si>
  <si>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</si>
  <si>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</si>
  <si>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</si>
  <si>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</si>
  <si>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</si>
  <si>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</si>
  <si>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</si>
  <si>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</si>
  <si>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西ノ島町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</si>
  <si>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</si>
  <si>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</si>
  <si>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</si>
  <si>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</si>
  <si>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</si>
  <si>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</si>
  <si>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</si>
  <si>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</si>
  <si>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</si>
  <si>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</si>
  <si>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</si>
  <si>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</si>
  <si>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</si>
  <si>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</si>
  <si>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</si>
  <si>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</si>
  <si>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</si>
  <si>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</si>
  <si>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</si>
  <si>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</si>
  <si>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</si>
  <si>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</si>
  <si>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</si>
  <si>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</si>
  <si>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</si>
  <si>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</si>
  <si>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</si>
  <si>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</si>
  <si>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</si>
  <si>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</si>
  <si>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</si>
  <si>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</si>
  <si>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</si>
  <si>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</si>
  <si>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</si>
  <si>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</si>
  <si>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</si>
  <si>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</si>
  <si>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</si>
  <si>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</si>
  <si>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</si>
  <si>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</si>
  <si>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</si>
  <si>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</si>
  <si>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</si>
  <si>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</si>
  <si>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</si>
  <si>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</si>
  <si>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</si>
  <si>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</si>
  <si>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</si>
  <si>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</si>
  <si>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</si>
  <si>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</si>
  <si>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</si>
  <si>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</si>
  <si>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</si>
  <si>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</si>
  <si>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</si>
  <si>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</si>
  <si>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</si>
  <si>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</si>
  <si>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</si>
  <si>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</si>
  <si>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</si>
  <si>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</si>
  <si>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</si>
  <si>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</si>
  <si>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</si>
  <si>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</si>
  <si>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</si>
  <si>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</si>
  <si>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</si>
  <si>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</si>
  <si>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</si>
  <si>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</si>
  <si>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</si>
  <si>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</si>
  <si>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</si>
  <si>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</si>
  <si>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</si>
  <si>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</si>
  <si>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</si>
  <si>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</si>
  <si>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</si>
  <si>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</si>
  <si>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</si>
  <si>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</si>
  <si>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</si>
  <si>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</si>
  <si>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</si>
  <si>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</si>
  <si>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</si>
  <si>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</si>
  <si>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</si>
  <si>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</si>
  <si>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</si>
  <si>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</si>
  <si>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</si>
  <si>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</si>
  <si>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</si>
  <si>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</si>
  <si>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</si>
  <si>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</si>
  <si>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</si>
  <si>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</si>
  <si>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</si>
  <si>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</si>
  <si>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島根県西ノ島町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</si>
  <si>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</si>
  <si>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</si>
  <si>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</si>
  <si>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</si>
  <si>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</si>
  <si>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</si>
  <si>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</si>
  <si>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</si>
  <si>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</si>
  <si>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</si>
  <si>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</si>
  <si>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</si>
  <si>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</si>
  <si>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</si>
  <si>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</si>
  <si>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</si>
  <si>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</si>
  <si>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</si>
  <si>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</si>
  <si>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</si>
  <si>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</si>
  <si>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</si>
  <si>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</si>
  <si>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</si>
  <si>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</si>
  <si>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</si>
  <si>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</si>
  <si>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</si>
  <si>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</si>
  <si>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</si>
  <si>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</si>
  <si>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</si>
  <si>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</si>
  <si>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</si>
  <si>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</si>
  <si>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</si>
  <si>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</si>
  <si>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</si>
  <si>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</si>
  <si>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</si>
  <si>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</si>
  <si>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</si>
  <si>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</si>
  <si>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</si>
  <si>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</si>
  <si>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</si>
  <si>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</si>
  <si>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</si>
  <si>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</si>
  <si>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</si>
  <si>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</si>
  <si>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</si>
  <si>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</si>
  <si>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</si>
  <si>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</si>
  <si>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</si>
  <si>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</si>
  <si>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</si>
  <si>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</si>
  <si>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</si>
  <si>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</si>
  <si>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</si>
  <si>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</si>
  <si>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</si>
  <si>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</si>
  <si>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</si>
  <si>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</si>
  <si>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</si>
  <si>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</si>
  <si>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</si>
  <si>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</si>
  <si>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</si>
  <si>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</si>
  <si>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</si>
  <si>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</si>
  <si>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</si>
  <si>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</si>
  <si>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</si>
  <si>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</si>
  <si>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</si>
  <si>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</si>
  <si>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</si>
  <si>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</si>
  <si>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</si>
  <si>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</si>
  <si>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</si>
  <si>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</si>
  <si>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</si>
  <si>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</si>
  <si>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</si>
  <si>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</si>
  <si>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</si>
  <si>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</si>
  <si>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</si>
  <si>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</si>
  <si>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</si>
  <si>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</si>
  <si>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</si>
  <si>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</si>
  <si>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</si>
  <si>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</si>
  <si>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</si>
  <si>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</si>
  <si>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</si>
  <si>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</si>
  <si>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</si>
  <si>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</si>
  <si>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</si>
  <si>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</si>
  <si>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</si>
  <si>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</si>
  <si>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</si>
  <si>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</si>
  <si>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</si>
  <si>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</si>
  <si>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</si>
  <si>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</si>
  <si>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</si>
  <si>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</si>
  <si>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</si>
  <si>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</si>
  <si>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</si>
  <si>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</si>
  <si>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</si>
  <si>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</si>
  <si>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</si>
  <si>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</si>
  <si>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</si>
  <si>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</si>
  <si>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</si>
  <si>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</si>
  <si>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</si>
  <si>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</si>
  <si>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</si>
  <si>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</si>
  <si>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</si>
  <si>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</si>
  <si>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</si>
  <si>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</si>
  <si>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</si>
  <si>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</si>
  <si>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</si>
  <si>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</si>
  <si>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</si>
  <si>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</si>
  <si>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</si>
  <si>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</si>
  <si>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</si>
  <si>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</si>
  <si>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</si>
  <si>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島根県西ノ島町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</si>
  <si>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</si>
  <si>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</si>
  <si>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</si>
  <si>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</si>
  <si>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</si>
  <si>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</si>
  <si>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</si>
  <si>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</si>
  <si>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</si>
  <si>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</si>
  <si>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</si>
  <si>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</si>
  <si>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</si>
  <si>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</si>
  <si>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</si>
  <si>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</si>
  <si>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</si>
  <si>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</si>
  <si>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</si>
  <si>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</si>
  <si>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特別会計へき地三度出張診療所</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</si>
  <si>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</si>
  <si>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</si>
  <si>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</si>
  <si>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</si>
  <si>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</si>
  <si>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</si>
  <si>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</si>
  <si>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</si>
  <si>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</si>
  <si>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</si>
  <si>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</si>
  <si>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</si>
  <si>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</si>
  <si>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特別会計国民健康保険事業</t>
    <phoneticPr fontId="5"/>
  </si>
  <si>
    <t>特別会計後期高齢者医療保険事業</t>
    <phoneticPr fontId="5"/>
  </si>
  <si>
    <t>特別会計浦郷診療所</t>
    <phoneticPr fontId="5"/>
  </si>
  <si>
    <t>特別会計簡易水道事業</t>
    <phoneticPr fontId="5"/>
  </si>
  <si>
    <t>法適用企業</t>
    <phoneticPr fontId="5"/>
  </si>
  <si>
    <t>特別会計下水道事業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</si>
  <si>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</si>
  <si>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</si>
  <si>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</si>
  <si>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</si>
  <si>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</si>
  <si>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</si>
  <si>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</si>
  <si>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</si>
  <si>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</si>
  <si>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</si>
  <si>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</si>
  <si>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</si>
  <si>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</si>
  <si>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</si>
  <si>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</si>
  <si>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</si>
  <si>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</si>
  <si>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</si>
  <si>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</si>
  <si>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</si>
  <si>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</si>
  <si>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</si>
  <si>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</si>
  <si>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</si>
  <si>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</si>
  <si>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</si>
  <si>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</si>
  <si>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</si>
  <si>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</si>
  <si>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</si>
  <si>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</si>
  <si>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</si>
  <si>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</si>
  <si>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</si>
  <si>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</si>
  <si>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</si>
  <si>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</si>
  <si>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</si>
  <si>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</si>
  <si>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</si>
  <si>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</si>
  <si>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</si>
  <si>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</si>
  <si>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</si>
  <si>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</si>
  <si>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</si>
  <si>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</si>
  <si>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</si>
  <si>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</si>
  <si>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</si>
  <si>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</si>
  <si>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</si>
  <si>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</si>
  <si>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</si>
  <si>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</si>
  <si>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</si>
  <si>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</si>
  <si>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</si>
  <si>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</si>
  <si>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</si>
  <si>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</si>
  <si>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</si>
  <si>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</si>
  <si>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</si>
  <si>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</si>
  <si>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</si>
  <si>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</si>
  <si>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</si>
  <si>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</si>
  <si>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</si>
  <si>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</si>
  <si>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</si>
  <si>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</si>
  <si>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</si>
  <si>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</si>
  <si>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</si>
  <si>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</si>
  <si>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</si>
  <si>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</si>
  <si>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</si>
  <si>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</si>
  <si>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</si>
  <si>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</si>
  <si>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</si>
  <si>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</si>
  <si>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</si>
  <si>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</si>
  <si>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</si>
  <si>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</si>
  <si>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</si>
  <si>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</si>
  <si>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</si>
  <si>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</si>
  <si>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</si>
  <si>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</si>
  <si>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</si>
  <si>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</si>
  <si>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</si>
  <si>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</si>
  <si>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</si>
  <si>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</si>
  <si>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</si>
  <si>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</si>
  <si>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</si>
  <si>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</si>
  <si>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</si>
  <si>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</si>
  <si>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</si>
  <si>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</si>
  <si>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</si>
  <si>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</si>
  <si>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</si>
  <si>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</si>
  <si>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</si>
  <si>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</si>
  <si>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</si>
  <si>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</si>
  <si>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</si>
  <si>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</si>
  <si>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</si>
  <si>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</si>
  <si>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</si>
  <si>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</si>
  <si>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</si>
  <si>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</si>
  <si>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</si>
  <si>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</si>
  <si>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</si>
  <si>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</si>
  <si>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</si>
  <si>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</si>
  <si>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</si>
  <si>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</si>
  <si>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</si>
  <si>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</si>
  <si>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3.13</t>
  </si>
  <si>
    <t>一般会計</t>
  </si>
  <si>
    <t>特別会計下水道事業</t>
  </si>
  <si>
    <t>特別会計簡易水道事業</t>
  </si>
  <si>
    <t>特別会計国民健康保険事業</t>
  </si>
  <si>
    <t>特別会計へき地三度出張診療所</t>
  </si>
  <si>
    <t>特別会計浦郷診療所</t>
  </si>
  <si>
    <t>特別会計後期高齢者医療保険事業</t>
  </si>
  <si>
    <t>その他会計（赤字）</t>
  </si>
  <si>
    <t>その他会計（黒字）</t>
  </si>
  <si>
    <t>R02</t>
    <phoneticPr fontId="5"/>
  </si>
  <si>
    <t>R03</t>
    <phoneticPr fontId="5"/>
  </si>
  <si>
    <t>R04</t>
    <phoneticPr fontId="5"/>
  </si>
  <si>
    <t>R05</t>
    <phoneticPr fontId="5"/>
  </si>
  <si>
    <t>R06</t>
    <phoneticPr fontId="5"/>
  </si>
  <si>
    <t>-</t>
    <phoneticPr fontId="2"/>
  </si>
  <si>
    <t>隠岐広域連合（普通会計）</t>
    <rPh sb="0" eb="2">
      <t>オキ</t>
    </rPh>
    <rPh sb="2" eb="4">
      <t>コウイキ</t>
    </rPh>
    <rPh sb="4" eb="6">
      <t>レンゴウ</t>
    </rPh>
    <rPh sb="7" eb="9">
      <t>フツウ</t>
    </rPh>
    <rPh sb="9" eb="11">
      <t>カイケイ</t>
    </rPh>
    <phoneticPr fontId="2"/>
  </si>
  <si>
    <t>隠岐広域連合（介護会計）</t>
    <rPh sb="0" eb="2">
      <t>オキ</t>
    </rPh>
    <rPh sb="2" eb="4">
      <t>コウイキ</t>
    </rPh>
    <rPh sb="4" eb="6">
      <t>レンゴウ</t>
    </rPh>
    <rPh sb="7" eb="9">
      <t>カイゴ</t>
    </rPh>
    <rPh sb="9" eb="11">
      <t>カイケイ</t>
    </rPh>
    <phoneticPr fontId="2"/>
  </si>
  <si>
    <t>隠岐広域連合（隠岐病院会計）</t>
    <rPh sb="0" eb="2">
      <t>オキ</t>
    </rPh>
    <rPh sb="2" eb="4">
      <t>コウイキ</t>
    </rPh>
    <rPh sb="4" eb="6">
      <t>レンゴウ</t>
    </rPh>
    <rPh sb="7" eb="9">
      <t>オキ</t>
    </rPh>
    <rPh sb="9" eb="11">
      <t>ビョウイン</t>
    </rPh>
    <rPh sb="11" eb="13">
      <t>カイケイ</t>
    </rPh>
    <phoneticPr fontId="2"/>
  </si>
  <si>
    <t>隠岐広域連合（隠岐島前病院会計）</t>
    <rPh sb="0" eb="2">
      <t>オキ</t>
    </rPh>
    <rPh sb="2" eb="4">
      <t>コウイキ</t>
    </rPh>
    <rPh sb="4" eb="6">
      <t>レンゴウ</t>
    </rPh>
    <rPh sb="7" eb="9">
      <t>オキ</t>
    </rPh>
    <rPh sb="9" eb="11">
      <t>ドウゼン</t>
    </rPh>
    <rPh sb="11" eb="13">
      <t>ビョウイン</t>
    </rPh>
    <rPh sb="13" eb="15">
      <t>カイケイ</t>
    </rPh>
    <phoneticPr fontId="2"/>
  </si>
  <si>
    <t>島前町村組合</t>
    <rPh sb="0" eb="2">
      <t>ドウゼン</t>
    </rPh>
    <rPh sb="2" eb="4">
      <t>チョウソン</t>
    </rPh>
    <rPh sb="4" eb="6">
      <t>クミアイ</t>
    </rPh>
    <phoneticPr fontId="2"/>
  </si>
  <si>
    <t>島根県市町村総合事務組合</t>
    <rPh sb="0" eb="3">
      <t>シマネケン</t>
    </rPh>
    <rPh sb="3" eb="6">
      <t>シチョウソン</t>
    </rPh>
    <rPh sb="6" eb="8">
      <t>ソウゴウ</t>
    </rPh>
    <rPh sb="8" eb="10">
      <t>ジム</t>
    </rPh>
    <rPh sb="10" eb="12">
      <t>クミアイ</t>
    </rPh>
    <phoneticPr fontId="2"/>
  </si>
  <si>
    <t>島根県後期高齢者医療広域連合（普通会計）</t>
    <rPh sb="0" eb="3">
      <t>シマネケン</t>
    </rPh>
    <rPh sb="3" eb="5">
      <t>コウキ</t>
    </rPh>
    <rPh sb="5" eb="8">
      <t>コウレイシャ</t>
    </rPh>
    <rPh sb="8" eb="10">
      <t>イリョウ</t>
    </rPh>
    <rPh sb="10" eb="12">
      <t>コウイキ</t>
    </rPh>
    <rPh sb="12" eb="14">
      <t>レンゴウ</t>
    </rPh>
    <rPh sb="15" eb="17">
      <t>フツウ</t>
    </rPh>
    <rPh sb="17" eb="19">
      <t>カイケイ</t>
    </rPh>
    <phoneticPr fontId="2"/>
  </si>
  <si>
    <t>島根県後期高齢者医療広域連合（後期高齢会計）</t>
    <rPh sb="0" eb="3">
      <t>シマネケン</t>
    </rPh>
    <rPh sb="3" eb="5">
      <t>コウキ</t>
    </rPh>
    <rPh sb="5" eb="8">
      <t>コウレイシャ</t>
    </rPh>
    <rPh sb="8" eb="10">
      <t>イリョウ</t>
    </rPh>
    <rPh sb="10" eb="12">
      <t>コウイキ</t>
    </rPh>
    <rPh sb="12" eb="14">
      <t>レンゴウ</t>
    </rPh>
    <rPh sb="15" eb="17">
      <t>コウキ</t>
    </rPh>
    <rPh sb="17" eb="19">
      <t>コウレイ</t>
    </rPh>
    <rPh sb="19" eb="21">
      <t>カイケイ</t>
    </rPh>
    <phoneticPr fontId="2"/>
  </si>
  <si>
    <t>ふるさと西ノ島基金わがとこ</t>
  </si>
  <si>
    <t>家畜市場整備基金</t>
  </si>
  <si>
    <t>ジオパーク拠点施設整備基金</t>
  </si>
  <si>
    <t>定住支援体制整備推進基金</t>
    <rPh sb="0" eb="2">
      <t>テイジュウ</t>
    </rPh>
    <rPh sb="2" eb="4">
      <t>シエン</t>
    </rPh>
    <rPh sb="4" eb="6">
      <t>タイセイ</t>
    </rPh>
    <rPh sb="6" eb="8">
      <t>セイビ</t>
    </rPh>
    <rPh sb="8" eb="10">
      <t>スイシン</t>
    </rPh>
    <rPh sb="10" eb="12">
      <t>キキン</t>
    </rPh>
    <phoneticPr fontId="5"/>
  </si>
  <si>
    <t>文化財保護基金</t>
    <rPh sb="0" eb="3">
      <t>ブンカザイ</t>
    </rPh>
    <rPh sb="3" eb="5">
      <t>ホゴ</t>
    </rPh>
    <rPh sb="5" eb="7">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</si>
</sst>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9AEB-4371-9E58-143B8BE860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735551</c:v>
                </c:pt>
                <c:pt idx="1">
                  <c:v>434987</c:v>
                </c:pt>
                <c:pt idx="2">
                  <c:v>239562</c:v>
                </c:pt>
                <c:pt idx="3">
                  <c:v>268891</c:v>
                </c:pt>
                <c:pt idx="4">
                  <c:v>331723</c:v>
                </c:pt>
              </c:numCache>
            </c:numRef>
          </c:val>
          <c:smooth val="0"/>
          <c:extLst>
            <c:ext xmlns:c16="http://schemas.microsoft.com/office/drawing/2014/chart" uri="{C3380CC4-5D6E-409C-BE32-E72D297353CC}">
              <c16:uniqueId val="{00000001-9AEB-4371-9E58-143B8BE860E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6.38</c:v>
                </c:pt>
                <c:pt idx="1">
                  <c:v>4.42</c:v>
                </c:pt>
                <c:pt idx="2">
                  <c:v>7.72</c:v>
                </c:pt>
                <c:pt idx="3">
                  <c:v>6.69</c:v>
                </c:pt>
                <c:pt idx="4">
                  <c:v>0.81</c:v>
                </c:pt>
              </c:numCache>
            </c:numRef>
          </c:val>
          <c:extLst>
            <c:ext xmlns:c16="http://schemas.microsoft.com/office/drawing/2014/chart" uri="{C3380CC4-5D6E-409C-BE32-E72D297353CC}">
              <c16:uniqueId val="{00000000-F5BD-4FA1-8DEF-6529376A55A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33.43</c:v>
                </c:pt>
                <c:pt idx="1">
                  <c:v>29.52</c:v>
                </c:pt>
                <c:pt idx="2">
                  <c:v>31.23</c:v>
                </c:pt>
                <c:pt idx="3">
                  <c:v>32.54</c:v>
                </c:pt>
                <c:pt idx="4">
                  <c:v>32.74</c:v>
                </c:pt>
              </c:numCache>
            </c:numRef>
          </c:val>
          <c:extLst>
            <c:ext xmlns:c16="http://schemas.microsoft.com/office/drawing/2014/chart" uri="{C3380CC4-5D6E-409C-BE32-E72D297353CC}">
              <c16:uniqueId val="{00000001-F5BD-4FA1-8DEF-6529376A55A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9.31</c:v>
                </c:pt>
                <c:pt idx="1">
                  <c:v>1.37</c:v>
                </c:pt>
                <c:pt idx="2">
                  <c:v>6.47</c:v>
                </c:pt>
                <c:pt idx="3">
                  <c:v>12.72</c:v>
                </c:pt>
                <c:pt idx="4">
                  <c:v>-3.13</c:v>
                </c:pt>
              </c:numCache>
            </c:numRef>
          </c:val>
          <c:smooth val="0"/>
          <c:extLst>
            <c:ext xmlns:c16="http://schemas.microsoft.com/office/drawing/2014/chart" uri="{C3380CC4-5D6E-409C-BE32-E72D297353CC}">
              <c16:uniqueId val="{00000002-F5BD-4FA1-8DEF-6529376A55A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A7A-4C5E-8D29-6A320A0651C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A7A-4C5E-8D29-6A320A0651C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A7A-4C5E-8D29-6A320A0651C8}"/>
            </c:ext>
          </c:extLst>
        </c:ser>
        <c:ser>
          <c:idx val="3"/>
          <c:order val="3"/>
          <c:tx>
            <c:strRef>
              <c:f>データシート!$A$30</c:f>
              <c:strCache>
                <c:ptCount val="1"/>
                <c:pt idx="0">
                  <c:v>特別会計後期高齢者医療保険事業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A7A-4C5E-8D29-6A320A0651C8}"/>
            </c:ext>
          </c:extLst>
        </c:ser>
        <c:ser>
          <c:idx val="4"/>
          <c:order val="4"/>
          <c:tx>
            <c:strRef>
              <c:f>データシート!$A$31</c:f>
              <c:strCache>
                <c:ptCount val="1"/>
                <c:pt idx="0">
                  <c:v>特別会計浦郷診療所</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A7A-4C5E-8D29-6A320A0651C8}"/>
            </c:ext>
          </c:extLst>
        </c:ser>
        <c:ser>
          <c:idx val="5"/>
          <c:order val="5"/>
          <c:tx>
            <c:strRef>
              <c:f>データシート!$A$32</c:f>
              <c:strCache>
                <c:ptCount val="1"/>
                <c:pt idx="0">
                  <c:v>特別会計へき地三度出張診療所</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5A7A-4C5E-8D29-6A320A0651C8}"/>
            </c:ext>
          </c:extLst>
        </c:ser>
        <c:ser>
          <c:idx val="6"/>
          <c:order val="6"/>
          <c:tx>
            <c:strRef>
              <c:f>データシート!$A$33</c:f>
              <c:strCache>
                <c:ptCount val="1"/>
                <c:pt idx="0">
                  <c:v>特別会計国民健康保険事業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0.02</c:v>
                </c:pt>
                <c:pt idx="4">
                  <c:v>#N/A</c:v>
                </c:pt>
                <c:pt idx="5">
                  <c:v>0.24</c:v>
                </c:pt>
                <c:pt idx="6">
                  <c:v>#N/A</c:v>
                </c:pt>
                <c:pt idx="7">
                  <c:v>0.2</c:v>
                </c:pt>
                <c:pt idx="8">
                  <c:v>#N/A</c:v>
                </c:pt>
                <c:pt idx="9">
                  <c:v>0.14000000000000001</c:v>
                </c:pt>
              </c:numCache>
            </c:numRef>
          </c:val>
          <c:extLst>
            <c:ext xmlns:c16="http://schemas.microsoft.com/office/drawing/2014/chart" uri="{C3380CC4-5D6E-409C-BE32-E72D297353CC}">
              <c16:uniqueId val="{00000006-5A7A-4C5E-8D29-6A320A0651C8}"/>
            </c:ext>
          </c:extLst>
        </c:ser>
        <c:ser>
          <c:idx val="7"/>
          <c:order val="7"/>
          <c:tx>
            <c:strRef>
              <c:f>データシート!$A$34</c:f>
              <c:strCache>
                <c:ptCount val="1"/>
                <c:pt idx="0">
                  <c:v>特別会計簡易水道事業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0.03</c:v>
                </c:pt>
                <c:pt idx="8">
                  <c:v>#N/A</c:v>
                </c:pt>
                <c:pt idx="9">
                  <c:v>0.32</c:v>
                </c:pt>
              </c:numCache>
            </c:numRef>
          </c:val>
          <c:extLst>
            <c:ext xmlns:c16="http://schemas.microsoft.com/office/drawing/2014/chart" uri="{C3380CC4-5D6E-409C-BE32-E72D297353CC}">
              <c16:uniqueId val="{00000007-5A7A-4C5E-8D29-6A320A0651C8}"/>
            </c:ext>
          </c:extLst>
        </c:ser>
        <c:ser>
          <c:idx val="8"/>
          <c:order val="8"/>
          <c:tx>
            <c:strRef>
              <c:f>データシート!$A$35</c:f>
              <c:strCache>
                <c:ptCount val="1"/>
                <c:pt idx="0">
                  <c:v>特別会計下水道事業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0.02</c:v>
                </c:pt>
                <c:pt idx="2">
                  <c:v>#N/A</c:v>
                </c:pt>
                <c:pt idx="3">
                  <c:v>0.01</c:v>
                </c:pt>
                <c:pt idx="4">
                  <c:v>#N/A</c:v>
                </c:pt>
                <c:pt idx="5">
                  <c:v>0.02</c:v>
                </c:pt>
                <c:pt idx="6">
                  <c:v>#N/A</c:v>
                </c:pt>
                <c:pt idx="7">
                  <c:v>0.32</c:v>
                </c:pt>
                <c:pt idx="8">
                  <c:v>#N/A</c:v>
                </c:pt>
                <c:pt idx="9">
                  <c:v>0.49</c:v>
                </c:pt>
              </c:numCache>
            </c:numRef>
          </c:val>
          <c:extLst>
            <c:ext xmlns:c16="http://schemas.microsoft.com/office/drawing/2014/chart" uri="{C3380CC4-5D6E-409C-BE32-E72D297353CC}">
              <c16:uniqueId val="{00000008-5A7A-4C5E-8D29-6A320A0651C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6.38</c:v>
                </c:pt>
                <c:pt idx="2">
                  <c:v>#N/A</c:v>
                </c:pt>
                <c:pt idx="3">
                  <c:v>4.41</c:v>
                </c:pt>
                <c:pt idx="4">
                  <c:v>#N/A</c:v>
                </c:pt>
                <c:pt idx="5">
                  <c:v>7.71</c:v>
                </c:pt>
                <c:pt idx="6">
                  <c:v>#N/A</c:v>
                </c:pt>
                <c:pt idx="7">
                  <c:v>6.68</c:v>
                </c:pt>
                <c:pt idx="8">
                  <c:v>#N/A</c:v>
                </c:pt>
                <c:pt idx="9">
                  <c:v>0.8</c:v>
                </c:pt>
              </c:numCache>
            </c:numRef>
          </c:val>
          <c:extLst>
            <c:ext xmlns:c16="http://schemas.microsoft.com/office/drawing/2014/chart" uri="{C3380CC4-5D6E-409C-BE32-E72D297353CC}">
              <c16:uniqueId val="{00000009-5A7A-4C5E-8D29-6A320A0651C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998</c:v>
                </c:pt>
                <c:pt idx="5">
                  <c:v>1250</c:v>
                </c:pt>
                <c:pt idx="8">
                  <c:v>1285</c:v>
                </c:pt>
                <c:pt idx="11">
                  <c:v>1221</c:v>
                </c:pt>
                <c:pt idx="14">
                  <c:v>1238</c:v>
                </c:pt>
              </c:numCache>
            </c:numRef>
          </c:val>
          <c:extLst>
            <c:ext xmlns:c16="http://schemas.microsoft.com/office/drawing/2014/chart" uri="{C3380CC4-5D6E-409C-BE32-E72D297353CC}">
              <c16:uniqueId val="{00000000-CD8D-4943-80F6-4C84F898B7E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D8D-4943-80F6-4C84F898B7E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D8D-4943-80F6-4C84F898B7E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25</c:v>
                </c:pt>
                <c:pt idx="3">
                  <c:v>30</c:v>
                </c:pt>
                <c:pt idx="6">
                  <c:v>32</c:v>
                </c:pt>
                <c:pt idx="9">
                  <c:v>35</c:v>
                </c:pt>
                <c:pt idx="12">
                  <c:v>39</c:v>
                </c:pt>
              </c:numCache>
            </c:numRef>
          </c:val>
          <c:extLst>
            <c:ext xmlns:c16="http://schemas.microsoft.com/office/drawing/2014/chart" uri="{C3380CC4-5D6E-409C-BE32-E72D297353CC}">
              <c16:uniqueId val="{00000003-CD8D-4943-80F6-4C84F898B7E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144</c:v>
                </c:pt>
                <c:pt idx="3">
                  <c:v>135</c:v>
                </c:pt>
                <c:pt idx="6">
                  <c:v>129</c:v>
                </c:pt>
                <c:pt idx="9">
                  <c:v>132</c:v>
                </c:pt>
                <c:pt idx="12">
                  <c:v>136</c:v>
                </c:pt>
              </c:numCache>
            </c:numRef>
          </c:val>
          <c:extLst>
            <c:ext xmlns:c16="http://schemas.microsoft.com/office/drawing/2014/chart" uri="{C3380CC4-5D6E-409C-BE32-E72D297353CC}">
              <c16:uniqueId val="{00000004-CD8D-4943-80F6-4C84F898B7E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8D-4943-80F6-4C84F898B7E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D8D-4943-80F6-4C84F898B7E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1051</c:v>
                </c:pt>
                <c:pt idx="3">
                  <c:v>1336</c:v>
                </c:pt>
                <c:pt idx="6">
                  <c:v>1397</c:v>
                </c:pt>
                <c:pt idx="9">
                  <c:v>1318</c:v>
                </c:pt>
                <c:pt idx="12">
                  <c:v>1243</c:v>
                </c:pt>
              </c:numCache>
            </c:numRef>
          </c:val>
          <c:extLst>
            <c:ext xmlns:c16="http://schemas.microsoft.com/office/drawing/2014/chart" uri="{C3380CC4-5D6E-409C-BE32-E72D297353CC}">
              <c16:uniqueId val="{00000007-CD8D-4943-80F6-4C84F898B7E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222</c:v>
                </c:pt>
                <c:pt idx="2">
                  <c:v>#N/A</c:v>
                </c:pt>
                <c:pt idx="3">
                  <c:v>#N/A</c:v>
                </c:pt>
                <c:pt idx="4">
                  <c:v>251</c:v>
                </c:pt>
                <c:pt idx="5">
                  <c:v>#N/A</c:v>
                </c:pt>
                <c:pt idx="6">
                  <c:v>#N/A</c:v>
                </c:pt>
                <c:pt idx="7">
                  <c:v>273</c:v>
                </c:pt>
                <c:pt idx="8">
                  <c:v>#N/A</c:v>
                </c:pt>
                <c:pt idx="9">
                  <c:v>#N/A</c:v>
                </c:pt>
                <c:pt idx="10">
                  <c:v>264</c:v>
                </c:pt>
                <c:pt idx="11">
                  <c:v>#N/A</c:v>
                </c:pt>
                <c:pt idx="12">
                  <c:v>#N/A</c:v>
                </c:pt>
                <c:pt idx="13">
                  <c:v>180</c:v>
                </c:pt>
                <c:pt idx="14">
                  <c:v>#N/A</c:v>
                </c:pt>
              </c:numCache>
            </c:numRef>
          </c:val>
          <c:smooth val="0"/>
          <c:extLst>
            <c:ext xmlns:c16="http://schemas.microsoft.com/office/drawing/2014/chart" uri="{C3380CC4-5D6E-409C-BE32-E72D297353CC}">
              <c16:uniqueId val="{00000008-CD8D-4943-80F6-4C84F898B7E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10149</c:v>
                </c:pt>
                <c:pt idx="5">
                  <c:v>9730</c:v>
                </c:pt>
                <c:pt idx="8">
                  <c:v>9011</c:v>
                </c:pt>
                <c:pt idx="11">
                  <c:v>8425</c:v>
                </c:pt>
                <c:pt idx="14">
                  <c:v>8159</c:v>
                </c:pt>
              </c:numCache>
            </c:numRef>
          </c:val>
          <c:extLst>
            <c:ext xmlns:c16="http://schemas.microsoft.com/office/drawing/2014/chart" uri="{C3380CC4-5D6E-409C-BE32-E72D297353CC}">
              <c16:uniqueId val="{00000000-72A5-4D43-B966-38182A20D7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378</c:v>
                </c:pt>
                <c:pt idx="5">
                  <c:v>332</c:v>
                </c:pt>
                <c:pt idx="8">
                  <c:v>293</c:v>
                </c:pt>
                <c:pt idx="11">
                  <c:v>286</c:v>
                </c:pt>
                <c:pt idx="14">
                  <c:v>356</c:v>
                </c:pt>
              </c:numCache>
            </c:numRef>
          </c:val>
          <c:extLst>
            <c:ext xmlns:c16="http://schemas.microsoft.com/office/drawing/2014/chart" uri="{C3380CC4-5D6E-409C-BE32-E72D297353CC}">
              <c16:uniqueId val="{00000001-72A5-4D43-B966-38182A20D7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1847</c:v>
                </c:pt>
                <c:pt idx="5">
                  <c:v>2136</c:v>
                </c:pt>
                <c:pt idx="8">
                  <c:v>2221</c:v>
                </c:pt>
                <c:pt idx="11">
                  <c:v>1894</c:v>
                </c:pt>
                <c:pt idx="14">
                  <c:v>1997</c:v>
                </c:pt>
              </c:numCache>
            </c:numRef>
          </c:val>
          <c:extLst>
            <c:ext xmlns:c16="http://schemas.microsoft.com/office/drawing/2014/chart" uri="{C3380CC4-5D6E-409C-BE32-E72D297353CC}">
              <c16:uniqueId val="{00000002-72A5-4D43-B966-38182A20D7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2A5-4D43-B966-38182A20D7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2A5-4D43-B966-38182A20D7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A5-4D43-B966-38182A20D7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644</c:v>
                </c:pt>
                <c:pt idx="3">
                  <c:v>628</c:v>
                </c:pt>
                <c:pt idx="6">
                  <c:v>634</c:v>
                </c:pt>
                <c:pt idx="9">
                  <c:v>571</c:v>
                </c:pt>
                <c:pt idx="12">
                  <c:v>558</c:v>
                </c:pt>
              </c:numCache>
            </c:numRef>
          </c:val>
          <c:extLst>
            <c:ext xmlns:c16="http://schemas.microsoft.com/office/drawing/2014/chart" uri="{C3380CC4-5D6E-409C-BE32-E72D297353CC}">
              <c16:uniqueId val="{00000006-72A5-4D43-B966-38182A20D7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206</c:v>
                </c:pt>
                <c:pt idx="3">
                  <c:v>208</c:v>
                </c:pt>
                <c:pt idx="6">
                  <c:v>204</c:v>
                </c:pt>
                <c:pt idx="9">
                  <c:v>187</c:v>
                </c:pt>
                <c:pt idx="12">
                  <c:v>165</c:v>
                </c:pt>
              </c:numCache>
            </c:numRef>
          </c:val>
          <c:extLst>
            <c:ext xmlns:c16="http://schemas.microsoft.com/office/drawing/2014/chart" uri="{C3380CC4-5D6E-409C-BE32-E72D297353CC}">
              <c16:uniqueId val="{00000007-72A5-4D43-B966-38182A20D7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1491</c:v>
                </c:pt>
                <c:pt idx="3">
                  <c:v>1453</c:v>
                </c:pt>
                <c:pt idx="6">
                  <c:v>1470</c:v>
                </c:pt>
                <c:pt idx="9">
                  <c:v>1504</c:v>
                </c:pt>
                <c:pt idx="12">
                  <c:v>1484</c:v>
                </c:pt>
              </c:numCache>
            </c:numRef>
          </c:val>
          <c:extLst>
            <c:ext xmlns:c16="http://schemas.microsoft.com/office/drawing/2014/chart" uri="{C3380CC4-5D6E-409C-BE32-E72D297353CC}">
              <c16:uniqueId val="{00000008-72A5-4D43-B966-38182A20D7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2A5-4D43-B966-38182A20D7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12074</c:v>
                </c:pt>
                <c:pt idx="3">
                  <c:v>11526</c:v>
                </c:pt>
                <c:pt idx="6">
                  <c:v>10682</c:v>
                </c:pt>
                <c:pt idx="9">
                  <c:v>9577</c:v>
                </c:pt>
                <c:pt idx="12">
                  <c:v>9539</c:v>
                </c:pt>
              </c:numCache>
            </c:numRef>
          </c:val>
          <c:extLst>
            <c:ext xmlns:c16="http://schemas.microsoft.com/office/drawing/2014/chart" uri="{C3380CC4-5D6E-409C-BE32-E72D297353CC}">
              <c16:uniqueId val="{0000000A-72A5-4D43-B966-38182A20D79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2040</c:v>
                </c:pt>
                <c:pt idx="2">
                  <c:v>#N/A</c:v>
                </c:pt>
                <c:pt idx="3">
                  <c:v>#N/A</c:v>
                </c:pt>
                <c:pt idx="4">
                  <c:v>1617</c:v>
                </c:pt>
                <c:pt idx="5">
                  <c:v>#N/A</c:v>
                </c:pt>
                <c:pt idx="6">
                  <c:v>#N/A</c:v>
                </c:pt>
                <c:pt idx="7">
                  <c:v>1466</c:v>
                </c:pt>
                <c:pt idx="8">
                  <c:v>#N/A</c:v>
                </c:pt>
                <c:pt idx="9">
                  <c:v>#N/A</c:v>
                </c:pt>
                <c:pt idx="10">
                  <c:v>1234</c:v>
                </c:pt>
                <c:pt idx="11">
                  <c:v>#N/A</c:v>
                </c:pt>
                <c:pt idx="12">
                  <c:v>#N/A</c:v>
                </c:pt>
                <c:pt idx="13">
                  <c:v>1233</c:v>
                </c:pt>
                <c:pt idx="14">
                  <c:v>#N/A</c:v>
                </c:pt>
              </c:numCache>
            </c:numRef>
          </c:val>
          <c:smooth val="0"/>
          <c:extLst>
            <c:ext xmlns:c16="http://schemas.microsoft.com/office/drawing/2014/chart" uri="{C3380CC4-5D6E-409C-BE32-E72D297353CC}">
              <c16:uniqueId val="{0000000B-72A5-4D43-B966-38182A20D79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1031</c:v>
                </c:pt>
                <c:pt idx="1">
                  <c:v>1058</c:v>
                </c:pt>
                <c:pt idx="2">
                  <c:v>1080</c:v>
                </c:pt>
              </c:numCache>
            </c:numRef>
          </c:val>
          <c:extLst>
            <c:ext xmlns:c16="http://schemas.microsoft.com/office/drawing/2014/chart" uri="{C3380CC4-5D6E-409C-BE32-E72D297353CC}">
              <c16:uniqueId val="{00000000-2E88-4718-B2C0-3E945AE227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1008</c:v>
                </c:pt>
                <c:pt idx="1">
                  <c:v>691</c:v>
                </c:pt>
                <c:pt idx="2">
                  <c:v>778</c:v>
                </c:pt>
              </c:numCache>
            </c:numRef>
          </c:val>
          <c:extLst>
            <c:ext xmlns:c16="http://schemas.microsoft.com/office/drawing/2014/chart" uri="{C3380CC4-5D6E-409C-BE32-E72D297353CC}">
              <c16:uniqueId val="{00000001-2E88-4718-B2C0-3E945AE227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148</c:v>
                </c:pt>
                <c:pt idx="1">
                  <c:v>104</c:v>
                </c:pt>
                <c:pt idx="2">
                  <c:v>93</c:v>
                </c:pt>
              </c:numCache>
            </c:numRef>
          </c:val>
          <c:extLst>
            <c:ext xmlns:c16="http://schemas.microsoft.com/office/drawing/2014/chart" uri="{C3380CC4-5D6E-409C-BE32-E72D297353CC}">
              <c16:uniqueId val="{00000002-2E88-4718-B2C0-3E945AE227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島根県西ノ島町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実質公債費比率は、前年度に比べ分子が</a:t>
          </a:r>
          <a:r>
            <a:rPr kumimoji="1" lang="en-US" altLang="ja-JP" sz="1100">
              <a:latin typeface="ＭＳ ゴシック" pitchFamily="49" charset="-128"/>
              <a:ea typeface="ＭＳ ゴシック" pitchFamily="49" charset="-128"/>
            </a:rPr>
            <a:t>84</a:t>
          </a:r>
          <a:r>
            <a:rPr kumimoji="1" lang="ja-JP" altLang="en-US" sz="1100">
              <a:latin typeface="ＭＳ ゴシック" pitchFamily="49" charset="-128"/>
              <a:ea typeface="ＭＳ ゴシック" pitchFamily="49" charset="-128"/>
            </a:rPr>
            <a:t>百万円減少し、分母は</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百万円増加しました。前年度と比較し令和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年度単年ベースの比率は約</a:t>
          </a:r>
          <a:r>
            <a:rPr kumimoji="1" lang="en-US" altLang="ja-JP" sz="1100">
              <a:latin typeface="ＭＳ ゴシック" pitchFamily="49" charset="-128"/>
              <a:ea typeface="ＭＳ ゴシック" pitchFamily="49" charset="-128"/>
            </a:rPr>
            <a:t>4.2</a:t>
          </a:r>
          <a:r>
            <a:rPr kumimoji="1" lang="ja-JP" altLang="en-US" sz="1100">
              <a:latin typeface="ＭＳ ゴシック" pitchFamily="49" charset="-128"/>
              <a:ea typeface="ＭＳ ゴシック" pitchFamily="49" charset="-128"/>
            </a:rPr>
            <a:t>ポイント改善し、</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年間平均では</a:t>
          </a:r>
          <a:r>
            <a:rPr kumimoji="1" lang="en-US" altLang="ja-JP" sz="1100">
              <a:latin typeface="ＭＳ ゴシック" pitchFamily="49" charset="-128"/>
              <a:ea typeface="ＭＳ ゴシック" pitchFamily="49" charset="-128"/>
            </a:rPr>
            <a:t>12.4</a:t>
          </a:r>
          <a:r>
            <a:rPr kumimoji="1" lang="ja-JP" altLang="en-US" sz="1100">
              <a:latin typeface="ＭＳ ゴシック" pitchFamily="49" charset="-128"/>
              <a:ea typeface="ＭＳ ゴシック" pitchFamily="49" charset="-128"/>
            </a:rPr>
            <a:t>％から</a:t>
          </a:r>
          <a:r>
            <a:rPr kumimoji="1" lang="en-US" altLang="ja-JP" sz="1100">
              <a:latin typeface="ＭＳ ゴシック" pitchFamily="49" charset="-128"/>
              <a:ea typeface="ＭＳ ゴシック" pitchFamily="49" charset="-128"/>
            </a:rPr>
            <a:t>11.3</a:t>
          </a:r>
          <a:r>
            <a:rPr kumimoji="1" lang="ja-JP" altLang="en-US" sz="1100">
              <a:latin typeface="ＭＳ ゴシック" pitchFamily="49" charset="-128"/>
              <a:ea typeface="ＭＳ ゴシック" pitchFamily="49" charset="-128"/>
            </a:rPr>
            <a:t>％に</a:t>
          </a:r>
          <a:r>
            <a:rPr kumimoji="1" lang="en-US" altLang="ja-JP" sz="1100">
              <a:latin typeface="ＭＳ ゴシック" pitchFamily="49" charset="-128"/>
              <a:ea typeface="ＭＳ ゴシック" pitchFamily="49" charset="-128"/>
            </a:rPr>
            <a:t>1.1</a:t>
          </a:r>
          <a:r>
            <a:rPr kumimoji="1" lang="ja-JP" altLang="en-US" sz="1100">
              <a:latin typeface="ＭＳ ゴシック" pitchFamily="49" charset="-128"/>
              <a:ea typeface="ＭＳ ゴシック" pitchFamily="49" charset="-128"/>
            </a:rPr>
            <a:t>ポイント改善しています。</a:t>
          </a:r>
        </a:p>
        <a:p>
          <a:r>
            <a:rPr kumimoji="1" lang="ja-JP" altLang="en-US" sz="1100">
              <a:latin typeface="ＭＳ ゴシック" pitchFamily="49" charset="-128"/>
              <a:ea typeface="ＭＳ ゴシック" pitchFamily="49" charset="-128"/>
            </a:rPr>
            <a:t>　分子が減少した要因は、過疎債で大型事業の一つであった平成</a:t>
          </a:r>
          <a:r>
            <a:rPr kumimoji="1" lang="en-US" altLang="ja-JP" sz="1100">
              <a:latin typeface="ＭＳ ゴシック" pitchFamily="49" charset="-128"/>
              <a:ea typeface="ＭＳ ゴシック" pitchFamily="49" charset="-128"/>
            </a:rPr>
            <a:t>23</a:t>
          </a:r>
          <a:r>
            <a:rPr kumimoji="1" lang="ja-JP" altLang="en-US" sz="1100">
              <a:latin typeface="ＭＳ ゴシック" pitchFamily="49" charset="-128"/>
              <a:ea typeface="ＭＳ ゴシック" pitchFamily="49" charset="-128"/>
            </a:rPr>
            <a:t>年度超高速船導入支援事業の償還▲</a:t>
          </a:r>
          <a:r>
            <a:rPr kumimoji="1" lang="en-US" altLang="ja-JP" sz="1100">
              <a:latin typeface="ＭＳ ゴシック" pitchFamily="49" charset="-128"/>
              <a:ea typeface="ＭＳ ゴシック" pitchFamily="49" charset="-128"/>
            </a:rPr>
            <a:t>17</a:t>
          </a:r>
          <a:r>
            <a:rPr kumimoji="1" lang="ja-JP" altLang="en-US" sz="1100">
              <a:latin typeface="ＭＳ ゴシック" pitchFamily="49" charset="-128"/>
              <a:ea typeface="ＭＳ ゴシック" pitchFamily="49" charset="-128"/>
            </a:rPr>
            <a:t>百万円、辺地債で令和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年度繰上償還の影響で▲</a:t>
          </a:r>
          <a:r>
            <a:rPr kumimoji="1" lang="en-US" altLang="ja-JP" sz="1100">
              <a:latin typeface="ＭＳ ゴシック" pitchFamily="49" charset="-128"/>
              <a:ea typeface="ＭＳ ゴシック" pitchFamily="49" charset="-128"/>
            </a:rPr>
            <a:t>67</a:t>
          </a:r>
          <a:r>
            <a:rPr kumimoji="1" lang="ja-JP" altLang="en-US" sz="1100">
              <a:latin typeface="ＭＳ ゴシック" pitchFamily="49" charset="-128"/>
              <a:ea typeface="ＭＳ ゴシック" pitchFamily="49" charset="-128"/>
            </a:rPr>
            <a:t>百万円と元利償還金が減少したためです。</a:t>
          </a:r>
        </a:p>
        <a:p>
          <a:r>
            <a:rPr kumimoji="1" lang="ja-JP" altLang="en-US" sz="1100">
              <a:latin typeface="ＭＳ ゴシック" pitchFamily="49" charset="-128"/>
              <a:ea typeface="ＭＳ ゴシック" pitchFamily="49" charset="-128"/>
            </a:rPr>
            <a:t>　大型事業の元金償還が続き公債費が増加しているため、繰上償還や有利な地方債の活用、事業費の圧縮等に努めてまいります。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減債基金残高のうち満期一括償還地方債の財源として積み立てたものがないため、該当なしとなっています。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島根県西ノ島町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将来負担比率は、学校建設事業やごみ処理施設整備事業、庁舎建設事業といった大型事業を行ったことにより年々悪化していましたが、令和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年度は</a:t>
          </a:r>
          <a:r>
            <a:rPr kumimoji="1" lang="en-US" altLang="ja-JP" sz="1100">
              <a:latin typeface="ＭＳ ゴシック" pitchFamily="49" charset="-128"/>
              <a:ea typeface="ＭＳ ゴシック" pitchFamily="49" charset="-128"/>
            </a:rPr>
            <a:t>58.2</a:t>
          </a:r>
          <a:r>
            <a:rPr kumimoji="1" lang="ja-JP" altLang="en-US" sz="1100">
              <a:latin typeface="ＭＳ ゴシック" pitchFamily="49" charset="-128"/>
              <a:ea typeface="ＭＳ ゴシック" pitchFamily="49" charset="-128"/>
            </a:rPr>
            <a:t>％となり、令和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年度の</a:t>
          </a:r>
          <a:r>
            <a:rPr kumimoji="1" lang="en-US" altLang="ja-JP" sz="1100">
              <a:latin typeface="ＭＳ ゴシック" pitchFamily="49" charset="-128"/>
              <a:ea typeface="ＭＳ ゴシック" pitchFamily="49" charset="-128"/>
            </a:rPr>
            <a:t>59.0</a:t>
          </a:r>
          <a:r>
            <a:rPr kumimoji="1" lang="ja-JP" altLang="en-US" sz="1100">
              <a:latin typeface="ＭＳ ゴシック" pitchFamily="49" charset="-128"/>
              <a:ea typeface="ＭＳ ゴシック" pitchFamily="49" charset="-128"/>
            </a:rPr>
            <a:t>％と比較し改善しました。</a:t>
          </a:r>
        </a:p>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年度は、過疎債、辺地債等の定期償還や臨時財政対策債の繰上償還により地方債の現在高が減少したため、令和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年度と比較して分子は</a:t>
          </a:r>
          <a:r>
            <a:rPr kumimoji="1" lang="en-US" altLang="ja-JP" sz="1100">
              <a:latin typeface="ＭＳ ゴシック" pitchFamily="49" charset="-128"/>
              <a:ea typeface="ＭＳ ゴシック" pitchFamily="49" charset="-128"/>
            </a:rPr>
            <a:t>38</a:t>
          </a:r>
          <a:r>
            <a:rPr kumimoji="1" lang="ja-JP" altLang="en-US" sz="1100">
              <a:latin typeface="ＭＳ ゴシック" pitchFamily="49" charset="-128"/>
              <a:ea typeface="ＭＳ ゴシック" pitchFamily="49" charset="-128"/>
            </a:rPr>
            <a:t>百万円減少しました。</a:t>
          </a:r>
        </a:p>
        <a:p>
          <a:r>
            <a:rPr kumimoji="1" lang="ja-JP" altLang="en-US" sz="1100">
              <a:latin typeface="ＭＳ ゴシック" pitchFamily="49" charset="-128"/>
              <a:ea typeface="ＭＳ ゴシック" pitchFamily="49" charset="-128"/>
            </a:rPr>
            <a:t>　今後、庁舎建設事業と同程度の規模となる大型事業を単年度で行う予定はありませんが、複数年度に渡って行う事業があるため将来負担額は徐々に増加していくものと考えられます。繰上償還や有利な地方債の活用、事業費の圧縮に努めてまいり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島根県西ノ島町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特定目的基金は、ふるさと西ノ島基金わがとこ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百万円、家畜市場整備基金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百万円、ジオパーク拠点施設整備基金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百万円、隠岐島前病院整備基金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百万円の減などにより、全体では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近年の大型事業に係る元金償還開始に伴って公債費が増加しているため、毎年度繰上償還を行う予定としており減債基金の取り崩しを予定しています。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ふるさと西ノ島基金わがとこは、ふるさと納税を原資に積立て、寄付者の指定した使途にあわせ取崩しを行っています。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家畜市場整備基金は、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JA</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からの負担金を原資として積立て、該当事業の元利償還にあわせ取崩しを行っています。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ジオパーク拠点施設整備基金、定住支援体制整備推進基金は県補助を原資に積立てを行い、該当事業の元利償還にあわせ取崩しを行っています。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文化財保護基金は一般財源を原資に積立を行い、文化財保護に関する事業実施にあわせ取り崩しを行っています。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百万円の減となっています。内訳は次のとおりです。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ふるさと西ノ島基金わがとこは、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百万円を積立て、差引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家畜市場整備基金は、元利償還にあわせ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ジオパーク拠点施設整備基金は、元利償還にあわせ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定住支援体制整備推進基金は、元利償還にあわせ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文化財保護基金は、事業実施に合わせ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ふるさと西ノ島基金わがとこは、寄付額に応じ積立て、取崩しを行う予定としています。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家畜市場整備基金、ジオパーク拠点施設整備基金、定住支援体制整備推進基金は元利償還にあわせ全額を取崩す予定としています。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文化財保護基金は、事業実施にあわせ取崩す予定としています。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年度は取崩しはなく、令和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年度繰越額の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以上及び利子分の合計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近年の大型事業に係る元金償還開始に伴って公債費が増加しているため、備えとして可能な限り積立てを行いますが、取崩しによって基金残高は減少していくと見込んでいます。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年度は取崩しはなく、令和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年度繰越額の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以上から財政調整基金積立分を除いたもの及び利子分の合計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近年の大型事業に係る元金償還開始に伴って公債費が増加しているため、毎年度繰上償還を行う予定としており減債基金の取り崩しを予定しています。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島根県西ノ島町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2,495
2,466
55.97
6,658,784
6,571,856
26,760
3,298,366
9,538,642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本土から約</a:t>
          </a:r>
          <a:r>
            <a:rPr kumimoji="1" lang="en-US" altLang="ja-JP" sz="1100">
              <a:latin typeface="ＭＳ Ｐゴシック" panose="020B0600070205080204" pitchFamily="50" charset="-128"/>
              <a:ea typeface="ＭＳ Ｐゴシック" panose="020B0600070205080204" pitchFamily="50" charset="-128"/>
            </a:rPr>
            <a:t>65㎞</a:t>
          </a:r>
          <a:r>
            <a:rPr kumimoji="1" lang="ja-JP" altLang="en-US" sz="1100">
              <a:latin typeface="ＭＳ Ｐゴシック" panose="020B0600070205080204" pitchFamily="50" charset="-128"/>
              <a:ea typeface="ＭＳ Ｐゴシック" panose="020B0600070205080204" pitchFamily="50" charset="-128"/>
            </a:rPr>
            <a:t>離れた離島にある本町は、漁業、畜産、観光等が基幹産業だが、地理的要件等から大きな企業がなく、また、人口の減少や、少子高齢化の進展により、自主財源が乏しく財政基盤が弱く、財政力指数は、類似団体平均値を下回り</a:t>
          </a:r>
          <a:r>
            <a:rPr kumimoji="1" lang="en-US" altLang="ja-JP" sz="1100">
              <a:latin typeface="ＭＳ Ｐゴシック" panose="020B0600070205080204" pitchFamily="50" charset="-128"/>
              <a:ea typeface="ＭＳ Ｐゴシック" panose="020B0600070205080204" pitchFamily="50" charset="-128"/>
            </a:rPr>
            <a:t>0.10</a:t>
          </a:r>
          <a:r>
            <a:rPr kumimoji="1" lang="ja-JP" altLang="en-US" sz="1100">
              <a:latin typeface="ＭＳ Ｐゴシック" panose="020B0600070205080204" pitchFamily="50" charset="-128"/>
              <a:ea typeface="ＭＳ Ｐゴシック" panose="020B0600070205080204" pitchFamily="50" charset="-128"/>
            </a:rPr>
            <a:t>となっています。</a:t>
          </a:r>
        </a:p>
        <a:p>
          <a:r>
            <a:rPr kumimoji="1" lang="ja-JP" altLang="en-US" sz="1100">
              <a:latin typeface="ＭＳ Ｐゴシック" panose="020B0600070205080204" pitchFamily="50" charset="-128"/>
              <a:ea typeface="ＭＳ Ｐゴシック" panose="020B0600070205080204" pitchFamily="50" charset="-128"/>
            </a:rPr>
            <a:t>　漁業や畜産をはじめとした産業振興に対する支援制度の拡充や、航路運賃の助成・イベント等による交流の促進、子育て環境の充実等により、人口増加・地域活性化を図り、自主財源の確保に取り組んでいます。</a:t>
          </a:r>
        </a:p>
        <a:p>
          <a:r>
            <a:rPr kumimoji="1" lang="ja-JP" altLang="en-US" sz="1100">
              <a:latin typeface="ＭＳ Ｐゴシック" panose="020B0600070205080204" pitchFamily="50" charset="-128"/>
              <a:ea typeface="ＭＳ Ｐゴシック" panose="020B0600070205080204" pitchFamily="50" charset="-128"/>
            </a:rPr>
            <a:t>　自主財源が乏しい財政構造が大きく変わることは見込めないことから、歳出の削減に努め、財政の健全化を図っています。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68580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612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58928</xdr:rowOff>
    </xdr:from>
    <xdr:to>
      <xdr:col>15</xdr:col>
      <xdr:colOff>82550</xdr:colOff>
      <xdr:row>44</xdr:row>
      <xdr:rowOff>68580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6027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58928</xdr:rowOff>
    </xdr:from>
    <xdr:to>
      <xdr:col>11</xdr:col>
      <xdr:colOff>31750</xdr:colOff>
      <xdr:row>44</xdr:row>
      <xdr:rowOff>58928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602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85107</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8128</xdr:rowOff>
    </xdr:from>
    <xdr:to>
      <xdr:col>11</xdr:col>
      <xdr:colOff>82550</xdr:colOff>
      <xdr:row>44</xdr:row>
      <xdr:rowOff>109728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94505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8128</xdr:rowOff>
    </xdr:from>
    <xdr:to>
      <xdr:col>7</xdr:col>
      <xdr:colOff>31750</xdr:colOff>
      <xdr:row>44</xdr:row>
      <xdr:rowOff>109728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94505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歳入では、前年度と比較し地方税等や地方特例交付金、普通交付税など全体で増加しました。</a:t>
          </a:r>
        </a:p>
        <a:p>
          <a:r>
            <a:rPr kumimoji="1" lang="ja-JP" altLang="en-US" sz="1050">
              <a:latin typeface="ＭＳ Ｐゴシック" panose="020B0600070205080204" pitchFamily="50" charset="-128"/>
              <a:ea typeface="ＭＳ Ｐゴシック" panose="020B0600070205080204" pitchFamily="50" charset="-128"/>
            </a:rPr>
            <a:t>　歳出では、物件費、公債費、繰出金は減少しましたが、人件費、補助費等（病院事業負担金、公営企業会計など）が大きく増加したため全体では増加となりました。</a:t>
          </a:r>
        </a:p>
        <a:p>
          <a:r>
            <a:rPr kumimoji="1" lang="ja-JP" altLang="en-US" sz="1050">
              <a:latin typeface="ＭＳ Ｐゴシック" panose="020B0600070205080204" pitchFamily="50" charset="-128"/>
              <a:ea typeface="ＭＳ Ｐゴシック" panose="020B0600070205080204" pitchFamily="50" charset="-128"/>
            </a:rPr>
            <a:t>　歳入、歳出ともに増加がしましたが、歳出の増かのほうが大きかったため比率は前年度から</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ポイント悪化しました。類似団体平均値を</a:t>
          </a:r>
          <a:r>
            <a:rPr kumimoji="1" lang="en-US" altLang="ja-JP" sz="1050">
              <a:latin typeface="ＭＳ Ｐゴシック" panose="020B0600070205080204" pitchFamily="50" charset="-128"/>
              <a:ea typeface="ＭＳ Ｐゴシック" panose="020B0600070205080204" pitchFamily="50" charset="-128"/>
            </a:rPr>
            <a:t>8.5</a:t>
          </a:r>
          <a:r>
            <a:rPr kumimoji="1" lang="ja-JP" altLang="en-US" sz="1050">
              <a:latin typeface="ＭＳ Ｐゴシック" panose="020B0600070205080204" pitchFamily="50" charset="-128"/>
              <a:ea typeface="ＭＳ Ｐゴシック" panose="020B0600070205080204" pitchFamily="50" charset="-128"/>
            </a:rPr>
            <a:t>ポイント上回っており、繰上償還などにより引き続き改善に向け取り組みます。また、病院事業の収益悪化が顕著になっているため注視していく必要があると言えます。</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59479</xdr:rowOff>
    </xdr:from>
    <xdr:to>
      <xdr:col>23</xdr:col>
      <xdr:colOff>133350</xdr:colOff>
      <xdr:row>64</xdr:row>
      <xdr:rowOff>119804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32279"/>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19262</xdr:rowOff>
    </xdr:from>
    <xdr:to>
      <xdr:col>19</xdr:col>
      <xdr:colOff>133350</xdr:colOff>
      <xdr:row>64</xdr:row>
      <xdr:rowOff>59479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9206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70062</xdr:rowOff>
    </xdr:from>
    <xdr:to>
      <xdr:col>15</xdr:col>
      <xdr:colOff>82550</xdr:colOff>
      <xdr:row>64</xdr:row>
      <xdr:rowOff>19262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7141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70062</xdr:rowOff>
    </xdr:from>
    <xdr:to>
      <xdr:col>11</xdr:col>
      <xdr:colOff>31750</xdr:colOff>
      <xdr:row>63</xdr:row>
      <xdr:rowOff>134408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71412"/>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69004</xdr:rowOff>
    </xdr:from>
    <xdr:to>
      <xdr:col>23</xdr:col>
      <xdr:colOff>184150</xdr:colOff>
      <xdr:row>64</xdr:row>
      <xdr:rowOff>170604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41081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1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8679</xdr:rowOff>
    </xdr:from>
    <xdr:to>
      <xdr:col>19</xdr:col>
      <xdr:colOff>184150</xdr:colOff>
      <xdr:row>64</xdr:row>
      <xdr:rowOff>110279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95056</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67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139912</xdr:rowOff>
    </xdr:from>
    <xdr:to>
      <xdr:col>15</xdr:col>
      <xdr:colOff>133350</xdr:colOff>
      <xdr:row>64</xdr:row>
      <xdr:rowOff>70062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54839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19262</xdr:rowOff>
    </xdr:from>
    <xdr:to>
      <xdr:col>11</xdr:col>
      <xdr:colOff>82550</xdr:colOff>
      <xdr:row>63</xdr:row>
      <xdr:rowOff>120862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105639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83608</xdr:rowOff>
    </xdr:from>
    <xdr:to>
      <xdr:col>7</xdr:col>
      <xdr:colOff>31750</xdr:colOff>
      <xdr:row>64</xdr:row>
      <xdr:rowOff>13758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169985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7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[692,204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離島という地理的条件から、社会福祉施設・環境衛生施設等の広域的な取り組みが難しく管理運営にかかるコストが高くなります。</a:t>
          </a:r>
        </a:p>
        <a:p>
          <a:r>
            <a:rPr kumimoji="1" lang="ja-JP" altLang="en-US" sz="1200">
              <a:latin typeface="ＭＳ Ｐゴシック" panose="020B0600070205080204" pitchFamily="50" charset="-128"/>
              <a:ea typeface="ＭＳ Ｐゴシック" panose="020B0600070205080204" pitchFamily="50" charset="-128"/>
            </a:rPr>
            <a:t>　人手不足や物価高の影響もあり令和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人件費、物件費、維持補修費がいずれも増加し、給与改定による人件費、地域おこし協力隊関係経費や自治体システム標準化対応の委託料が伸びたことなどによる物件費が大きく増加しました。また、人口も</a:t>
          </a:r>
          <a:r>
            <a:rPr kumimoji="1" lang="en-US" altLang="ja-JP" sz="1200">
              <a:latin typeface="ＭＳ Ｐゴシック" panose="020B0600070205080204" pitchFamily="50" charset="-128"/>
              <a:ea typeface="ＭＳ Ｐゴシック" panose="020B0600070205080204" pitchFamily="50" charset="-128"/>
            </a:rPr>
            <a:t>53</a:t>
          </a:r>
          <a:r>
            <a:rPr kumimoji="1" lang="ja-JP" altLang="en-US" sz="1200">
              <a:latin typeface="ＭＳ Ｐゴシック" panose="020B0600070205080204" pitchFamily="50" charset="-128"/>
              <a:ea typeface="ＭＳ Ｐゴシック" panose="020B0600070205080204" pitchFamily="50" charset="-128"/>
            </a:rPr>
            <a:t>人減少したことにより、人口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人当たり人件費・物件費決算額も大きく増加しました。</a:t>
          </a:r>
        </a:p>
        <a:p>
          <a:r>
            <a:rPr kumimoji="1" lang="ja-JP" altLang="en-US" sz="1200">
              <a:latin typeface="ＭＳ Ｐゴシック" panose="020B0600070205080204" pitchFamily="50" charset="-128"/>
              <a:ea typeface="ＭＳ Ｐゴシック" panose="020B0600070205080204" pitchFamily="50" charset="-128"/>
            </a:rPr>
            <a:t>　類似団体平均値を</a:t>
          </a:r>
          <a:r>
            <a:rPr kumimoji="1" lang="en-US" altLang="ja-JP" sz="1200">
              <a:latin typeface="ＭＳ Ｐゴシック" panose="020B0600070205080204" pitchFamily="50" charset="-128"/>
              <a:ea typeface="ＭＳ Ｐゴシック" panose="020B0600070205080204" pitchFamily="50" charset="-128"/>
            </a:rPr>
            <a:t>45,503</a:t>
          </a:r>
          <a:r>
            <a:rPr kumimoji="1" lang="ja-JP" altLang="en-US" sz="1200">
              <a:latin typeface="ＭＳ Ｐゴシック" panose="020B0600070205080204" pitchFamily="50" charset="-128"/>
              <a:ea typeface="ＭＳ Ｐゴシック" panose="020B0600070205080204" pitchFamily="50" charset="-128"/>
            </a:rPr>
            <a:t>円上回っており、引き続き改善を行っていく必要があると言えます。</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170290</xdr:rowOff>
    </xdr:from>
    <xdr:to>
      <xdr:col>23</xdr:col>
      <xdr:colOff>133350</xdr:colOff>
      <xdr:row>82</xdr:row>
      <xdr:rowOff>20148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57740"/>
          <a:ext cx="838200" cy="2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156880</xdr:rowOff>
    </xdr:from>
    <xdr:to>
      <xdr:col>19</xdr:col>
      <xdr:colOff>133350</xdr:colOff>
      <xdr:row>81</xdr:row>
      <xdr:rowOff>170290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44330"/>
          <a:ext cx="889000" cy="1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128160</xdr:rowOff>
    </xdr:from>
    <xdr:to>
      <xdr:col>15</xdr:col>
      <xdr:colOff>82550</xdr:colOff>
      <xdr:row>81</xdr:row>
      <xdr:rowOff>156880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15610"/>
          <a:ext cx="889000" cy="2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121244</xdr:rowOff>
    </xdr:from>
    <xdr:to>
      <xdr:col>11</xdr:col>
      <xdr:colOff>31750</xdr:colOff>
      <xdr:row>81</xdr:row>
      <xdr:rowOff>128160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08694"/>
          <a:ext cx="889000" cy="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140798</xdr:rowOff>
    </xdr:from>
    <xdr:to>
      <xdr:col>23</xdr:col>
      <xdr:colOff>184150</xdr:colOff>
      <xdr:row>82</xdr:row>
      <xdr:rowOff>70948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2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112875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0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119490</xdr:rowOff>
    </xdr:from>
    <xdr:to>
      <xdr:col>19</xdr:col>
      <xdr:colOff>184150</xdr:colOff>
      <xdr:row>82</xdr:row>
      <xdr:rowOff>49640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34417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0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106080</xdr:rowOff>
    </xdr:from>
    <xdr:to>
      <xdr:col>15</xdr:col>
      <xdr:colOff>133350</xdr:colOff>
      <xdr:row>82</xdr:row>
      <xdr:rowOff>36230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9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21007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7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77360</xdr:rowOff>
    </xdr:from>
    <xdr:to>
      <xdr:col>11</xdr:col>
      <xdr:colOff>82550</xdr:colOff>
      <xdr:row>82</xdr:row>
      <xdr:rowOff>7510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6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163737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5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70444</xdr:rowOff>
    </xdr:from>
    <xdr:to>
      <xdr:col>7</xdr:col>
      <xdr:colOff>31750</xdr:colOff>
      <xdr:row>82</xdr:row>
      <xdr:rowOff>594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5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156821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44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年度に国家公務員が給与削減措置を行っていた際は、指数が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を超えていましたが、その措置が終了したことにより数値は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を下回る状況が続いています。</a:t>
          </a:r>
        </a:p>
        <a:p>
          <a:r>
            <a:rPr kumimoji="1" lang="ja-JP" altLang="en-US" sz="1300">
              <a:latin typeface="ＭＳ Ｐゴシック" panose="020B0600070205080204" pitchFamily="50" charset="-128"/>
              <a:ea typeface="ＭＳ Ｐゴシック" panose="020B0600070205080204" pitchFamily="50" charset="-128"/>
            </a:rPr>
            <a:t>　引き続き職員給与の適正化に努めてまいります。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165418</xdr:rowOff>
    </xdr:from>
    <xdr:to>
      <xdr:col>81</xdr:col>
      <xdr:colOff>44450</xdr:colOff>
      <xdr:row>88</xdr:row>
      <xdr:rowOff>42227</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5081568"/>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153352</xdr:rowOff>
    </xdr:from>
    <xdr:to>
      <xdr:col>77</xdr:col>
      <xdr:colOff>44450</xdr:colOff>
      <xdr:row>88</xdr:row>
      <xdr:rowOff>42227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506950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153352</xdr:rowOff>
    </xdr:from>
    <xdr:to>
      <xdr:col>72</xdr:col>
      <xdr:colOff>203200</xdr:colOff>
      <xdr:row>88</xdr:row>
      <xdr:rowOff>48261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5069502"/>
          <a:ext cx="889000" cy="6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129223</xdr:rowOff>
    </xdr:from>
    <xdr:to>
      <xdr:col>68</xdr:col>
      <xdr:colOff>152400</xdr:colOff>
      <xdr:row>88</xdr:row>
      <xdr:rowOff>48261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5045373"/>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144479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114618</xdr:rowOff>
    </xdr:from>
    <xdr:to>
      <xdr:col>81</xdr:col>
      <xdr:colOff>95250</xdr:colOff>
      <xdr:row>88</xdr:row>
      <xdr:rowOff>44768</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503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86695</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5002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162877</xdr:rowOff>
    </xdr:from>
    <xdr:to>
      <xdr:col>77</xdr:col>
      <xdr:colOff>95250</xdr:colOff>
      <xdr:row>88</xdr:row>
      <xdr:rowOff>93027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507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77804</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165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102552</xdr:rowOff>
    </xdr:from>
    <xdr:to>
      <xdr:col>73</xdr:col>
      <xdr:colOff>44450</xdr:colOff>
      <xdr:row>88</xdr:row>
      <xdr:rowOff>32702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501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17479</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105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168911</xdr:rowOff>
    </xdr:from>
    <xdr:to>
      <xdr:col>68</xdr:col>
      <xdr:colOff>203200</xdr:colOff>
      <xdr:row>88</xdr:row>
      <xdr:rowOff>99061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83838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78423</xdr:rowOff>
    </xdr:from>
    <xdr:to>
      <xdr:col>64</xdr:col>
      <xdr:colOff>152400</xdr:colOff>
      <xdr:row>88</xdr:row>
      <xdr:rowOff>8573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164800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08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人減少となり、類似団体の平均値と比較し</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人多い数値となりました。</a:t>
          </a:r>
        </a:p>
        <a:p>
          <a:r>
            <a:rPr kumimoji="1" lang="ja-JP" altLang="en-US" sz="1300">
              <a:latin typeface="ＭＳ Ｐゴシック" panose="020B0600070205080204" pitchFamily="50" charset="-128"/>
              <a:ea typeface="ＭＳ Ｐゴシック" panose="020B0600070205080204" pitchFamily="50" charset="-128"/>
            </a:rPr>
            <a:t>　離島である本町の特性から、診療所や保育所をはじめ幅広い公共サービスを行政が行う必要があります。</a:t>
          </a:r>
        </a:p>
        <a:p>
          <a:r>
            <a:rPr kumimoji="1" lang="ja-JP" altLang="en-US" sz="1300">
              <a:latin typeface="ＭＳ Ｐゴシック" panose="020B0600070205080204" pitchFamily="50" charset="-128"/>
              <a:ea typeface="ＭＳ Ｐゴシック" panose="020B0600070205080204" pitchFamily="50" charset="-128"/>
            </a:rPr>
            <a:t>　今後も指定管理者制度等の活用により定員管理の適正化を図ります。</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135491</xdr:rowOff>
    </xdr:from>
    <xdr:to>
      <xdr:col>81</xdr:col>
      <xdr:colOff>44450</xdr:colOff>
      <xdr:row>59</xdr:row>
      <xdr:rowOff>142385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6179800" y="10251041"/>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135146</xdr:rowOff>
    </xdr:from>
    <xdr:to>
      <xdr:col>77</xdr:col>
      <xdr:colOff>44450</xdr:colOff>
      <xdr:row>59</xdr:row>
      <xdr:rowOff>142385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25069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123426</xdr:rowOff>
    </xdr:from>
    <xdr:to>
      <xdr:col>72</xdr:col>
      <xdr:colOff>203200</xdr:colOff>
      <xdr:row>59</xdr:row>
      <xdr:rowOff>135146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238976"/>
          <a:ext cx="889000" cy="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114923</xdr:rowOff>
    </xdr:from>
    <xdr:to>
      <xdr:col>68</xdr:col>
      <xdr:colOff>152400</xdr:colOff>
      <xdr:row>59</xdr:row>
      <xdr:rowOff>123426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230473"/>
          <a:ext cx="8890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84691</xdr:rowOff>
    </xdr:from>
    <xdr:to>
      <xdr:col>81</xdr:col>
      <xdr:colOff>95250</xdr:colOff>
      <xdr:row>60</xdr:row>
      <xdr:rowOff>14841</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20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56768</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17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91585</xdr:rowOff>
    </xdr:from>
    <xdr:to>
      <xdr:col>77</xdr:col>
      <xdr:colOff>95250</xdr:colOff>
      <xdr:row>60</xdr:row>
      <xdr:rowOff>21735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20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6512</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293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84346</xdr:rowOff>
    </xdr:from>
    <xdr:to>
      <xdr:col>73</xdr:col>
      <xdr:colOff>44450</xdr:colOff>
      <xdr:row>60</xdr:row>
      <xdr:rowOff>14496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19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170723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28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72626</xdr:rowOff>
    </xdr:from>
    <xdr:to>
      <xdr:col>68</xdr:col>
      <xdr:colOff>203200</xdr:colOff>
      <xdr:row>60</xdr:row>
      <xdr:rowOff>2776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18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159003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274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64123</xdr:rowOff>
    </xdr:from>
    <xdr:to>
      <xdr:col>64</xdr:col>
      <xdr:colOff>152400</xdr:colOff>
      <xdr:row>59</xdr:row>
      <xdr:rowOff>165723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17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150500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26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類似団体と比較し依然として高い水準にあります。単年ベースで比率が令和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年度分より令和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年度分が大きく改善したため</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年平均での比率は前年度比</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ポイント改善しました。</a:t>
          </a:r>
        </a:p>
        <a:p>
          <a:r>
            <a:rPr kumimoji="1" lang="ja-JP" altLang="en-US" sz="1200">
              <a:latin typeface="ＭＳ Ｐゴシック" panose="020B0600070205080204" pitchFamily="50" charset="-128"/>
              <a:ea typeface="ＭＳ Ｐゴシック" panose="020B0600070205080204" pitchFamily="50" charset="-128"/>
            </a:rPr>
            <a:t>　以前より学校建設事業やごみ処理施設等の元金償還により悪化することを見込んでいたため、繰上償還による比率抑制の対応を行っています。交付税算入の有利な地方債の活用、適切な事業執行に引き続き努めてまいります。</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119380</xdr:rowOff>
    </xdr:from>
    <xdr:to>
      <xdr:col>81</xdr:col>
      <xdr:colOff>44450</xdr:colOff>
      <xdr:row>44</xdr:row>
      <xdr:rowOff>36406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7491730"/>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167640</xdr:rowOff>
    </xdr:from>
    <xdr:to>
      <xdr:col>77</xdr:col>
      <xdr:colOff>44450</xdr:colOff>
      <xdr:row>44</xdr:row>
      <xdr:rowOff>36406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53999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167640</xdr:rowOff>
    </xdr:from>
    <xdr:to>
      <xdr:col>72</xdr:col>
      <xdr:colOff>203200</xdr:colOff>
      <xdr:row>44</xdr:row>
      <xdr:rowOff>60537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53999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60537</xdr:rowOff>
    </xdr:from>
    <xdr:to>
      <xdr:col>68</xdr:col>
      <xdr:colOff>152400</xdr:colOff>
      <xdr:row>44</xdr:row>
      <xdr:rowOff>84667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6043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68580</xdr:rowOff>
    </xdr:from>
    <xdr:to>
      <xdr:col>81</xdr:col>
      <xdr:colOff>95250</xdr:colOff>
      <xdr:row>43</xdr:row>
      <xdr:rowOff>170180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40657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41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157056</xdr:rowOff>
    </xdr:from>
    <xdr:to>
      <xdr:col>77</xdr:col>
      <xdr:colOff>95250</xdr:colOff>
      <xdr:row>44</xdr:row>
      <xdr:rowOff>87206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71983</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6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116840</xdr:rowOff>
    </xdr:from>
    <xdr:to>
      <xdr:col>73</xdr:col>
      <xdr:colOff>44450</xdr:colOff>
      <xdr:row>44</xdr:row>
      <xdr:rowOff>46990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31767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9737</xdr:rowOff>
    </xdr:from>
    <xdr:to>
      <xdr:col>68</xdr:col>
      <xdr:colOff>203200</xdr:colOff>
      <xdr:row>44</xdr:row>
      <xdr:rowOff>111337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96114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33867</xdr:rowOff>
    </xdr:from>
    <xdr:to>
      <xdr:col>64</xdr:col>
      <xdr:colOff>152400</xdr:colOff>
      <xdr:row>44</xdr:row>
      <xdr:rowOff>135467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120244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年度に庁舎建設事業の地方債借入を行ったため</a:t>
          </a:r>
          <a:r>
            <a:rPr kumimoji="1" lang="en-US" altLang="ja-JP" sz="1100">
              <a:latin typeface="ＭＳ Ｐゴシック" panose="020B0600070205080204" pitchFamily="50" charset="-128"/>
              <a:ea typeface="ＭＳ Ｐゴシック" panose="020B0600070205080204" pitchFamily="50" charset="-128"/>
            </a:rPr>
            <a:t>R</a:t>
          </a:r>
          <a:r>
            <a:rPr kumimoji="1" lang="ja-JP" altLang="en-US" sz="1100">
              <a:latin typeface="ＭＳ Ｐゴシック" panose="020B0600070205080204" pitchFamily="50" charset="-128"/>
              <a:ea typeface="ＭＳ Ｐゴシック" panose="020B0600070205080204" pitchFamily="50" charset="-128"/>
            </a:rPr>
            <a:t>元年度と比較し</a:t>
          </a:r>
          <a:r>
            <a:rPr kumimoji="1" lang="en-US" altLang="ja-JP" sz="1100">
              <a:latin typeface="ＭＳ Ｐゴシック" panose="020B0600070205080204" pitchFamily="50" charset="-128"/>
              <a:ea typeface="ＭＳ Ｐゴシック" panose="020B0600070205080204" pitchFamily="50" charset="-128"/>
            </a:rPr>
            <a:t>20.0</a:t>
          </a:r>
          <a:r>
            <a:rPr kumimoji="1" lang="ja-JP" altLang="en-US" sz="1100">
              <a:latin typeface="ＭＳ Ｐゴシック" panose="020B0600070205080204" pitchFamily="50" charset="-128"/>
              <a:ea typeface="ＭＳ Ｐゴシック" panose="020B0600070205080204" pitchFamily="50" charset="-128"/>
            </a:rPr>
            <a:t>ポイント増と急激に悪化しましたが、令和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年度は特筆すべき大型事業がないため減少しており令和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年度には辺地債の繰上償還を行ったため</a:t>
          </a:r>
          <a:r>
            <a:rPr kumimoji="1" lang="en-US" altLang="ja-JP" sz="1100">
              <a:latin typeface="ＭＳ Ｐゴシック" panose="020B0600070205080204" pitchFamily="50" charset="-128"/>
              <a:ea typeface="ＭＳ Ｐゴシック" panose="020B0600070205080204" pitchFamily="50" charset="-128"/>
            </a:rPr>
            <a:t>11.3</a:t>
          </a:r>
          <a:r>
            <a:rPr kumimoji="1" lang="ja-JP" altLang="en-US" sz="1100">
              <a:latin typeface="ＭＳ Ｐゴシック" panose="020B0600070205080204" pitchFamily="50" charset="-128"/>
              <a:ea typeface="ＭＳ Ｐゴシック" panose="020B0600070205080204" pitchFamily="50" charset="-128"/>
            </a:rPr>
            <a:t>ポイントと大きく数値が改善しました。令和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年度も特筆すべき大型事業がないため</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ポイント改善しています。</a:t>
          </a:r>
        </a:p>
        <a:p>
          <a:r>
            <a:rPr kumimoji="1" lang="ja-JP" altLang="en-US" sz="1100">
              <a:latin typeface="ＭＳ Ｐゴシック" panose="020B0600070205080204" pitchFamily="50" charset="-128"/>
              <a:ea typeface="ＭＳ Ｐゴシック" panose="020B0600070205080204" pitchFamily="50" charset="-128"/>
            </a:rPr>
            <a:t>　類似団体内順位でも非常に高い水準となっているため、繰上償還などにより引き続き改善に向け取り組みます。</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95589</xdr:rowOff>
    </xdr:from>
    <xdr:to>
      <xdr:col>81</xdr:col>
      <xdr:colOff>44450</xdr:colOff>
      <xdr:row>16</xdr:row>
      <xdr:rowOff>102023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6179800" y="2838789"/>
          <a:ext cx="8382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102023</xdr:rowOff>
    </xdr:from>
    <xdr:to>
      <xdr:col>77</xdr:col>
      <xdr:colOff>44450</xdr:colOff>
      <xdr:row>17</xdr:row>
      <xdr:rowOff>21463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5290800" y="2845223"/>
          <a:ext cx="889000" cy="9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21463</xdr:rowOff>
    </xdr:from>
    <xdr:to>
      <xdr:col>72</xdr:col>
      <xdr:colOff>203200</xdr:colOff>
      <xdr:row>17</xdr:row>
      <xdr:rowOff>53636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4401800" y="293611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53636</xdr:rowOff>
    </xdr:from>
    <xdr:to>
      <xdr:col>68</xdr:col>
      <xdr:colOff>152400</xdr:colOff>
      <xdr:row>18</xdr:row>
      <xdr:rowOff>118660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968286"/>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44789</xdr:rowOff>
    </xdr:from>
    <xdr:to>
      <xdr:col>81</xdr:col>
      <xdr:colOff>95250</xdr:colOff>
      <xdr:row>16</xdr:row>
      <xdr:rowOff>146389</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278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16866</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2760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51223</xdr:rowOff>
    </xdr:from>
    <xdr:to>
      <xdr:col>77</xdr:col>
      <xdr:colOff>95250</xdr:colOff>
      <xdr:row>16</xdr:row>
      <xdr:rowOff>152823</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129000" y="279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137600</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2880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142113</xdr:rowOff>
    </xdr:from>
    <xdr:to>
      <xdr:col>73</xdr:col>
      <xdr:colOff>44450</xdr:colOff>
      <xdr:row>17</xdr:row>
      <xdr:rowOff>72263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88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57040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97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2836</xdr:rowOff>
    </xdr:from>
    <xdr:to>
      <xdr:col>68</xdr:col>
      <xdr:colOff>203200</xdr:colOff>
      <xdr:row>17</xdr:row>
      <xdr:rowOff>104436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91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89213</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30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67860</xdr:rowOff>
    </xdr:from>
    <xdr:to>
      <xdr:col>64</xdr:col>
      <xdr:colOff>152400</xdr:colOff>
      <xdr:row>18</xdr:row>
      <xdr:rowOff>169460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315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154237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324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島根県西ノ島町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2,495
2,466
55.97
6,658,784
6,571,856
26,760
3,298,366
9,538,642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給食センターの直営化による職員数の増に加え給与改定、会計年度任用職員の勤勉手当支給開始により、令和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年度と比較し、比率は</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ポイント増加しました。給食センターは直営化となりましたが、施設等の外部委託（ごみ処理施設・し尿処理施設等）による職員数の減、また、職員構成の若返りにより、依然として人件費は抑制されており、類似団体平均値を大きく下回っており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69850</xdr:rowOff>
    </xdr:from>
    <xdr:to>
      <xdr:col>24</xdr:col>
      <xdr:colOff>25400</xdr:colOff>
      <xdr:row>34</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991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39370</xdr:rowOff>
    </xdr:from>
    <xdr:to>
      <xdr:col>19</xdr:col>
      <xdr:colOff>187325</xdr:colOff>
      <xdr:row>34</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686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xdr:rowOff>
    </xdr:from>
    <xdr:to>
      <xdr:col>15</xdr:col>
      <xdr:colOff>98425</xdr:colOff>
      <xdr:row>34</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420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xdr:rowOff>
    </xdr:from>
    <xdr:to>
      <xdr:col>11</xdr:col>
      <xdr:colOff>9525</xdr:colOff>
      <xdr:row>34</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4200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76200</xdr:rowOff>
    </xdr:from>
    <xdr:to>
      <xdr:col>24</xdr:col>
      <xdr:colOff>76200</xdr:colOff>
      <xdr:row>35</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92727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19050</xdr:rowOff>
    </xdr:from>
    <xdr:to>
      <xdr:col>20</xdr:col>
      <xdr:colOff>38100</xdr:colOff>
      <xdr:row>34</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130827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1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160020</xdr:rowOff>
    </xdr:from>
    <xdr:to>
      <xdr:col>15</xdr:col>
      <xdr:colOff>149225</xdr:colOff>
      <xdr:row>34</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100347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8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133350</xdr:rowOff>
    </xdr:from>
    <xdr:to>
      <xdr:col>11</xdr:col>
      <xdr:colOff>60325</xdr:colOff>
      <xdr:row>34</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73677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72390</xdr:rowOff>
    </xdr:from>
    <xdr:to>
      <xdr:col>6</xdr:col>
      <xdr:colOff>171450</xdr:colOff>
      <xdr:row>35</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0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7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物件費は概ね類似団体平均値と近い値で推移しておりましたが、</a:t>
          </a:r>
          <a:r>
            <a:rPr kumimoji="1" lang="en-US" altLang="ja-JP" sz="1200">
              <a:latin typeface="ＭＳ Ｐゴシック" panose="020B0600070205080204" pitchFamily="50" charset="-128"/>
              <a:ea typeface="ＭＳ Ｐゴシック" panose="020B0600070205080204" pitchFamily="50" charset="-128"/>
            </a:rPr>
            <a:t>R6</a:t>
          </a:r>
          <a:r>
            <a:rPr kumimoji="1" lang="ja-JP" altLang="en-US" sz="1200">
              <a:latin typeface="ＭＳ Ｐゴシック" panose="020B0600070205080204" pitchFamily="50" charset="-128"/>
              <a:ea typeface="ＭＳ Ｐゴシック" panose="020B0600070205080204" pitchFamily="50" charset="-128"/>
            </a:rPr>
            <a:t>年度は類似団体平均より</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ポイント低くなっています。また、前年度比では</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減となりました。分子となる物件費に充当した一般財源が減少し、分母では地方税等、普通交付税、臨時財政対策債のいずれも増加したため比率は改善しました。引き続き歳出削減に努めてまいります。</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131572</xdr:rowOff>
    </xdr:from>
    <xdr:to>
      <xdr:col>82</xdr:col>
      <xdr:colOff>107950</xdr:colOff>
      <xdr:row>17</xdr:row>
      <xdr:rowOff>10414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7477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113284</xdr:rowOff>
    </xdr:from>
    <xdr:to>
      <xdr:col>78</xdr:col>
      <xdr:colOff>69850</xdr:colOff>
      <xdr:row>17</xdr:row>
      <xdr:rowOff>10414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5648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113284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016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145288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016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45991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80772</xdr:rowOff>
    </xdr:from>
    <xdr:to>
      <xdr:col>82</xdr:col>
      <xdr:colOff>158750</xdr:colOff>
      <xdr:row>17</xdr:row>
      <xdr:rowOff>10922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97299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6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131064</xdr:rowOff>
    </xdr:from>
    <xdr:to>
      <xdr:col>78</xdr:col>
      <xdr:colOff>120650</xdr:colOff>
      <xdr:row>17</xdr:row>
      <xdr:rowOff>61214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71391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43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62484</xdr:rowOff>
    </xdr:from>
    <xdr:to>
      <xdr:col>74</xdr:col>
      <xdr:colOff>31750</xdr:colOff>
      <xdr:row>16</xdr:row>
      <xdr:rowOff>164084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34815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自立支援給付は増、生活保護費は微減となり扶助費全体で増額となりましたが、普通交付税等も増となったため前年度と同ポイントとなりました。</a:t>
          </a:r>
        </a:p>
        <a:p>
          <a:r>
            <a:rPr kumimoji="1" lang="ja-JP" altLang="en-US" sz="1200">
              <a:latin typeface="ＭＳ Ｐゴシック" panose="020B0600070205080204" pitchFamily="50" charset="-128"/>
              <a:ea typeface="ＭＳ Ｐゴシック" panose="020B0600070205080204" pitchFamily="50" charset="-128"/>
            </a:rPr>
            <a:t>　扶助費は、義務的経費であるため歳出の抑制は難しいですが、対象世帯への健康指導等により扶助の軽減を図り、適切な支給に取組みます。</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151493</xdr:rowOff>
    </xdr:from>
    <xdr:to>
      <xdr:col>24</xdr:col>
      <xdr:colOff>25400</xdr:colOff>
      <xdr:row>53</xdr:row>
      <xdr:rowOff>151493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38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53</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220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22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53</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220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100693</xdr:rowOff>
    </xdr:from>
    <xdr:to>
      <xdr:col>24</xdr:col>
      <xdr:colOff>76200</xdr:colOff>
      <xdr:row>54</xdr:row>
      <xdr:rowOff>30843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117220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100693</xdr:rowOff>
    </xdr:from>
    <xdr:to>
      <xdr:col>20</xdr:col>
      <xdr:colOff>38100</xdr:colOff>
      <xdr:row>54</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41020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5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100693</xdr:rowOff>
    </xdr:from>
    <xdr:to>
      <xdr:col>6</xdr:col>
      <xdr:colOff>171450</xdr:colOff>
      <xdr:row>54</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簡易水道事業、下水道事業への繰出金が令和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年度より公営企業法適用化により補助費等となったため繰出金が減少し比率は改善しています。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類似団体平均値を下回っているものの、浦郷診療所への繰出金が増加しているため効率的な診療業務を行えるように努めます。</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28702</xdr:rowOff>
    </xdr:from>
    <xdr:to>
      <xdr:col>82</xdr:col>
      <xdr:colOff>107950</xdr:colOff>
      <xdr:row>55</xdr:row>
      <xdr:rowOff>110998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45845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56134</xdr:rowOff>
    </xdr:from>
    <xdr:to>
      <xdr:col>78</xdr:col>
      <xdr:colOff>69850</xdr:colOff>
      <xdr:row>55</xdr:row>
      <xdr:rowOff>110998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4858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28702</xdr:rowOff>
    </xdr:from>
    <xdr:to>
      <xdr:col>73</xdr:col>
      <xdr:colOff>180975</xdr:colOff>
      <xdr:row>55</xdr:row>
      <xdr:rowOff>56134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4584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28702</xdr:rowOff>
    </xdr:from>
    <xdr:to>
      <xdr:col>69</xdr:col>
      <xdr:colOff>92075</xdr:colOff>
      <xdr:row>55</xdr:row>
      <xdr:rowOff>46990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4584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149352</xdr:rowOff>
    </xdr:from>
    <xdr:to>
      <xdr:col>82</xdr:col>
      <xdr:colOff>158750</xdr:colOff>
      <xdr:row>55</xdr:row>
      <xdr:rowOff>79502</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40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165879</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25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60198</xdr:rowOff>
    </xdr:from>
    <xdr:to>
      <xdr:col>78</xdr:col>
      <xdr:colOff>120650</xdr:colOff>
      <xdr:row>55</xdr:row>
      <xdr:rowOff>161798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525</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25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5334</xdr:rowOff>
    </xdr:from>
    <xdr:to>
      <xdr:col>74</xdr:col>
      <xdr:colOff>31750</xdr:colOff>
      <xdr:row>55</xdr:row>
      <xdr:rowOff>106934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4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117111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20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149352</xdr:rowOff>
    </xdr:from>
    <xdr:to>
      <xdr:col>69</xdr:col>
      <xdr:colOff>142875</xdr:colOff>
      <xdr:row>55</xdr:row>
      <xdr:rowOff>79502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40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89679</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17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167640</xdr:rowOff>
    </xdr:from>
    <xdr:to>
      <xdr:col>65</xdr:col>
      <xdr:colOff>53975</xdr:colOff>
      <xdr:row>55</xdr:row>
      <xdr:rowOff>97790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107967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離島航路・消防・病院業務等を行う一部事務組合への負担金の割合が多く、当該業務は、離島である本町において、行政が行わざるを得ない公共サービスであり、類似団体平均値を上回る要因となっています。　</a:t>
          </a:r>
        </a:p>
        <a:p>
          <a:r>
            <a:rPr kumimoji="1" lang="ja-JP" altLang="en-US" sz="900">
              <a:latin typeface="ＭＳ Ｐゴシック" panose="020B0600070205080204" pitchFamily="50" charset="-128"/>
              <a:ea typeface="ＭＳ Ｐゴシック" panose="020B0600070205080204" pitchFamily="50" charset="-128"/>
            </a:rPr>
            <a:t>　平成</a:t>
          </a:r>
          <a:r>
            <a:rPr kumimoji="1" lang="en-US" altLang="ja-JP" sz="900">
              <a:latin typeface="ＭＳ Ｐゴシック" panose="020B0600070205080204" pitchFamily="50" charset="-128"/>
              <a:ea typeface="ＭＳ Ｐゴシック" panose="020B0600070205080204" pitchFamily="50" charset="-128"/>
            </a:rPr>
            <a:t>28</a:t>
          </a:r>
          <a:r>
            <a:rPr kumimoji="1" lang="ja-JP" altLang="en-US" sz="900">
              <a:latin typeface="ＭＳ Ｐゴシック" panose="020B0600070205080204" pitchFamily="50" charset="-128"/>
              <a:ea typeface="ＭＳ Ｐゴシック" panose="020B0600070205080204" pitchFamily="50" charset="-128"/>
            </a:rPr>
            <a:t>年度から、単独事業として開始した離島航路運賃低廉化事業等により大きく伸び、平成</a:t>
          </a:r>
          <a:r>
            <a:rPr kumimoji="1" lang="en-US" altLang="ja-JP" sz="900">
              <a:latin typeface="ＭＳ Ｐゴシック" panose="020B0600070205080204" pitchFamily="50" charset="-128"/>
              <a:ea typeface="ＭＳ Ｐゴシック" panose="020B0600070205080204" pitchFamily="50" charset="-128"/>
            </a:rPr>
            <a:t>29</a:t>
          </a:r>
          <a:r>
            <a:rPr kumimoji="1" lang="ja-JP" altLang="en-US" sz="900">
              <a:latin typeface="ＭＳ Ｐゴシック" panose="020B0600070205080204" pitchFamily="50" charset="-128"/>
              <a:ea typeface="ＭＳ Ｐゴシック" panose="020B0600070205080204" pitchFamily="50" charset="-128"/>
            </a:rPr>
            <a:t>年度からは特定有人国境離島地域社会維持推進交付金関連事業により上記に加え、輸送コスト支援、雇用拡充、滞在型観光促進などが追加されています。令和</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年度は病院事業への負担金が大きく伸びたほか、簡易水道事業、下水道事業への繰出金が公営企業法適用化となり補助金となったため補助費等の額が増加し比率は大きく悪化しています。</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39</xdr:row>
      <xdr:rowOff>138430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52780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156718</xdr:rowOff>
    </xdr:from>
    <xdr:to>
      <xdr:col>78</xdr:col>
      <xdr:colOff>69850</xdr:colOff>
      <xdr:row>38</xdr:row>
      <xdr:rowOff>12700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5003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156718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4363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38</xdr:row>
      <xdr:rowOff>3556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4363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87630</xdr:rowOff>
    </xdr:from>
    <xdr:to>
      <xdr:col>82</xdr:col>
      <xdr:colOff>158750</xdr:colOff>
      <xdr:row>40</xdr:row>
      <xdr:rowOff>17780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59707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133350</xdr:rowOff>
    </xdr:from>
    <xdr:to>
      <xdr:col>78</xdr:col>
      <xdr:colOff>120650</xdr:colOff>
      <xdr:row>38</xdr:row>
      <xdr:rowOff>63500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105918</xdr:rowOff>
    </xdr:from>
    <xdr:to>
      <xdr:col>74</xdr:col>
      <xdr:colOff>31750</xdr:colOff>
      <xdr:row>38</xdr:row>
      <xdr:rowOff>36068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20845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124206</xdr:rowOff>
    </xdr:from>
    <xdr:to>
      <xdr:col>65</xdr:col>
      <xdr:colOff>53975</xdr:colOff>
      <xdr:row>38</xdr:row>
      <xdr:rowOff>54356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39133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繰上償還等により公債費の改善に取組んでいますが、依然として類似団体平均値を上回っています。学校建設事業やごみ処理施設整備事業といった大型事業の元金償還により公債費が増加しているため、繰上償還や計画的な事業実施、交付税算入に有利な地方債の活用に努めてまいります。</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年度に辺地債の繰上償還を行い、公債費が減少したため令和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年度の比率は大きく改善しています。</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149861</xdr:rowOff>
    </xdr:from>
    <xdr:to>
      <xdr:col>24</xdr:col>
      <xdr:colOff>25400</xdr:colOff>
      <xdr:row>81</xdr:row>
      <xdr:rowOff>92711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865861"/>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92711</xdr:rowOff>
    </xdr:from>
    <xdr:to>
      <xdr:col>19</xdr:col>
      <xdr:colOff>187325</xdr:colOff>
      <xdr:row>81</xdr:row>
      <xdr:rowOff>153670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9801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62230</xdr:rowOff>
    </xdr:from>
    <xdr:to>
      <xdr:col>15</xdr:col>
      <xdr:colOff>98425</xdr:colOff>
      <xdr:row>81</xdr:row>
      <xdr:rowOff>153670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9496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92711</xdr:rowOff>
    </xdr:from>
    <xdr:to>
      <xdr:col>11</xdr:col>
      <xdr:colOff>9525</xdr:colOff>
      <xdr:row>81</xdr:row>
      <xdr:rowOff>62230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808711"/>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99061</xdr:rowOff>
    </xdr:from>
    <xdr:to>
      <xdr:col>24</xdr:col>
      <xdr:colOff>76200</xdr:colOff>
      <xdr:row>81</xdr:row>
      <xdr:rowOff>29211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7638</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41911</xdr:rowOff>
    </xdr:from>
    <xdr:to>
      <xdr:col>20</xdr:col>
      <xdr:colOff>38100</xdr:colOff>
      <xdr:row>81</xdr:row>
      <xdr:rowOff>143511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9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128288</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4015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102870</xdr:rowOff>
    </xdr:from>
    <xdr:to>
      <xdr:col>15</xdr:col>
      <xdr:colOff>149225</xdr:colOff>
      <xdr:row>82</xdr:row>
      <xdr:rowOff>33020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99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82</xdr:row>
      <xdr:rowOff>17797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407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11430</xdr:rowOff>
    </xdr:from>
    <xdr:to>
      <xdr:col>11</xdr:col>
      <xdr:colOff>60325</xdr:colOff>
      <xdr:row>81</xdr:row>
      <xdr:rowOff>113030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89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97807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41911</xdr:rowOff>
    </xdr:from>
    <xdr:to>
      <xdr:col>6</xdr:col>
      <xdr:colOff>171450</xdr:colOff>
      <xdr:row>80</xdr:row>
      <xdr:rowOff>143511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7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128288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84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は類似団体平均値を大きく下回る数値となっていますが、大型建設事業の完了に伴う公債費の高止まりが見込まれます。公債費以外についても、物件費等をはじめ、更なる歳出削減に努めてまいります。</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22497</xdr:rowOff>
    </xdr:from>
    <xdr:to>
      <xdr:col>82</xdr:col>
      <xdr:colOff>107950</xdr:colOff>
      <xdr:row>82</xdr:row>
      <xdr:rowOff>35561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709797"/>
          <a:ext cx="0" cy="1384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7638</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35561</xdr:rowOff>
    </xdr:from>
    <xdr:to>
      <xdr:col>82</xdr:col>
      <xdr:colOff>196850</xdr:colOff>
      <xdr:row>82</xdr:row>
      <xdr:rowOff>35561</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108874</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45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22497</xdr:rowOff>
    </xdr:from>
    <xdr:to>
      <xdr:col>82</xdr:col>
      <xdr:colOff>196850</xdr:colOff>
      <xdr:row>74</xdr:row>
      <xdr:rowOff>22497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709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27396</xdr:rowOff>
    </xdr:from>
    <xdr:to>
      <xdr:col>82</xdr:col>
      <xdr:colOff>107950</xdr:colOff>
      <xdr:row>76</xdr:row>
      <xdr:rowOff>51888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886146"/>
          <a:ext cx="8382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98896</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300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126819</xdr:rowOff>
    </xdr:from>
    <xdr:to>
      <xdr:col>82</xdr:col>
      <xdr:colOff>158750</xdr:colOff>
      <xdr:row>78</xdr:row>
      <xdr:rowOff>56969</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32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81280</xdr:rowOff>
    </xdr:from>
    <xdr:to>
      <xdr:col>78</xdr:col>
      <xdr:colOff>69850</xdr:colOff>
      <xdr:row>75</xdr:row>
      <xdr:rowOff>27396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768580"/>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74568</xdr:rowOff>
    </xdr:from>
    <xdr:to>
      <xdr:col>78</xdr:col>
      <xdr:colOff>120650</xdr:colOff>
      <xdr:row>78</xdr:row>
      <xdr:rowOff>4718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160945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62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135165</xdr:rowOff>
    </xdr:from>
    <xdr:to>
      <xdr:col>73</xdr:col>
      <xdr:colOff>180975</xdr:colOff>
      <xdr:row>74</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651015"/>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25581</xdr:rowOff>
    </xdr:from>
    <xdr:to>
      <xdr:col>74</xdr:col>
      <xdr:colOff>31750</xdr:colOff>
      <xdr:row>77</xdr:row>
      <xdr:rowOff>127181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111958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31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135165</xdr:rowOff>
    </xdr:from>
    <xdr:to>
      <xdr:col>69</xdr:col>
      <xdr:colOff>92075</xdr:colOff>
      <xdr:row>75</xdr:row>
      <xdr:rowOff>17599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651015"/>
          <a:ext cx="889000" cy="22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128451</xdr:rowOff>
    </xdr:from>
    <xdr:to>
      <xdr:col>69</xdr:col>
      <xdr:colOff>142875</xdr:colOff>
      <xdr:row>77</xdr:row>
      <xdr:rowOff>58601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43378</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68036</xdr:rowOff>
    </xdr:from>
    <xdr:to>
      <xdr:col>65</xdr:col>
      <xdr:colOff>53975</xdr:colOff>
      <xdr:row>77</xdr:row>
      <xdr:rowOff>169636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154413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1088</xdr:rowOff>
    </xdr:from>
    <xdr:to>
      <xdr:col>82</xdr:col>
      <xdr:colOff>158750</xdr:colOff>
      <xdr:row>76</xdr:row>
      <xdr:rowOff>102688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17615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7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148046</xdr:rowOff>
    </xdr:from>
    <xdr:to>
      <xdr:col>78</xdr:col>
      <xdr:colOff>120650</xdr:colOff>
      <xdr:row>75</xdr:row>
      <xdr:rowOff>78196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8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88373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604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30480</xdr:rowOff>
    </xdr:from>
    <xdr:to>
      <xdr:col>74</xdr:col>
      <xdr:colOff>31750</xdr:colOff>
      <xdr:row>74</xdr:row>
      <xdr:rowOff>132080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142257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84365</xdr:rowOff>
    </xdr:from>
    <xdr:to>
      <xdr:col>69</xdr:col>
      <xdr:colOff>142875</xdr:colOff>
      <xdr:row>74</xdr:row>
      <xdr:rowOff>14515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24692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3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138249</xdr:rowOff>
    </xdr:from>
    <xdr:to>
      <xdr:col>65</xdr:col>
      <xdr:colOff>53975</xdr:colOff>
      <xdr:row>75</xdr:row>
      <xdr:rowOff>68399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82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78576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594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島根県西ノ島町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37996</xdr:rowOff>
    </xdr:from>
    <xdr:to>
      <xdr:col>29</xdr:col>
      <xdr:colOff>127000</xdr:colOff>
      <xdr:row>18</xdr:row>
      <xdr:rowOff>50281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71721"/>
          <a:ext cx="647700" cy="12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50281</xdr:rowOff>
    </xdr:from>
    <xdr:to>
      <xdr:col>26</xdr:col>
      <xdr:colOff>50800</xdr:colOff>
      <xdr:row>18</xdr:row>
      <xdr:rowOff>68934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84006"/>
          <a:ext cx="698500" cy="18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68934</xdr:rowOff>
    </xdr:from>
    <xdr:to>
      <xdr:col>22</xdr:col>
      <xdr:colOff>114300</xdr:colOff>
      <xdr:row>18</xdr:row>
      <xdr:rowOff>82643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02659"/>
          <a:ext cx="698500" cy="13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82643</xdr:rowOff>
    </xdr:from>
    <xdr:to>
      <xdr:col>18</xdr:col>
      <xdr:colOff>177800</xdr:colOff>
      <xdr:row>18</xdr:row>
      <xdr:rowOff>83764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16368"/>
          <a:ext cx="698500" cy="1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158646</xdr:rowOff>
    </xdr:from>
    <xdr:to>
      <xdr:col>29</xdr:col>
      <xdr:colOff>177800</xdr:colOff>
      <xdr:row>18</xdr:row>
      <xdr:rowOff>88796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20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130723</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9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170931</xdr:rowOff>
    </xdr:from>
    <xdr:to>
      <xdr:col>26</xdr:col>
      <xdr:colOff>101600</xdr:colOff>
      <xdr:row>18</xdr:row>
      <xdr:rowOff>101081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33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85858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19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18134</xdr:rowOff>
    </xdr:from>
    <xdr:to>
      <xdr:col>22</xdr:col>
      <xdr:colOff>165100</xdr:colOff>
      <xdr:row>18</xdr:row>
      <xdr:rowOff>119735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5185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104511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3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31843</xdr:rowOff>
    </xdr:from>
    <xdr:to>
      <xdr:col>19</xdr:col>
      <xdr:colOff>38100</xdr:colOff>
      <xdr:row>18</xdr:row>
      <xdr:rowOff>133443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65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118220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5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32964</xdr:rowOff>
    </xdr:from>
    <xdr:to>
      <xdr:col>15</xdr:col>
      <xdr:colOff>101600</xdr:colOff>
      <xdr:row>18</xdr:row>
      <xdr:rowOff>134564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66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144741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93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169691</xdr:rowOff>
    </xdr:from>
    <xdr:to>
      <xdr:col>29</xdr:col>
      <xdr:colOff>127000</xdr:colOff>
      <xdr:row>35</xdr:row>
      <xdr:rowOff>291295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780041"/>
          <a:ext cx="647700" cy="121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166872</xdr:rowOff>
    </xdr:from>
    <xdr:to>
      <xdr:col>26</xdr:col>
      <xdr:colOff>50800</xdr:colOff>
      <xdr:row>35</xdr:row>
      <xdr:rowOff>169691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777222"/>
          <a:ext cx="698500" cy="2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166872</xdr:rowOff>
    </xdr:from>
    <xdr:to>
      <xdr:col>22</xdr:col>
      <xdr:colOff>114300</xdr:colOff>
      <xdr:row>35</xdr:row>
      <xdr:rowOff>206656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777222"/>
          <a:ext cx="698500" cy="39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206656</xdr:rowOff>
    </xdr:from>
    <xdr:to>
      <xdr:col>18</xdr:col>
      <xdr:colOff>177800</xdr:colOff>
      <xdr:row>35</xdr:row>
      <xdr:rowOff>257173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817006"/>
          <a:ext cx="698500" cy="50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72955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2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240495</xdr:rowOff>
    </xdr:from>
    <xdr:to>
      <xdr:col>29</xdr:col>
      <xdr:colOff>177800</xdr:colOff>
      <xdr:row>35</xdr:row>
      <xdr:rowOff>342095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50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85572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9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118891</xdr:rowOff>
    </xdr:from>
    <xdr:to>
      <xdr:col>26</xdr:col>
      <xdr:colOff>101600</xdr:colOff>
      <xdr:row>35</xdr:row>
      <xdr:rowOff>220491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29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230668</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498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116072</xdr:rowOff>
    </xdr:from>
    <xdr:to>
      <xdr:col>22</xdr:col>
      <xdr:colOff>165100</xdr:colOff>
      <xdr:row>35</xdr:row>
      <xdr:rowOff>217672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726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227849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49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155856</xdr:rowOff>
    </xdr:from>
    <xdr:to>
      <xdr:col>19</xdr:col>
      <xdr:colOff>38100</xdr:colOff>
      <xdr:row>35</xdr:row>
      <xdr:rowOff>257456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766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267633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535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206373</xdr:rowOff>
    </xdr:from>
    <xdr:to>
      <xdr:col>15</xdr:col>
      <xdr:colOff>101600</xdr:colOff>
      <xdr:row>35</xdr:row>
      <xdr:rowOff>307973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16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318150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58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島根県西ノ島町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2,495
2,466
55.97
6,658,784
6,571,856
26,760
3,298,366
9,538,642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32146</xdr:rowOff>
    </xdr:from>
    <xdr:to>
      <xdr:col>24</xdr:col>
      <xdr:colOff>63500</xdr:colOff>
      <xdr:row>37</xdr:row>
      <xdr:rowOff>59860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75796"/>
          <a:ext cx="838200" cy="2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59860</xdr:rowOff>
    </xdr:from>
    <xdr:to>
      <xdr:col>19</xdr:col>
      <xdr:colOff>177800</xdr:colOff>
      <xdr:row>37</xdr:row>
      <xdr:rowOff>76406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03510"/>
          <a:ext cx="8890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76406</xdr:rowOff>
    </xdr:from>
    <xdr:to>
      <xdr:col>15</xdr:col>
      <xdr:colOff>50800</xdr:colOff>
      <xdr:row>37</xdr:row>
      <xdr:rowOff>88506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20056"/>
          <a:ext cx="889000" cy="1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79361</xdr:rowOff>
    </xdr:from>
    <xdr:to>
      <xdr:col>10</xdr:col>
      <xdr:colOff>114300</xdr:colOff>
      <xdr:row>37</xdr:row>
      <xdr:rowOff>88506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423011"/>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152796</xdr:rowOff>
    </xdr:from>
    <xdr:to>
      <xdr:col>24</xdr:col>
      <xdr:colOff>114300</xdr:colOff>
      <xdr:row>37</xdr:row>
      <xdr:rowOff>82946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2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131223</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0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9060</xdr:rowOff>
    </xdr:from>
    <xdr:to>
      <xdr:col>20</xdr:col>
      <xdr:colOff>38100</xdr:colOff>
      <xdr:row>37</xdr:row>
      <xdr:rowOff>110660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5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101787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45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25606</xdr:rowOff>
    </xdr:from>
    <xdr:to>
      <xdr:col>15</xdr:col>
      <xdr:colOff>101600</xdr:colOff>
      <xdr:row>37</xdr:row>
      <xdr:rowOff>127206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6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118333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61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37706</xdr:rowOff>
    </xdr:from>
    <xdr:to>
      <xdr:col>10</xdr:col>
      <xdr:colOff>165100</xdr:colOff>
      <xdr:row>37</xdr:row>
      <xdr:rowOff>139306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8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130433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7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28561</xdr:rowOff>
    </xdr:from>
    <xdr:to>
      <xdr:col>6</xdr:col>
      <xdr:colOff>38100</xdr:colOff>
      <xdr:row>37</xdr:row>
      <xdr:rowOff>130161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7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146688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147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121676</xdr:rowOff>
    </xdr:from>
    <xdr:to>
      <xdr:col>24</xdr:col>
      <xdr:colOff>63500</xdr:colOff>
      <xdr:row>57</xdr:row>
      <xdr:rowOff>135899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94326"/>
          <a:ext cx="838200" cy="1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135899</xdr:rowOff>
    </xdr:from>
    <xdr:to>
      <xdr:col>19</xdr:col>
      <xdr:colOff>177800</xdr:colOff>
      <xdr:row>57</xdr:row>
      <xdr:rowOff>143880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08549"/>
          <a:ext cx="889000" cy="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143880</xdr:rowOff>
    </xdr:from>
    <xdr:to>
      <xdr:col>15</xdr:col>
      <xdr:colOff>50800</xdr:colOff>
      <xdr:row>58</xdr:row>
      <xdr:rowOff>450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16530"/>
          <a:ext cx="8890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450</xdr:rowOff>
    </xdr:from>
    <xdr:to>
      <xdr:col>10</xdr:col>
      <xdr:colOff>114300</xdr:colOff>
      <xdr:row>58</xdr:row>
      <xdr:rowOff>6786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44550"/>
          <a:ext cx="889000" cy="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70876</xdr:rowOff>
    </xdr:from>
    <xdr:to>
      <xdr:col>24</xdr:col>
      <xdr:colOff>114300</xdr:colOff>
      <xdr:row>58</xdr:row>
      <xdr:rowOff>1026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4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93753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94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85099</xdr:rowOff>
    </xdr:from>
    <xdr:to>
      <xdr:col>20</xdr:col>
      <xdr:colOff>38100</xdr:colOff>
      <xdr:row>58</xdr:row>
      <xdr:rowOff>15249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5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31776</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63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93080</xdr:rowOff>
    </xdr:from>
    <xdr:to>
      <xdr:col>15</xdr:col>
      <xdr:colOff>101600</xdr:colOff>
      <xdr:row>58</xdr:row>
      <xdr:rowOff>23230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6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39757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64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121100</xdr:rowOff>
    </xdr:from>
    <xdr:to>
      <xdr:col>10</xdr:col>
      <xdr:colOff>165100</xdr:colOff>
      <xdr:row>58</xdr:row>
      <xdr:rowOff>51250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67777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66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127436</xdr:rowOff>
    </xdr:from>
    <xdr:to>
      <xdr:col>6</xdr:col>
      <xdr:colOff>38100</xdr:colOff>
      <xdr:row>58</xdr:row>
      <xdr:rowOff>57586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0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74113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67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150746</xdr:rowOff>
    </xdr:from>
    <xdr:to>
      <xdr:col>24</xdr:col>
      <xdr:colOff>63500</xdr:colOff>
      <xdr:row>78</xdr:row>
      <xdr:rowOff>155580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23846"/>
          <a:ext cx="838200" cy="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155580</xdr:rowOff>
    </xdr:from>
    <xdr:to>
      <xdr:col>19</xdr:col>
      <xdr:colOff>177800</xdr:colOff>
      <xdr:row>78</xdr:row>
      <xdr:rowOff>165905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28680"/>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165905</xdr:rowOff>
    </xdr:from>
    <xdr:to>
      <xdr:col>15</xdr:col>
      <xdr:colOff>50800</xdr:colOff>
      <xdr:row>79</xdr:row>
      <xdr:rowOff>8080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39005"/>
          <a:ext cx="889000" cy="1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8080</xdr:rowOff>
    </xdr:from>
    <xdr:to>
      <xdr:col>10</xdr:col>
      <xdr:colOff>114300</xdr:colOff>
      <xdr:row>79</xdr:row>
      <xdr:rowOff>18604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52630"/>
          <a:ext cx="889000" cy="1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99946</xdr:rowOff>
    </xdr:from>
    <xdr:to>
      <xdr:col>24</xdr:col>
      <xdr:colOff>114300</xdr:colOff>
      <xdr:row>79</xdr:row>
      <xdr:rowOff>30096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7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14873</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8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104780</xdr:rowOff>
    </xdr:from>
    <xdr:to>
      <xdr:col>20</xdr:col>
      <xdr:colOff>38100</xdr:colOff>
      <xdr:row>79</xdr:row>
      <xdr:rowOff>34930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7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26057</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7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115105</xdr:rowOff>
    </xdr:from>
    <xdr:to>
      <xdr:col>15</xdr:col>
      <xdr:colOff>101600</xdr:colOff>
      <xdr:row>79</xdr:row>
      <xdr:rowOff>45255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8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36382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8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128730</xdr:rowOff>
    </xdr:from>
    <xdr:to>
      <xdr:col>10</xdr:col>
      <xdr:colOff>165100</xdr:colOff>
      <xdr:row>79</xdr:row>
      <xdr:rowOff>58880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0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50007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9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139254</xdr:rowOff>
    </xdr:from>
    <xdr:to>
      <xdr:col>6</xdr:col>
      <xdr:colOff>38100</xdr:colOff>
      <xdr:row>79</xdr:row>
      <xdr:rowOff>69404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1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60531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0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80783</xdr:rowOff>
    </xdr:from>
    <xdr:to>
      <xdr:col>24</xdr:col>
      <xdr:colOff>63500</xdr:colOff>
      <xdr:row>95</xdr:row>
      <xdr:rowOff>82801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368533"/>
          <a:ext cx="838200" cy="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80783</xdr:rowOff>
    </xdr:from>
    <xdr:to>
      <xdr:col>19</xdr:col>
      <xdr:colOff>177800</xdr:colOff>
      <xdr:row>96</xdr:row>
      <xdr:rowOff>15875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368533"/>
          <a:ext cx="889000" cy="10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81986</xdr:rowOff>
    </xdr:from>
    <xdr:to>
      <xdr:col>15</xdr:col>
      <xdr:colOff>50800</xdr:colOff>
      <xdr:row>96</xdr:row>
      <xdr:rowOff>15875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369736"/>
          <a:ext cx="889000" cy="10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81986</xdr:rowOff>
    </xdr:from>
    <xdr:to>
      <xdr:col>10</xdr:col>
      <xdr:colOff>114300</xdr:colOff>
      <xdr:row>96</xdr:row>
      <xdr:rowOff>114136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369736"/>
          <a:ext cx="889000" cy="20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32001</xdr:rowOff>
    </xdr:from>
    <xdr:to>
      <xdr:col>24</xdr:col>
      <xdr:colOff>114300</xdr:colOff>
      <xdr:row>95</xdr:row>
      <xdr:rowOff>133601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1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10428</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2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29983</xdr:rowOff>
    </xdr:from>
    <xdr:to>
      <xdr:col>20</xdr:col>
      <xdr:colOff>38100</xdr:colOff>
      <xdr:row>95</xdr:row>
      <xdr:rowOff>131583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1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122710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1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136525</xdr:rowOff>
    </xdr:from>
    <xdr:to>
      <xdr:col>15</xdr:col>
      <xdr:colOff>101600</xdr:colOff>
      <xdr:row>96</xdr:row>
      <xdr:rowOff>66675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2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57802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1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31186</xdr:rowOff>
    </xdr:from>
    <xdr:to>
      <xdr:col>10</xdr:col>
      <xdr:colOff>165100</xdr:colOff>
      <xdr:row>95</xdr:row>
      <xdr:rowOff>132786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1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123913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41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63336</xdr:rowOff>
    </xdr:from>
    <xdr:to>
      <xdr:col>6</xdr:col>
      <xdr:colOff>38100</xdr:colOff>
      <xdr:row>96</xdr:row>
      <xdr:rowOff>164936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156063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1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64518</xdr:rowOff>
    </xdr:from>
    <xdr:to>
      <xdr:col>55</xdr:col>
      <xdr:colOff>0</xdr:colOff>
      <xdr:row>36</xdr:row>
      <xdr:rowOff>152688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5893818"/>
          <a:ext cx="838200" cy="43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145114</xdr:rowOff>
    </xdr:from>
    <xdr:to>
      <xdr:col>50</xdr:col>
      <xdr:colOff>114300</xdr:colOff>
      <xdr:row>36</xdr:row>
      <xdr:rowOff>152688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317314"/>
          <a:ext cx="889000" cy="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145114</xdr:rowOff>
    </xdr:from>
    <xdr:to>
      <xdr:col>45</xdr:col>
      <xdr:colOff>177800</xdr:colOff>
      <xdr:row>37</xdr:row>
      <xdr:rowOff>28023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317314"/>
          <a:ext cx="889000" cy="5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106264</xdr:rowOff>
    </xdr:from>
    <xdr:to>
      <xdr:col>41</xdr:col>
      <xdr:colOff>50800</xdr:colOff>
      <xdr:row>37</xdr:row>
      <xdr:rowOff>28023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278464"/>
          <a:ext cx="889000" cy="9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128305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13718</xdr:rowOff>
    </xdr:from>
    <xdr:to>
      <xdr:col>55</xdr:col>
      <xdr:colOff>50800</xdr:colOff>
      <xdr:row>34</xdr:row>
      <xdr:rowOff>115318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84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36595</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69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101888</xdr:rowOff>
    </xdr:from>
    <xdr:to>
      <xdr:col>50</xdr:col>
      <xdr:colOff>165100</xdr:colOff>
      <xdr:row>37</xdr:row>
      <xdr:rowOff>32038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27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48565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04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94314</xdr:rowOff>
    </xdr:from>
    <xdr:to>
      <xdr:col>46</xdr:col>
      <xdr:colOff>38100</xdr:colOff>
      <xdr:row>37</xdr:row>
      <xdr:rowOff>24464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26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40991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04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148673</xdr:rowOff>
    </xdr:from>
    <xdr:to>
      <xdr:col>41</xdr:col>
      <xdr:colOff>101600</xdr:colOff>
      <xdr:row>37</xdr:row>
      <xdr:rowOff>78823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32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95350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096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55464</xdr:rowOff>
    </xdr:from>
    <xdr:to>
      <xdr:col>36</xdr:col>
      <xdr:colOff>165100</xdr:colOff>
      <xdr:row>36</xdr:row>
      <xdr:rowOff>157064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2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2141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002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161997</xdr:rowOff>
    </xdr:from>
    <xdr:to>
      <xdr:col>55</xdr:col>
      <xdr:colOff>0</xdr:colOff>
      <xdr:row>59</xdr:row>
      <xdr:rowOff>11067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106097"/>
          <a:ext cx="838200" cy="2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11067</xdr:rowOff>
    </xdr:from>
    <xdr:to>
      <xdr:col>50</xdr:col>
      <xdr:colOff>114300</xdr:colOff>
      <xdr:row>59</xdr:row>
      <xdr:rowOff>20644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26617"/>
          <a:ext cx="889000" cy="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128274</xdr:rowOff>
    </xdr:from>
    <xdr:to>
      <xdr:col>45</xdr:col>
      <xdr:colOff>177800</xdr:colOff>
      <xdr:row>59</xdr:row>
      <xdr:rowOff>20644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72374"/>
          <a:ext cx="889000" cy="6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30118</xdr:rowOff>
    </xdr:from>
    <xdr:to>
      <xdr:col>41</xdr:col>
      <xdr:colOff>50800</xdr:colOff>
      <xdr:row>58</xdr:row>
      <xdr:rowOff>128274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74218"/>
          <a:ext cx="889000" cy="9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32269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111197</xdr:rowOff>
    </xdr:from>
    <xdr:to>
      <xdr:col>55</xdr:col>
      <xdr:colOff>50800</xdr:colOff>
      <xdr:row>59</xdr:row>
      <xdr:rowOff>41347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5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70574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4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131717</xdr:rowOff>
    </xdr:from>
    <xdr:to>
      <xdr:col>50</xdr:col>
      <xdr:colOff>165100</xdr:colOff>
      <xdr:row>59</xdr:row>
      <xdr:rowOff>61867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7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52994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6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141294</xdr:rowOff>
    </xdr:from>
    <xdr:to>
      <xdr:col>46</xdr:col>
      <xdr:colOff>38100</xdr:colOff>
      <xdr:row>59</xdr:row>
      <xdr:rowOff>71444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8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62571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7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77474</xdr:rowOff>
    </xdr:from>
    <xdr:to>
      <xdr:col>41</xdr:col>
      <xdr:colOff>101600</xdr:colOff>
      <xdr:row>59</xdr:row>
      <xdr:rowOff>7624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2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24151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96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150768</xdr:rowOff>
    </xdr:from>
    <xdr:to>
      <xdr:col>36</xdr:col>
      <xdr:colOff>165100</xdr:colOff>
      <xdr:row>58</xdr:row>
      <xdr:rowOff>80918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2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97445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69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145245</xdr:rowOff>
    </xdr:from>
    <xdr:to>
      <xdr:col>55</xdr:col>
      <xdr:colOff>0</xdr:colOff>
      <xdr:row>79</xdr:row>
      <xdr:rowOff>39388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18345"/>
          <a:ext cx="838200" cy="6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145245</xdr:rowOff>
    </xdr:from>
    <xdr:to>
      <xdr:col>50</xdr:col>
      <xdr:colOff>114300</xdr:colOff>
      <xdr:row>79</xdr:row>
      <xdr:rowOff>20479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18345"/>
          <a:ext cx="889000" cy="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125248</xdr:rowOff>
    </xdr:from>
    <xdr:to>
      <xdr:col>45</xdr:col>
      <xdr:colOff>177800</xdr:colOff>
      <xdr:row>79</xdr:row>
      <xdr:rowOff>20479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98348"/>
          <a:ext cx="889000" cy="6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125248</xdr:rowOff>
    </xdr:from>
    <xdr:to>
      <xdr:col>41</xdr:col>
      <xdr:colOff>50800</xdr:colOff>
      <xdr:row>78</xdr:row>
      <xdr:rowOff>126547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98348"/>
          <a:ext cx="889000" cy="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160038</xdr:rowOff>
    </xdr:from>
    <xdr:to>
      <xdr:col>55</xdr:col>
      <xdr:colOff>50800</xdr:colOff>
      <xdr:row>79</xdr:row>
      <xdr:rowOff>90188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74965</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94445</xdr:rowOff>
    </xdr:from>
    <xdr:to>
      <xdr:col>50</xdr:col>
      <xdr:colOff>165100</xdr:colOff>
      <xdr:row>79</xdr:row>
      <xdr:rowOff>24595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6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15722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6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141129</xdr:rowOff>
    </xdr:from>
    <xdr:to>
      <xdr:col>46</xdr:col>
      <xdr:colOff>38100</xdr:colOff>
      <xdr:row>79</xdr:row>
      <xdr:rowOff>71279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1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62406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0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74448</xdr:rowOff>
    </xdr:from>
    <xdr:to>
      <xdr:col>41</xdr:col>
      <xdr:colOff>101600</xdr:colOff>
      <xdr:row>79</xdr:row>
      <xdr:rowOff>4598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167175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4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75747</xdr:rowOff>
    </xdr:from>
    <xdr:to>
      <xdr:col>36</xdr:col>
      <xdr:colOff>165100</xdr:colOff>
      <xdr:row>79</xdr:row>
      <xdr:rowOff>5897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4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168474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4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168269</xdr:rowOff>
    </xdr:from>
    <xdr:to>
      <xdr:col>55</xdr:col>
      <xdr:colOff>0</xdr:colOff>
      <xdr:row>98</xdr:row>
      <xdr:rowOff>44120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98919"/>
          <a:ext cx="838200" cy="4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39148</xdr:rowOff>
    </xdr:from>
    <xdr:to>
      <xdr:col>50</xdr:col>
      <xdr:colOff>114300</xdr:colOff>
      <xdr:row>98</xdr:row>
      <xdr:rowOff>44120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41248"/>
          <a:ext cx="8890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145131</xdr:rowOff>
    </xdr:from>
    <xdr:to>
      <xdr:col>45</xdr:col>
      <xdr:colOff>177800</xdr:colOff>
      <xdr:row>98</xdr:row>
      <xdr:rowOff>39148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75781"/>
          <a:ext cx="889000" cy="6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14053</xdr:rowOff>
    </xdr:from>
    <xdr:to>
      <xdr:col>41</xdr:col>
      <xdr:colOff>50800</xdr:colOff>
      <xdr:row>97</xdr:row>
      <xdr:rowOff>145131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644703"/>
          <a:ext cx="889000" cy="13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92964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117469</xdr:rowOff>
    </xdr:from>
    <xdr:to>
      <xdr:col>55</xdr:col>
      <xdr:colOff>50800</xdr:colOff>
      <xdr:row>98</xdr:row>
      <xdr:rowOff>47619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4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140346</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99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164770</xdr:rowOff>
    </xdr:from>
    <xdr:to>
      <xdr:col>50</xdr:col>
      <xdr:colOff>165100</xdr:colOff>
      <xdr:row>98</xdr:row>
      <xdr:rowOff>94920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9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111447</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570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159798</xdr:rowOff>
    </xdr:from>
    <xdr:to>
      <xdr:col>46</xdr:col>
      <xdr:colOff>38100</xdr:colOff>
      <xdr:row>98</xdr:row>
      <xdr:rowOff>89948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106475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565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94331</xdr:rowOff>
    </xdr:from>
    <xdr:to>
      <xdr:col>41</xdr:col>
      <xdr:colOff>101600</xdr:colOff>
      <xdr:row>98</xdr:row>
      <xdr:rowOff>24481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2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41008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500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134703</xdr:rowOff>
    </xdr:from>
    <xdr:to>
      <xdr:col>36</xdr:col>
      <xdr:colOff>165100</xdr:colOff>
      <xdr:row>97</xdr:row>
      <xdr:rowOff>64853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9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81380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36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24074</xdr:rowOff>
    </xdr:from>
    <xdr:to>
      <xdr:col>85</xdr:col>
      <xdr:colOff>127000</xdr:colOff>
      <xdr:row>38</xdr:row>
      <xdr:rowOff>145045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367724"/>
          <a:ext cx="838200" cy="29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80216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95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15082</xdr:rowOff>
    </xdr:from>
    <xdr:to>
      <xdr:col>81</xdr:col>
      <xdr:colOff>50800</xdr:colOff>
      <xdr:row>37</xdr:row>
      <xdr:rowOff>24074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358732"/>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11377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15082</xdr:rowOff>
    </xdr:from>
    <xdr:to>
      <xdr:col>76</xdr:col>
      <xdr:colOff>114300</xdr:colOff>
      <xdr:row>38</xdr:row>
      <xdr:rowOff>32540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358732"/>
          <a:ext cx="889000" cy="18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9499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32540</xdr:rowOff>
    </xdr:from>
    <xdr:to>
      <xdr:col>71</xdr:col>
      <xdr:colOff>177800</xdr:colOff>
      <xdr:row>39</xdr:row>
      <xdr:rowOff>42846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547640"/>
          <a:ext cx="889000" cy="18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94245</xdr:rowOff>
    </xdr:from>
    <xdr:to>
      <xdr:col>85</xdr:col>
      <xdr:colOff>177800</xdr:colOff>
      <xdr:row>39</xdr:row>
      <xdr:rowOff>24395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53622</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9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144724</xdr:rowOff>
    </xdr:from>
    <xdr:to>
      <xdr:col>81</xdr:col>
      <xdr:colOff>101600</xdr:colOff>
      <xdr:row>37</xdr:row>
      <xdr:rowOff>74874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31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91401</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09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135732</xdr:rowOff>
    </xdr:from>
    <xdr:to>
      <xdr:col>76</xdr:col>
      <xdr:colOff>165100</xdr:colOff>
      <xdr:row>37</xdr:row>
      <xdr:rowOff>65882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30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82409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08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153190</xdr:rowOff>
    </xdr:from>
    <xdr:to>
      <xdr:col>72</xdr:col>
      <xdr:colOff>38100</xdr:colOff>
      <xdr:row>38</xdr:row>
      <xdr:rowOff>83340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49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99867</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27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163496</xdr:rowOff>
    </xdr:from>
    <xdr:to>
      <xdr:col>67</xdr:col>
      <xdr:colOff>101600</xdr:colOff>
      <xdr:row>39</xdr:row>
      <xdr:rowOff>93646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7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84773</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771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113270</xdr:rowOff>
    </xdr:from>
    <xdr:to>
      <xdr:col>85</xdr:col>
      <xdr:colOff>127000</xdr:colOff>
      <xdr:row>73</xdr:row>
      <xdr:rowOff>66386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2286220"/>
          <a:ext cx="838200" cy="29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113270</xdr:rowOff>
    </xdr:from>
    <xdr:to>
      <xdr:col>81</xdr:col>
      <xdr:colOff>50800</xdr:colOff>
      <xdr:row>73</xdr:row>
      <xdr:rowOff>4894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2286220"/>
          <a:ext cx="889000" cy="23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4894</xdr:rowOff>
    </xdr:from>
    <xdr:to>
      <xdr:col>76</xdr:col>
      <xdr:colOff>114300</xdr:colOff>
      <xdr:row>73</xdr:row>
      <xdr:rowOff>73093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2520744"/>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73093</xdr:rowOff>
    </xdr:from>
    <xdr:to>
      <xdr:col>71</xdr:col>
      <xdr:colOff>177800</xdr:colOff>
      <xdr:row>74</xdr:row>
      <xdr:rowOff>111253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2588943"/>
          <a:ext cx="889000" cy="20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138873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15586</xdr:rowOff>
    </xdr:from>
    <xdr:to>
      <xdr:col>85</xdr:col>
      <xdr:colOff>177800</xdr:colOff>
      <xdr:row>73</xdr:row>
      <xdr:rowOff>117186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5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38463</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382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62470</xdr:rowOff>
    </xdr:from>
    <xdr:to>
      <xdr:col>81</xdr:col>
      <xdr:colOff>101600</xdr:colOff>
      <xdr:row>71</xdr:row>
      <xdr:rowOff>164070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2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9147</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010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125544</xdr:rowOff>
    </xdr:from>
    <xdr:to>
      <xdr:col>76</xdr:col>
      <xdr:colOff>165100</xdr:colOff>
      <xdr:row>73</xdr:row>
      <xdr:rowOff>55694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46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72221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245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22293</xdr:rowOff>
    </xdr:from>
    <xdr:to>
      <xdr:col>72</xdr:col>
      <xdr:colOff>38100</xdr:colOff>
      <xdr:row>73</xdr:row>
      <xdr:rowOff>123893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5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140420</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313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60453</xdr:rowOff>
    </xdr:from>
    <xdr:to>
      <xdr:col>67</xdr:col>
      <xdr:colOff>101600</xdr:colOff>
      <xdr:row>74</xdr:row>
      <xdr:rowOff>162053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74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7130</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52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73023</xdr:rowOff>
    </xdr:from>
    <xdr:to>
      <xdr:col>85</xdr:col>
      <xdr:colOff>127000</xdr:colOff>
      <xdr:row>98</xdr:row>
      <xdr:rowOff>80008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75123"/>
          <a:ext cx="8382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73023</xdr:rowOff>
    </xdr:from>
    <xdr:to>
      <xdr:col>81</xdr:col>
      <xdr:colOff>50800</xdr:colOff>
      <xdr:row>98</xdr:row>
      <xdr:rowOff>81057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75123"/>
          <a:ext cx="889000" cy="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123994</xdr:rowOff>
    </xdr:from>
    <xdr:to>
      <xdr:col>76</xdr:col>
      <xdr:colOff>114300</xdr:colOff>
      <xdr:row>98</xdr:row>
      <xdr:rowOff>81057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754644"/>
          <a:ext cx="889000" cy="12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123994</xdr:rowOff>
    </xdr:from>
    <xdr:to>
      <xdr:col>71</xdr:col>
      <xdr:colOff>177800</xdr:colOff>
      <xdr:row>98</xdr:row>
      <xdr:rowOff>74662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54644"/>
          <a:ext cx="889000" cy="1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29208</xdr:rowOff>
    </xdr:from>
    <xdr:to>
      <xdr:col>85</xdr:col>
      <xdr:colOff>177800</xdr:colOff>
      <xdr:row>98</xdr:row>
      <xdr:rowOff>130808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3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133952</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22223</xdr:rowOff>
    </xdr:from>
    <xdr:to>
      <xdr:col>81</xdr:col>
      <xdr:colOff>101600</xdr:colOff>
      <xdr:row>98</xdr:row>
      <xdr:rowOff>123823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2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114950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1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30257</xdr:rowOff>
    </xdr:from>
    <xdr:to>
      <xdr:col>76</xdr:col>
      <xdr:colOff>165100</xdr:colOff>
      <xdr:row>98</xdr:row>
      <xdr:rowOff>131857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3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122984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2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73194</xdr:rowOff>
    </xdr:from>
    <xdr:to>
      <xdr:col>72</xdr:col>
      <xdr:colOff>38100</xdr:colOff>
      <xdr:row>98</xdr:row>
      <xdr:rowOff>3344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0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165921</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796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23862</xdr:rowOff>
    </xdr:from>
    <xdr:to>
      <xdr:col>67</xdr:col>
      <xdr:colOff>101600</xdr:colOff>
      <xdr:row>98</xdr:row>
      <xdr:rowOff>125462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2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116589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1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64523</xdr:rowOff>
    </xdr:from>
    <xdr:to>
      <xdr:col>116</xdr:col>
      <xdr:colOff>63500</xdr:colOff>
      <xdr:row>59</xdr:row>
      <xdr:rowOff>75806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180073"/>
          <a:ext cx="8382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61290</xdr:rowOff>
    </xdr:from>
    <xdr:to>
      <xdr:col>111</xdr:col>
      <xdr:colOff>177800</xdr:colOff>
      <xdr:row>59</xdr:row>
      <xdr:rowOff>75806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176840"/>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61290</xdr:rowOff>
    </xdr:from>
    <xdr:to>
      <xdr:col>107</xdr:col>
      <xdr:colOff>50800</xdr:colOff>
      <xdr:row>59</xdr:row>
      <xdr:rowOff>76541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176840"/>
          <a:ext cx="889000" cy="1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72704</xdr:rowOff>
    </xdr:from>
    <xdr:to>
      <xdr:col>102</xdr:col>
      <xdr:colOff>114300</xdr:colOff>
      <xdr:row>59</xdr:row>
      <xdr:rowOff>76541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188254"/>
          <a:ext cx="889000" cy="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13723</xdr:rowOff>
    </xdr:from>
    <xdr:to>
      <xdr:col>116</xdr:col>
      <xdr:colOff>114300</xdr:colOff>
      <xdr:row>59</xdr:row>
      <xdr:rowOff>115323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25006</xdr:rowOff>
    </xdr:from>
    <xdr:to>
      <xdr:col>112</xdr:col>
      <xdr:colOff>38100</xdr:colOff>
      <xdr:row>59</xdr:row>
      <xdr:rowOff>126606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4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117733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23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10490</xdr:rowOff>
    </xdr:from>
    <xdr:to>
      <xdr:col>107</xdr:col>
      <xdr:colOff>101600</xdr:colOff>
      <xdr:row>59</xdr:row>
      <xdr:rowOff>112090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103217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21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25741</xdr:rowOff>
    </xdr:from>
    <xdr:to>
      <xdr:col>102</xdr:col>
      <xdr:colOff>165100</xdr:colOff>
      <xdr:row>59</xdr:row>
      <xdr:rowOff>127341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4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118468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23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21904</xdr:rowOff>
    </xdr:from>
    <xdr:to>
      <xdr:col>98</xdr:col>
      <xdr:colOff>38100</xdr:colOff>
      <xdr:row>59</xdr:row>
      <xdr:rowOff>123504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3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114631</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23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58037</xdr:rowOff>
    </xdr:from>
    <xdr:to>
      <xdr:col>116</xdr:col>
      <xdr:colOff>63500</xdr:colOff>
      <xdr:row>77</xdr:row>
      <xdr:rowOff>110840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088237"/>
          <a:ext cx="838200" cy="22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58037</xdr:rowOff>
    </xdr:from>
    <xdr:to>
      <xdr:col>111</xdr:col>
      <xdr:colOff>177800</xdr:colOff>
      <xdr:row>76</xdr:row>
      <xdr:rowOff>101223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088237"/>
          <a:ext cx="889000" cy="4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101223</xdr:rowOff>
    </xdr:from>
    <xdr:to>
      <xdr:col>107</xdr:col>
      <xdr:colOff>50800</xdr:colOff>
      <xdr:row>76</xdr:row>
      <xdr:rowOff>125493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131423"/>
          <a:ext cx="8890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111708</xdr:rowOff>
    </xdr:from>
    <xdr:to>
      <xdr:col>102</xdr:col>
      <xdr:colOff>114300</xdr:colOff>
      <xdr:row>76</xdr:row>
      <xdr:rowOff>125493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141908"/>
          <a:ext cx="889000" cy="1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154156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84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60040</xdr:rowOff>
    </xdr:from>
    <xdr:to>
      <xdr:col>116</xdr:col>
      <xdr:colOff>114300</xdr:colOff>
      <xdr:row>77</xdr:row>
      <xdr:rowOff>161640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6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38467</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4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7237</xdr:rowOff>
    </xdr:from>
    <xdr:to>
      <xdr:col>112</xdr:col>
      <xdr:colOff>38100</xdr:colOff>
      <xdr:row>76</xdr:row>
      <xdr:rowOff>108837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125364</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812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50423</xdr:rowOff>
    </xdr:from>
    <xdr:to>
      <xdr:col>107</xdr:col>
      <xdr:colOff>101600</xdr:colOff>
      <xdr:row>76</xdr:row>
      <xdr:rowOff>152023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8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143150</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317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74693</xdr:rowOff>
    </xdr:from>
    <xdr:to>
      <xdr:col>102</xdr:col>
      <xdr:colOff>165100</xdr:colOff>
      <xdr:row>77</xdr:row>
      <xdr:rowOff>4843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0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167420</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319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60908</xdr:rowOff>
    </xdr:from>
    <xdr:to>
      <xdr:col>98</xdr:col>
      <xdr:colOff>38100</xdr:colOff>
      <xdr:row>76</xdr:row>
      <xdr:rowOff>162508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9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153635</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318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人件費については、給食センターの直営化、給与改定による影響が大きかったことにより増加しています。</a:t>
          </a:r>
        </a:p>
        <a:p>
          <a:r>
            <a:rPr kumimoji="1" lang="ja-JP" altLang="en-US" sz="1000">
              <a:latin typeface="ＭＳ Ｐゴシック" panose="020B0600070205080204" pitchFamily="50" charset="-128"/>
              <a:ea typeface="ＭＳ Ｐゴシック" panose="020B0600070205080204" pitchFamily="50" charset="-128"/>
            </a:rPr>
            <a:t>　物件費については、路線バス運行業務、情報通信施設維持管理、テレワークオフィス管理や地域おこし協力隊（島留学生）の受入などにより、類似団体平均値と比較して</a:t>
          </a:r>
          <a:r>
            <a:rPr kumimoji="1" lang="en-US" altLang="ja-JP" sz="1000">
              <a:latin typeface="ＭＳ Ｐゴシック" panose="020B0600070205080204" pitchFamily="50" charset="-128"/>
              <a:ea typeface="ＭＳ Ｐゴシック" panose="020B0600070205080204" pitchFamily="50" charset="-128"/>
            </a:rPr>
            <a:t>124.7</a:t>
          </a:r>
          <a:r>
            <a:rPr kumimoji="1" lang="ja-JP" altLang="en-US" sz="1000">
              <a:latin typeface="ＭＳ Ｐゴシック" panose="020B0600070205080204" pitchFamily="50" charset="-128"/>
              <a:ea typeface="ＭＳ Ｐゴシック" panose="020B0600070205080204" pitchFamily="50" charset="-128"/>
            </a:rPr>
            <a:t>％と高い状況となっています。</a:t>
          </a:r>
        </a:p>
        <a:p>
          <a:r>
            <a:rPr kumimoji="1" lang="ja-JP" altLang="en-US" sz="1000">
              <a:latin typeface="ＭＳ Ｐゴシック" panose="020B0600070205080204" pitchFamily="50" charset="-128"/>
              <a:ea typeface="ＭＳ Ｐゴシック" panose="020B0600070205080204" pitchFamily="50" charset="-128"/>
            </a:rPr>
            <a:t>　維持補修費については、平成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年度に新ごみ処理施設が稼働開始したため、旧施設にかかっていた維持補修費が減少したことなどにより類似団体平均値と比較し</a:t>
          </a:r>
          <a:r>
            <a:rPr kumimoji="1" lang="en-US" altLang="ja-JP" sz="1000">
              <a:latin typeface="ＭＳ Ｐゴシック" panose="020B0600070205080204" pitchFamily="50" charset="-128"/>
              <a:ea typeface="ＭＳ Ｐゴシック" panose="020B0600070205080204" pitchFamily="50" charset="-128"/>
            </a:rPr>
            <a:t>47.1</a:t>
          </a:r>
          <a:r>
            <a:rPr kumimoji="1" lang="ja-JP" altLang="en-US" sz="1000">
              <a:latin typeface="ＭＳ Ｐゴシック" panose="020B0600070205080204" pitchFamily="50" charset="-128"/>
              <a:ea typeface="ＭＳ Ｐゴシック" panose="020B0600070205080204" pitchFamily="50" charset="-128"/>
            </a:rPr>
            <a:t>％と低い数値となっていますが、徐々に増加してきています。</a:t>
          </a:r>
        </a:p>
        <a:p>
          <a:r>
            <a:rPr kumimoji="1" lang="ja-JP" altLang="en-US" sz="1000">
              <a:latin typeface="ＭＳ Ｐゴシック" panose="020B0600070205080204" pitchFamily="50" charset="-128"/>
              <a:ea typeface="ＭＳ Ｐゴシック" panose="020B0600070205080204" pitchFamily="50" charset="-128"/>
            </a:rPr>
            <a:t>　補助費等については、離島航路・消防・病院業務等を行う一部事務組合への負担金の割合が多く、当該業務は、離島である本町において、行政が行わざるを得ない公共サービスであり、類似団体平均値を上回る値で推移しています。また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年度から特定有人国境離島地域社会維持推進交付金関係事業が増加したため大きく伸びています。令和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年度と比較し大きく増加しておりますが、令</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年度は消防庁舎建設、フェリー建造といった事業開始に伴う隠岐広域連合負担金が多かったことによるもので事業完了までしばらく非常に高い状況が続く見込みです。</a:t>
          </a:r>
        </a:p>
        <a:p>
          <a:r>
            <a:rPr kumimoji="1" lang="ja-JP" altLang="en-US" sz="1000">
              <a:latin typeface="ＭＳ Ｐゴシック" panose="020B0600070205080204" pitchFamily="50" charset="-128"/>
              <a:ea typeface="ＭＳ Ｐゴシック" panose="020B0600070205080204" pitchFamily="50" charset="-128"/>
            </a:rPr>
            <a:t>　普通建設事業は、令和</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年度には庁舎建設や新型コロナウイルス感染症対応に係る各施設の更新等があり大きく増加しました。大型事業の完了により令和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年度以降は大きく減少しております。</a:t>
          </a:r>
        </a:p>
        <a:p>
          <a:r>
            <a:rPr kumimoji="1" lang="ja-JP" altLang="en-US" sz="1000">
              <a:latin typeface="ＭＳ Ｐゴシック" panose="020B0600070205080204" pitchFamily="50" charset="-128"/>
              <a:ea typeface="ＭＳ Ｐゴシック" panose="020B0600070205080204" pitchFamily="50" charset="-128"/>
            </a:rPr>
            <a:t>　公債費については、令和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年度に辺地債の繰上償還を行ったため非常に大きい数値となっており、令和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年度以降はごみ処理施設や家畜市場など大型事業の元金償還開始により大きく増加し、類似団体平均値を大きく上回る値で推移しています。</a:t>
          </a:r>
        </a:p>
        <a:p>
          <a:r>
            <a:rPr kumimoji="1" lang="ja-JP" altLang="en-US" sz="1000">
              <a:latin typeface="ＭＳ Ｐゴシック" panose="020B0600070205080204" pitchFamily="50" charset="-128"/>
              <a:ea typeface="ＭＳ Ｐゴシック" panose="020B0600070205080204" pitchFamily="50" charset="-128"/>
            </a:rPr>
            <a:t>　繰出金については、令和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年度より簡易水道事業、下水道事業会計繰出金が補助費等になったことにより大きく減少しており類似団体平均とほぼ同じ数値となっています。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島根県西ノ島町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2,495
2,466
55.97
6,658,784
6,571,856
26,760
3,298,366
9,538,642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25886</xdr:rowOff>
    </xdr:from>
    <xdr:to>
      <xdr:col>24</xdr:col>
      <xdr:colOff>63500</xdr:colOff>
      <xdr:row>38</xdr:row>
      <xdr:rowOff>30229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540986"/>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30229</xdr:rowOff>
    </xdr:from>
    <xdr:to>
      <xdr:col>19</xdr:col>
      <xdr:colOff>177800</xdr:colOff>
      <xdr:row>38</xdr:row>
      <xdr:rowOff>36273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545329"/>
          <a:ext cx="889000" cy="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36273</xdr:rowOff>
    </xdr:from>
    <xdr:to>
      <xdr:col>15</xdr:col>
      <xdr:colOff>50800</xdr:colOff>
      <xdr:row>38</xdr:row>
      <xdr:rowOff>36944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551373"/>
          <a:ext cx="889000" cy="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36944</xdr:rowOff>
    </xdr:from>
    <xdr:to>
      <xdr:col>10</xdr:col>
      <xdr:colOff>114300</xdr:colOff>
      <xdr:row>38</xdr:row>
      <xdr:rowOff>67848</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552044"/>
          <a:ext cx="889000" cy="3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103786</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27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146536</xdr:rowOff>
    </xdr:from>
    <xdr:to>
      <xdr:col>24</xdr:col>
      <xdr:colOff>114300</xdr:colOff>
      <xdr:row>38</xdr:row>
      <xdr:rowOff>76685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901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124963</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6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150879</xdr:rowOff>
    </xdr:from>
    <xdr:to>
      <xdr:col>20</xdr:col>
      <xdr:colOff>38100</xdr:colOff>
      <xdr:row>38</xdr:row>
      <xdr:rowOff>81029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9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72156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58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156923</xdr:rowOff>
    </xdr:from>
    <xdr:to>
      <xdr:col>15</xdr:col>
      <xdr:colOff>101600</xdr:colOff>
      <xdr:row>38</xdr:row>
      <xdr:rowOff>87073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50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78200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59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157594</xdr:rowOff>
    </xdr:from>
    <xdr:to>
      <xdr:col>10</xdr:col>
      <xdr:colOff>165100</xdr:colOff>
      <xdr:row>38</xdr:row>
      <xdr:rowOff>87744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78871</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59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17048</xdr:rowOff>
    </xdr:from>
    <xdr:to>
      <xdr:col>6</xdr:col>
      <xdr:colOff>38100</xdr:colOff>
      <xdr:row>38</xdr:row>
      <xdr:rowOff>118648</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3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109775</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62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22053</xdr:rowOff>
    </xdr:from>
    <xdr:to>
      <xdr:col>24</xdr:col>
      <xdr:colOff>63500</xdr:colOff>
      <xdr:row>57</xdr:row>
      <xdr:rowOff>90990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94703"/>
          <a:ext cx="838200" cy="6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90990</xdr:rowOff>
    </xdr:from>
    <xdr:to>
      <xdr:col>19</xdr:col>
      <xdr:colOff>177800</xdr:colOff>
      <xdr:row>57</xdr:row>
      <xdr:rowOff>99050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63640"/>
          <a:ext cx="889000" cy="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117721</xdr:rowOff>
    </xdr:from>
    <xdr:to>
      <xdr:col>15</xdr:col>
      <xdr:colOff>50800</xdr:colOff>
      <xdr:row>57</xdr:row>
      <xdr:rowOff>99050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18921"/>
          <a:ext cx="889000" cy="15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13927</xdr:rowOff>
    </xdr:from>
    <xdr:to>
      <xdr:col>10</xdr:col>
      <xdr:colOff>114300</xdr:colOff>
      <xdr:row>56</xdr:row>
      <xdr:rowOff>117721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615127"/>
          <a:ext cx="889000" cy="10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110234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142703</xdr:rowOff>
    </xdr:from>
    <xdr:to>
      <xdr:col>24</xdr:col>
      <xdr:colOff>114300</xdr:colOff>
      <xdr:row>57</xdr:row>
      <xdr:rowOff>72853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4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165580</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95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40190</xdr:rowOff>
    </xdr:from>
    <xdr:to>
      <xdr:col>20</xdr:col>
      <xdr:colOff>38100</xdr:colOff>
      <xdr:row>57</xdr:row>
      <xdr:rowOff>141790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158317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58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48250</xdr:rowOff>
    </xdr:from>
    <xdr:to>
      <xdr:col>15</xdr:col>
      <xdr:colOff>101600</xdr:colOff>
      <xdr:row>57</xdr:row>
      <xdr:rowOff>149850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2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166377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96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66921</xdr:rowOff>
    </xdr:from>
    <xdr:to>
      <xdr:col>10</xdr:col>
      <xdr:colOff>165100</xdr:colOff>
      <xdr:row>56</xdr:row>
      <xdr:rowOff>168521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6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13598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44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134577</xdr:rowOff>
    </xdr:from>
    <xdr:to>
      <xdr:col>6</xdr:col>
      <xdr:colOff>38100</xdr:colOff>
      <xdr:row>56</xdr:row>
      <xdr:rowOff>64727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56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54</xdr:row>
      <xdr:rowOff>81254</xdr:rowOff>
    </xdr:from>
    <xdr:ext cx="690189"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785205" y="9339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143703</xdr:rowOff>
    </xdr:from>
    <xdr:to>
      <xdr:col>24</xdr:col>
      <xdr:colOff>63500</xdr:colOff>
      <xdr:row>76</xdr:row>
      <xdr:rowOff>149138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73903"/>
          <a:ext cx="838200" cy="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149138</xdr:rowOff>
    </xdr:from>
    <xdr:to>
      <xdr:col>19</xdr:col>
      <xdr:colOff>177800</xdr:colOff>
      <xdr:row>77</xdr:row>
      <xdr:rowOff>97349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79338"/>
          <a:ext cx="889000" cy="11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85471</xdr:rowOff>
    </xdr:from>
    <xdr:to>
      <xdr:col>15</xdr:col>
      <xdr:colOff>50800</xdr:colOff>
      <xdr:row>77</xdr:row>
      <xdr:rowOff>97349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287121"/>
          <a:ext cx="889000" cy="1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85471</xdr:rowOff>
    </xdr:from>
    <xdr:to>
      <xdr:col>10</xdr:col>
      <xdr:colOff>114300</xdr:colOff>
      <xdr:row>77</xdr:row>
      <xdr:rowOff>144622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87121"/>
          <a:ext cx="889000" cy="5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92903</xdr:rowOff>
    </xdr:from>
    <xdr:to>
      <xdr:col>24</xdr:col>
      <xdr:colOff>114300</xdr:colOff>
      <xdr:row>77</xdr:row>
      <xdr:rowOff>23053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2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115780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97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98338</xdr:rowOff>
    </xdr:from>
    <xdr:to>
      <xdr:col>20</xdr:col>
      <xdr:colOff>38100</xdr:colOff>
      <xdr:row>77</xdr:row>
      <xdr:rowOff>28488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2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45016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9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46549</xdr:rowOff>
    </xdr:from>
    <xdr:to>
      <xdr:col>15</xdr:col>
      <xdr:colOff>101600</xdr:colOff>
      <xdr:row>77</xdr:row>
      <xdr:rowOff>148149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4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164676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023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34671</xdr:rowOff>
    </xdr:from>
    <xdr:to>
      <xdr:col>10</xdr:col>
      <xdr:colOff>165100</xdr:colOff>
      <xdr:row>77</xdr:row>
      <xdr:rowOff>136271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3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152798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01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93822</xdr:rowOff>
    </xdr:from>
    <xdr:to>
      <xdr:col>6</xdr:col>
      <xdr:colOff>38100</xdr:colOff>
      <xdr:row>78</xdr:row>
      <xdr:rowOff>23972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9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40499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7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10782</xdr:rowOff>
    </xdr:from>
    <xdr:to>
      <xdr:col>24</xdr:col>
      <xdr:colOff>63500</xdr:colOff>
      <xdr:row>96</xdr:row>
      <xdr:rowOff>85813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469982"/>
          <a:ext cx="838200" cy="7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85813</xdr:rowOff>
    </xdr:from>
    <xdr:to>
      <xdr:col>19</xdr:col>
      <xdr:colOff>177800</xdr:colOff>
      <xdr:row>96</xdr:row>
      <xdr:rowOff>101567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45013"/>
          <a:ext cx="889000" cy="1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101567</xdr:rowOff>
    </xdr:from>
    <xdr:to>
      <xdr:col>15</xdr:col>
      <xdr:colOff>50800</xdr:colOff>
      <xdr:row>96</xdr:row>
      <xdr:rowOff>162719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60767"/>
          <a:ext cx="889000" cy="6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162719</xdr:rowOff>
    </xdr:from>
    <xdr:to>
      <xdr:col>10</xdr:col>
      <xdr:colOff>114300</xdr:colOff>
      <xdr:row>97</xdr:row>
      <xdr:rowOff>13965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21919"/>
          <a:ext cx="889000" cy="2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131432</xdr:rowOff>
    </xdr:from>
    <xdr:to>
      <xdr:col>24</xdr:col>
      <xdr:colOff>114300</xdr:colOff>
      <xdr:row>96</xdr:row>
      <xdr:rowOff>61582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1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154309</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7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35013</xdr:rowOff>
    </xdr:from>
    <xdr:to>
      <xdr:col>20</xdr:col>
      <xdr:colOff>38100</xdr:colOff>
      <xdr:row>96</xdr:row>
      <xdr:rowOff>136613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9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153140</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26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50767</xdr:rowOff>
    </xdr:from>
    <xdr:to>
      <xdr:col>15</xdr:col>
      <xdr:colOff>101600</xdr:colOff>
      <xdr:row>96</xdr:row>
      <xdr:rowOff>152367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0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168894</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28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111919</xdr:rowOff>
    </xdr:from>
    <xdr:to>
      <xdr:col>10</xdr:col>
      <xdr:colOff>165100</xdr:colOff>
      <xdr:row>97</xdr:row>
      <xdr:rowOff>42069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7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58596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34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134615</xdr:rowOff>
    </xdr:from>
    <xdr:to>
      <xdr:col>6</xdr:col>
      <xdr:colOff>38100</xdr:colOff>
      <xdr:row>97</xdr:row>
      <xdr:rowOff>64765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81292</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36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108812</xdr:rowOff>
    </xdr:from>
    <xdr:to>
      <xdr:col>55</xdr:col>
      <xdr:colOff>0</xdr:colOff>
      <xdr:row>57</xdr:row>
      <xdr:rowOff>136239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81462"/>
          <a:ext cx="838200" cy="2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97716</xdr:rowOff>
    </xdr:from>
    <xdr:to>
      <xdr:col>50</xdr:col>
      <xdr:colOff>114300</xdr:colOff>
      <xdr:row>57</xdr:row>
      <xdr:rowOff>136239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870366"/>
          <a:ext cx="889000" cy="3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97716</xdr:rowOff>
    </xdr:from>
    <xdr:to>
      <xdr:col>45</xdr:col>
      <xdr:colOff>177800</xdr:colOff>
      <xdr:row>57</xdr:row>
      <xdr:rowOff>162556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70366"/>
          <a:ext cx="889000" cy="6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123157</xdr:rowOff>
    </xdr:from>
    <xdr:to>
      <xdr:col>41</xdr:col>
      <xdr:colOff>50800</xdr:colOff>
      <xdr:row>57</xdr:row>
      <xdr:rowOff>162556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895807"/>
          <a:ext cx="889000" cy="3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58012</xdr:rowOff>
    </xdr:from>
    <xdr:to>
      <xdr:col>55</xdr:col>
      <xdr:colOff>50800</xdr:colOff>
      <xdr:row>57</xdr:row>
      <xdr:rowOff>159612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3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80889</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82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85439</xdr:rowOff>
    </xdr:from>
    <xdr:to>
      <xdr:col>50</xdr:col>
      <xdr:colOff>165100</xdr:colOff>
      <xdr:row>58</xdr:row>
      <xdr:rowOff>15589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5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32116</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633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46916</xdr:rowOff>
    </xdr:from>
    <xdr:to>
      <xdr:col>46</xdr:col>
      <xdr:colOff>38100</xdr:colOff>
      <xdr:row>57</xdr:row>
      <xdr:rowOff>148516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1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165043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59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111756</xdr:rowOff>
    </xdr:from>
    <xdr:to>
      <xdr:col>41</xdr:col>
      <xdr:colOff>101600</xdr:colOff>
      <xdr:row>58</xdr:row>
      <xdr:rowOff>41906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8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58433</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59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72357</xdr:rowOff>
    </xdr:from>
    <xdr:to>
      <xdr:col>36</xdr:col>
      <xdr:colOff>165100</xdr:colOff>
      <xdr:row>58</xdr:row>
      <xdr:rowOff>2507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4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19034</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20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150226</xdr:rowOff>
    </xdr:from>
    <xdr:to>
      <xdr:col>55</xdr:col>
      <xdr:colOff>0</xdr:colOff>
      <xdr:row>79</xdr:row>
      <xdr:rowOff>1326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23326"/>
          <a:ext cx="838200" cy="2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150226</xdr:rowOff>
    </xdr:from>
    <xdr:to>
      <xdr:col>50</xdr:col>
      <xdr:colOff>114300</xdr:colOff>
      <xdr:row>78</xdr:row>
      <xdr:rowOff>159662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23326"/>
          <a:ext cx="889000" cy="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159662</xdr:rowOff>
    </xdr:from>
    <xdr:to>
      <xdr:col>45</xdr:col>
      <xdr:colOff>177800</xdr:colOff>
      <xdr:row>79</xdr:row>
      <xdr:rowOff>24031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32762"/>
          <a:ext cx="889000" cy="3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24031</xdr:rowOff>
    </xdr:from>
    <xdr:to>
      <xdr:col>41</xdr:col>
      <xdr:colOff>50800</xdr:colOff>
      <xdr:row>79</xdr:row>
      <xdr:rowOff>42577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68581"/>
          <a:ext cx="889000" cy="1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121976</xdr:rowOff>
    </xdr:from>
    <xdr:to>
      <xdr:col>55</xdr:col>
      <xdr:colOff>50800</xdr:colOff>
      <xdr:row>79</xdr:row>
      <xdr:rowOff>52126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9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98575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7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99426</xdr:rowOff>
    </xdr:from>
    <xdr:to>
      <xdr:col>50</xdr:col>
      <xdr:colOff>165100</xdr:colOff>
      <xdr:row>79</xdr:row>
      <xdr:rowOff>29576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7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46103</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247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108862</xdr:rowOff>
    </xdr:from>
    <xdr:to>
      <xdr:col>46</xdr:col>
      <xdr:colOff>38100</xdr:colOff>
      <xdr:row>79</xdr:row>
      <xdr:rowOff>39012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8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55539</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25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144681</xdr:rowOff>
    </xdr:from>
    <xdr:to>
      <xdr:col>41</xdr:col>
      <xdr:colOff>101600</xdr:colOff>
      <xdr:row>79</xdr:row>
      <xdr:rowOff>74831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1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65958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1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163227</xdr:rowOff>
    </xdr:from>
    <xdr:to>
      <xdr:col>36</xdr:col>
      <xdr:colOff>165100</xdr:colOff>
      <xdr:row>79</xdr:row>
      <xdr:rowOff>93377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3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84504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2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39494</xdr:rowOff>
    </xdr:from>
    <xdr:to>
      <xdr:col>55</xdr:col>
      <xdr:colOff>0</xdr:colOff>
      <xdr:row>98</xdr:row>
      <xdr:rowOff>74475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41594"/>
          <a:ext cx="838200" cy="3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74475</xdr:rowOff>
    </xdr:from>
    <xdr:to>
      <xdr:col>50</xdr:col>
      <xdr:colOff>114300</xdr:colOff>
      <xdr:row>98</xdr:row>
      <xdr:rowOff>78494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76575"/>
          <a:ext cx="889000" cy="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78494</xdr:rowOff>
    </xdr:from>
    <xdr:to>
      <xdr:col>45</xdr:col>
      <xdr:colOff>177800</xdr:colOff>
      <xdr:row>98</xdr:row>
      <xdr:rowOff>86474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80594"/>
          <a:ext cx="889000" cy="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79842</xdr:rowOff>
    </xdr:from>
    <xdr:to>
      <xdr:col>41</xdr:col>
      <xdr:colOff>50800</xdr:colOff>
      <xdr:row>98</xdr:row>
      <xdr:rowOff>86474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81942"/>
          <a:ext cx="889000" cy="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132563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160144</xdr:rowOff>
    </xdr:from>
    <xdr:to>
      <xdr:col>55</xdr:col>
      <xdr:colOff>50800</xdr:colOff>
      <xdr:row>98</xdr:row>
      <xdr:rowOff>90294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9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119521</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78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23675</xdr:rowOff>
    </xdr:from>
    <xdr:to>
      <xdr:col>50</xdr:col>
      <xdr:colOff>165100</xdr:colOff>
      <xdr:row>98</xdr:row>
      <xdr:rowOff>125275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2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116402</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918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27694</xdr:rowOff>
    </xdr:from>
    <xdr:to>
      <xdr:col>46</xdr:col>
      <xdr:colOff>38100</xdr:colOff>
      <xdr:row>98</xdr:row>
      <xdr:rowOff>129294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2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120421</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92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35674</xdr:rowOff>
    </xdr:from>
    <xdr:to>
      <xdr:col>41</xdr:col>
      <xdr:colOff>101600</xdr:colOff>
      <xdr:row>98</xdr:row>
      <xdr:rowOff>137274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3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128401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3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29042</xdr:rowOff>
    </xdr:from>
    <xdr:to>
      <xdr:col>36</xdr:col>
      <xdr:colOff>165100</xdr:colOff>
      <xdr:row>98</xdr:row>
      <xdr:rowOff>130642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3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121769</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923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47700</xdr:rowOff>
    </xdr:from>
    <xdr:to>
      <xdr:col>85</xdr:col>
      <xdr:colOff>127000</xdr:colOff>
      <xdr:row>38</xdr:row>
      <xdr:rowOff>3249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5877000"/>
          <a:ext cx="838200" cy="64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3249</xdr:rowOff>
    </xdr:from>
    <xdr:to>
      <xdr:col>81</xdr:col>
      <xdr:colOff>50800</xdr:colOff>
      <xdr:row>38</xdr:row>
      <xdr:rowOff>26486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18349"/>
          <a:ext cx="889000" cy="2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26486</xdr:rowOff>
    </xdr:from>
    <xdr:to>
      <xdr:col>76</xdr:col>
      <xdr:colOff>114300</xdr:colOff>
      <xdr:row>38</xdr:row>
      <xdr:rowOff>31020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41586"/>
          <a:ext cx="8890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31020</xdr:rowOff>
    </xdr:from>
    <xdr:to>
      <xdr:col>71</xdr:col>
      <xdr:colOff>177800</xdr:colOff>
      <xdr:row>38</xdr:row>
      <xdr:rowOff>31983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546120"/>
          <a:ext cx="889000" cy="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168350</xdr:rowOff>
    </xdr:from>
    <xdr:to>
      <xdr:col>85</xdr:col>
      <xdr:colOff>177800</xdr:colOff>
      <xdr:row>34</xdr:row>
      <xdr:rowOff>98500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8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19777</xdr:rowOff>
    </xdr:from>
    <xdr:ext cx="599010"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677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123899</xdr:rowOff>
    </xdr:from>
    <xdr:to>
      <xdr:col>81</xdr:col>
      <xdr:colOff>101600</xdr:colOff>
      <xdr:row>38</xdr:row>
      <xdr:rowOff>54049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6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45176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6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147136</xdr:rowOff>
    </xdr:from>
    <xdr:to>
      <xdr:col>76</xdr:col>
      <xdr:colOff>165100</xdr:colOff>
      <xdr:row>38</xdr:row>
      <xdr:rowOff>77286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9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68413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8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151670</xdr:rowOff>
    </xdr:from>
    <xdr:to>
      <xdr:col>72</xdr:col>
      <xdr:colOff>38100</xdr:colOff>
      <xdr:row>38</xdr:row>
      <xdr:rowOff>81820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9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72947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8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152634</xdr:rowOff>
    </xdr:from>
    <xdr:to>
      <xdr:col>67</xdr:col>
      <xdr:colOff>101600</xdr:colOff>
      <xdr:row>38</xdr:row>
      <xdr:rowOff>82784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9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73910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8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161785</xdr:rowOff>
    </xdr:from>
    <xdr:to>
      <xdr:col>85</xdr:col>
      <xdr:colOff>127000</xdr:colOff>
      <xdr:row>58</xdr:row>
      <xdr:rowOff>17808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34435"/>
          <a:ext cx="838200" cy="2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17808</xdr:rowOff>
    </xdr:from>
    <xdr:to>
      <xdr:col>81</xdr:col>
      <xdr:colOff>50800</xdr:colOff>
      <xdr:row>58</xdr:row>
      <xdr:rowOff>30721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961908"/>
          <a:ext cx="889000" cy="1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30721</xdr:rowOff>
    </xdr:from>
    <xdr:to>
      <xdr:col>76</xdr:col>
      <xdr:colOff>114300</xdr:colOff>
      <xdr:row>58</xdr:row>
      <xdr:rowOff>37316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74821"/>
          <a:ext cx="889000" cy="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8007</xdr:rowOff>
    </xdr:from>
    <xdr:to>
      <xdr:col>71</xdr:col>
      <xdr:colOff>177800</xdr:colOff>
      <xdr:row>58</xdr:row>
      <xdr:rowOff>37316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952107"/>
          <a:ext cx="889000" cy="2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32576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110985</xdr:rowOff>
    </xdr:from>
    <xdr:to>
      <xdr:col>85</xdr:col>
      <xdr:colOff>177800</xdr:colOff>
      <xdr:row>58</xdr:row>
      <xdr:rowOff>41135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8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25912</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98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138458</xdr:rowOff>
    </xdr:from>
    <xdr:to>
      <xdr:col>81</xdr:col>
      <xdr:colOff>101600</xdr:colOff>
      <xdr:row>58</xdr:row>
      <xdr:rowOff>68608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1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59735</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1000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151371</xdr:rowOff>
    </xdr:from>
    <xdr:to>
      <xdr:col>76</xdr:col>
      <xdr:colOff>165100</xdr:colOff>
      <xdr:row>58</xdr:row>
      <xdr:rowOff>81521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2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72648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157966</xdr:rowOff>
    </xdr:from>
    <xdr:to>
      <xdr:col>72</xdr:col>
      <xdr:colOff>38100</xdr:colOff>
      <xdr:row>58</xdr:row>
      <xdr:rowOff>88116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3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79243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2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128657</xdr:rowOff>
    </xdr:from>
    <xdr:to>
      <xdr:col>67</xdr:col>
      <xdr:colOff>101600</xdr:colOff>
      <xdr:row>58</xdr:row>
      <xdr:rowOff>58807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0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49934</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99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24074</xdr:rowOff>
    </xdr:from>
    <xdr:to>
      <xdr:col>85</xdr:col>
      <xdr:colOff>127000</xdr:colOff>
      <xdr:row>78</xdr:row>
      <xdr:rowOff>145045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225724"/>
          <a:ext cx="838200" cy="29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80216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53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15083</xdr:rowOff>
    </xdr:from>
    <xdr:to>
      <xdr:col>81</xdr:col>
      <xdr:colOff>50800</xdr:colOff>
      <xdr:row>77</xdr:row>
      <xdr:rowOff>24074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216733"/>
          <a:ext cx="889000" cy="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11377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5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15083</xdr:rowOff>
    </xdr:from>
    <xdr:to>
      <xdr:col>76</xdr:col>
      <xdr:colOff>114300</xdr:colOff>
      <xdr:row>78</xdr:row>
      <xdr:rowOff>32541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216733"/>
          <a:ext cx="889000" cy="18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9422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32541</xdr:rowOff>
    </xdr:from>
    <xdr:to>
      <xdr:col>71</xdr:col>
      <xdr:colOff>177800</xdr:colOff>
      <xdr:row>79</xdr:row>
      <xdr:rowOff>42845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405641"/>
          <a:ext cx="889000" cy="18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5370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94245</xdr:rowOff>
    </xdr:from>
    <xdr:to>
      <xdr:col>85</xdr:col>
      <xdr:colOff>177800</xdr:colOff>
      <xdr:row>79</xdr:row>
      <xdr:rowOff>24395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53622</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25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144724</xdr:rowOff>
    </xdr:from>
    <xdr:to>
      <xdr:col>81</xdr:col>
      <xdr:colOff>101600</xdr:colOff>
      <xdr:row>77</xdr:row>
      <xdr:rowOff>74874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17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91401</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295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135733</xdr:rowOff>
    </xdr:from>
    <xdr:to>
      <xdr:col>76</xdr:col>
      <xdr:colOff>165100</xdr:colOff>
      <xdr:row>77</xdr:row>
      <xdr:rowOff>65883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1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82410</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294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153191</xdr:rowOff>
    </xdr:from>
    <xdr:to>
      <xdr:col>72</xdr:col>
      <xdr:colOff>38100</xdr:colOff>
      <xdr:row>78</xdr:row>
      <xdr:rowOff>83341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35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99868</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13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163495</xdr:rowOff>
    </xdr:from>
    <xdr:to>
      <xdr:col>67</xdr:col>
      <xdr:colOff>101600</xdr:colOff>
      <xdr:row>79</xdr:row>
      <xdr:rowOff>93645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84772</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629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113271</xdr:rowOff>
    </xdr:from>
    <xdr:to>
      <xdr:col>85</xdr:col>
      <xdr:colOff>127000</xdr:colOff>
      <xdr:row>93</xdr:row>
      <xdr:rowOff>64176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5715221"/>
          <a:ext cx="838200" cy="29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113271</xdr:rowOff>
    </xdr:from>
    <xdr:to>
      <xdr:col>81</xdr:col>
      <xdr:colOff>50800</xdr:colOff>
      <xdr:row>93</xdr:row>
      <xdr:rowOff>4894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5715221"/>
          <a:ext cx="889000" cy="23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4894</xdr:rowOff>
    </xdr:from>
    <xdr:to>
      <xdr:col>76</xdr:col>
      <xdr:colOff>114300</xdr:colOff>
      <xdr:row>93</xdr:row>
      <xdr:rowOff>73093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5949744"/>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73093</xdr:rowOff>
    </xdr:from>
    <xdr:to>
      <xdr:col>71</xdr:col>
      <xdr:colOff>177800</xdr:colOff>
      <xdr:row>94</xdr:row>
      <xdr:rowOff>111252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017943"/>
          <a:ext cx="889000" cy="20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138873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13376</xdr:rowOff>
    </xdr:from>
    <xdr:to>
      <xdr:col>85</xdr:col>
      <xdr:colOff>177800</xdr:colOff>
      <xdr:row>93</xdr:row>
      <xdr:rowOff>114976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595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36253</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5809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62471</xdr:rowOff>
    </xdr:from>
    <xdr:to>
      <xdr:col>81</xdr:col>
      <xdr:colOff>101600</xdr:colOff>
      <xdr:row>91</xdr:row>
      <xdr:rowOff>164071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566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9148</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5439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125544</xdr:rowOff>
    </xdr:from>
    <xdr:to>
      <xdr:col>76</xdr:col>
      <xdr:colOff>165100</xdr:colOff>
      <xdr:row>93</xdr:row>
      <xdr:rowOff>55694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589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72221</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567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22293</xdr:rowOff>
    </xdr:from>
    <xdr:to>
      <xdr:col>72</xdr:col>
      <xdr:colOff>38100</xdr:colOff>
      <xdr:row>93</xdr:row>
      <xdr:rowOff>123893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596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140420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574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60452</xdr:rowOff>
    </xdr:from>
    <xdr:to>
      <xdr:col>67</xdr:col>
      <xdr:colOff>101600</xdr:colOff>
      <xdr:row>94</xdr:row>
      <xdr:rowOff>162052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17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7129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595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議会費、農林水産業費、商工費、土木費、教育費、災害復旧費は、概ね類似団平均値と近い値か下回った数値で推移しています。</a:t>
          </a:r>
        </a:p>
        <a:p>
          <a:r>
            <a:rPr kumimoji="1" lang="ja-JP" altLang="en-US" sz="1100">
              <a:latin typeface="ＭＳ Ｐゴシック" panose="020B0600070205080204" pitchFamily="50" charset="-128"/>
              <a:ea typeface="ＭＳ Ｐゴシック" panose="020B0600070205080204" pitchFamily="50" charset="-128"/>
            </a:rPr>
            <a:t>　類似団体平均値と比較し特に高いものは、総務費、民生費、衛生費、消防費、公債費となっています。</a:t>
          </a:r>
        </a:p>
        <a:p>
          <a:r>
            <a:rPr kumimoji="1" lang="ja-JP" altLang="en-US" sz="1100">
              <a:latin typeface="ＭＳ Ｐゴシック" panose="020B0600070205080204" pitchFamily="50" charset="-128"/>
              <a:ea typeface="ＭＳ Ｐゴシック" panose="020B0600070205080204" pitchFamily="50" charset="-128"/>
            </a:rPr>
            <a:t>　総務費では、フェリー建造事業に伴い隠岐広域連合負担金が増となったことによります。</a:t>
          </a:r>
        </a:p>
        <a:p>
          <a:r>
            <a:rPr kumimoji="1" lang="ja-JP" altLang="en-US" sz="1100">
              <a:latin typeface="ＭＳ Ｐゴシック" panose="020B0600070205080204" pitchFamily="50" charset="-128"/>
              <a:ea typeface="ＭＳ Ｐゴシック" panose="020B0600070205080204" pitchFamily="50" charset="-128"/>
            </a:rPr>
            <a:t>　民生費では、物価高騰対応重点支援地方創生臨時給付金や養護老人ホームの改修事業、地域福祉総合計画・総合福祉施設体制整備基本構想の策定により高い状況が続いています。</a:t>
          </a:r>
        </a:p>
        <a:p>
          <a:r>
            <a:rPr kumimoji="1" lang="ja-JP" altLang="en-US" sz="1100">
              <a:latin typeface="ＭＳ Ｐゴシック" panose="020B0600070205080204" pitchFamily="50" charset="-128"/>
              <a:ea typeface="ＭＳ Ｐゴシック" panose="020B0600070205080204" pitchFamily="50" charset="-128"/>
            </a:rPr>
            <a:t>　衛生費では、病院事業への負担金が増となったことによります。</a:t>
          </a:r>
        </a:p>
        <a:p>
          <a:r>
            <a:rPr kumimoji="1" lang="ja-JP" altLang="en-US" sz="1100">
              <a:latin typeface="ＭＳ Ｐゴシック" panose="020B0600070205080204" pitchFamily="50" charset="-128"/>
              <a:ea typeface="ＭＳ Ｐゴシック" panose="020B0600070205080204" pitchFamily="50" charset="-128"/>
            </a:rPr>
            <a:t>　消防費は消防庁舎建設に伴う隠岐広域連合負担金が大きく増となったことによります。</a:t>
          </a:r>
        </a:p>
        <a:p>
          <a:r>
            <a:rPr kumimoji="1" lang="ja-JP" altLang="en-US" sz="1100">
              <a:latin typeface="ＭＳ Ｐゴシック" panose="020B0600070205080204" pitchFamily="50" charset="-128"/>
              <a:ea typeface="ＭＳ Ｐゴシック" panose="020B0600070205080204" pitchFamily="50" charset="-128"/>
            </a:rPr>
            <a:t>　公債費については、普通建設事業実施にあたり起債を活用しているため、類似団体に比べ高い水準となっています。特に令和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年度は辺地債の繰上償還を行ったため急激に増加し、令和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年度以降はごみ処理施設や家畜市場など大型事業の元金償還開始により大きく増加しています。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島根県西ノ島町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歳出面では行財政改革で徹底した歳出抑制を行ったこと、歳入面では地方交付税が比較的堅調に推移していることや徴収強化による地方税の確保や財政措置の有利な交付金等の活用により収支の改善が図られています。</a:t>
          </a:r>
        </a:p>
        <a:p>
          <a:r>
            <a:rPr kumimoji="1" lang="ja-JP" altLang="en-US" sz="1050">
              <a:latin typeface="ＭＳ ゴシック" pitchFamily="49" charset="-128"/>
              <a:ea typeface="ＭＳ ゴシック" pitchFamily="49" charset="-128"/>
            </a:rPr>
            <a:t>　実質単年度収支の比率が令和</a:t>
          </a:r>
          <a:r>
            <a:rPr kumimoji="1" lang="en-US" altLang="ja-JP" sz="1050">
              <a:latin typeface="ＭＳ ゴシック" pitchFamily="49" charset="-128"/>
              <a:ea typeface="ＭＳ ゴシック" pitchFamily="49" charset="-128"/>
            </a:rPr>
            <a:t>5</a:t>
          </a:r>
          <a:r>
            <a:rPr kumimoji="1" lang="ja-JP" altLang="en-US" sz="1050">
              <a:latin typeface="ＭＳ ゴシック" pitchFamily="49" charset="-128"/>
              <a:ea typeface="ＭＳ ゴシック" pitchFamily="49" charset="-128"/>
            </a:rPr>
            <a:t>年度が非常に良い数値となっているのは、繰上償還の財源として減債基金を</a:t>
          </a:r>
          <a:r>
            <a:rPr kumimoji="1" lang="en-US" altLang="ja-JP" sz="1050">
              <a:latin typeface="ＭＳ ゴシック" pitchFamily="49" charset="-128"/>
              <a:ea typeface="ＭＳ ゴシック" pitchFamily="49" charset="-128"/>
            </a:rPr>
            <a:t>4</a:t>
          </a:r>
          <a:r>
            <a:rPr kumimoji="1" lang="ja-JP" altLang="en-US" sz="1050">
              <a:latin typeface="ＭＳ ゴシック" pitchFamily="49" charset="-128"/>
              <a:ea typeface="ＭＳ ゴシック" pitchFamily="49" charset="-128"/>
            </a:rPr>
            <a:t>億</a:t>
          </a:r>
          <a:r>
            <a:rPr kumimoji="1" lang="en-US" altLang="ja-JP" sz="1050">
              <a:latin typeface="ＭＳ ゴシック" pitchFamily="49" charset="-128"/>
              <a:ea typeface="ＭＳ ゴシック" pitchFamily="49" charset="-128"/>
            </a:rPr>
            <a:t>24</a:t>
          </a:r>
          <a:r>
            <a:rPr kumimoji="1" lang="ja-JP" altLang="en-US" sz="1050">
              <a:latin typeface="ＭＳ ゴシック" pitchFamily="49" charset="-128"/>
              <a:ea typeface="ＭＳ ゴシック" pitchFamily="49" charset="-128"/>
            </a:rPr>
            <a:t>百万円取り崩していますが、マイナス要因である減債基金の取崩が反映されないためです。</a:t>
          </a:r>
        </a:p>
        <a:p>
          <a:r>
            <a:rPr kumimoji="1" lang="ja-JP" altLang="en-US" sz="1050">
              <a:latin typeface="ＭＳ ゴシック" pitchFamily="49" charset="-128"/>
              <a:ea typeface="ＭＳ ゴシック" pitchFamily="49" charset="-128"/>
            </a:rPr>
            <a:t>　今後も、引き続き計画的な財政運営に取り組んでまいりますが、以前より想定していた大型事業の元金償還による公債費の増加に加え、令和</a:t>
          </a:r>
          <a:r>
            <a:rPr kumimoji="1" lang="en-US" altLang="ja-JP" sz="1050">
              <a:latin typeface="ＭＳ ゴシック" pitchFamily="49" charset="-128"/>
              <a:ea typeface="ＭＳ ゴシック" pitchFamily="49" charset="-128"/>
            </a:rPr>
            <a:t>6</a:t>
          </a:r>
          <a:r>
            <a:rPr kumimoji="1" lang="ja-JP" altLang="en-US" sz="1050">
              <a:latin typeface="ＭＳ ゴシック" pitchFamily="49" charset="-128"/>
              <a:ea typeface="ＭＳ ゴシック" pitchFamily="49" charset="-128"/>
            </a:rPr>
            <a:t>年度は病院事業負担金の急激な増加により実質単年度収支が赤字となっています。病院事業の収支改善をする必要があります。</a:t>
          </a:r>
          <a:endParaRPr kumimoji="1" lang="en-US" altLang="ja-JP" sz="105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島根県西ノ島町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平成</a:t>
          </a:r>
          <a:r>
            <a:rPr kumimoji="1" lang="en-US" altLang="ja-JP" sz="1100">
              <a:latin typeface="ＭＳ ゴシック" pitchFamily="49" charset="-128"/>
              <a:ea typeface="ＭＳ ゴシック" pitchFamily="49" charset="-128"/>
            </a:rPr>
            <a:t>22</a:t>
          </a:r>
          <a:r>
            <a:rPr kumimoji="1" lang="ja-JP" altLang="en-US" sz="1100">
              <a:latin typeface="ＭＳ ゴシック" pitchFamily="49" charset="-128"/>
              <a:ea typeface="ＭＳ ゴシック" pitchFamily="49" charset="-128"/>
            </a:rPr>
            <a:t>年度からは一般会計、特別会計ともに赤字はなく、全会計とも黒字を確保し健全な財政運営を行っています。</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年度は実質単年度収支が赤字となったため黒字額が大きく減少しています。</a:t>
          </a:r>
        </a:p>
        <a:p>
          <a:r>
            <a:rPr kumimoji="1" lang="ja-JP" altLang="en-US" sz="1100">
              <a:latin typeface="ＭＳ ゴシック" pitchFamily="49" charset="-128"/>
              <a:ea typeface="ＭＳ ゴシック" pitchFamily="49" charset="-128"/>
            </a:rPr>
            <a:t>　公債費を抑制するための繰上償還や交付税算入上有利な地方債の活用、計画的な事業実施を行うとともに更なる歳出削減に努めるとともに実質単年度収支が赤字となった大きな原因である病院事業収支改善に向けた取組を行っていく必要があります。</a:t>
          </a:r>
          <a:endParaRPr kumimoji="1" lang="en-US" altLang="ja-JP" sz="1100">
            <a:latin typeface="ＭＳ ゴシック" pitchFamily="49" charset="-128"/>
            <a:ea typeface="ＭＳ ゴシック" pitchFamily="49" charset="-128"/>
          </a:endParaRPr>
        </a:p>
        <a:p>
          <a:endParaRPr kumimoji="1" lang="ja-JP" altLang="en-US" sz="11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0" zoomScaleNormal="8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6658784</v>
      </c>
      <c r="BO4" s="436"/>
      <c r="BP4" s="436"/>
      <c r="BQ4" s="436"/>
      <c r="BR4" s="436"/>
      <c r="BS4" s="436"/>
      <c r="BT4" s="436"/>
      <c r="BU4" s="437"/>
      <c r="BV4" s="435">
        <v>6475269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0.8</v>
      </c>
      <c r="CU4" s="576"/>
      <c r="CV4" s="576"/>
      <c r="CW4" s="576"/>
      <c r="CX4" s="576"/>
      <c r="CY4" s="576"/>
      <c r="CZ4" s="576"/>
      <c r="DA4" s="577"/>
      <c r="DB4" s="575">
        <v>6.7</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6571856</v>
      </c>
      <c r="BO5" s="407"/>
      <c r="BP5" s="407"/>
      <c r="BQ5" s="407"/>
      <c r="BR5" s="407"/>
      <c r="BS5" s="407"/>
      <c r="BT5" s="407"/>
      <c r="BU5" s="408"/>
      <c r="BV5" s="406">
        <v>6164102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94.8</v>
      </c>
      <c r="CU5" s="404"/>
      <c r="CV5" s="404"/>
      <c r="CW5" s="404"/>
      <c r="CX5" s="404"/>
      <c r="CY5" s="404"/>
      <c r="CZ5" s="404"/>
      <c r="DA5" s="405"/>
      <c r="DB5" s="403">
        <v>91.8</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86928</v>
      </c>
      <c r="BO6" s="407"/>
      <c r="BP6" s="407"/>
      <c r="BQ6" s="407"/>
      <c r="BR6" s="407"/>
      <c r="BS6" s="407"/>
      <c r="BT6" s="407"/>
      <c r="BU6" s="408"/>
      <c r="BV6" s="406">
        <v>311167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95</v>
      </c>
      <c r="CU6" s="550"/>
      <c r="CV6" s="550"/>
      <c r="CW6" s="550"/>
      <c r="CX6" s="550"/>
      <c r="CY6" s="550"/>
      <c r="CZ6" s="550"/>
      <c r="DA6" s="551"/>
      <c r="DB6" s="549">
        <v>91.9</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60168</v>
      </c>
      <c r="BO7" s="407"/>
      <c r="BP7" s="407"/>
      <c r="BQ7" s="407"/>
      <c r="BR7" s="407"/>
      <c r="BS7" s="407"/>
      <c r="BT7" s="407"/>
      <c r="BU7" s="408"/>
      <c r="BV7" s="406">
        <v>93647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3298366</v>
      </c>
      <c r="CU7" s="407"/>
      <c r="CV7" s="407"/>
      <c r="CW7" s="407"/>
      <c r="CX7" s="407"/>
      <c r="CY7" s="407"/>
      <c r="CZ7" s="407"/>
      <c r="DA7" s="408"/>
      <c r="DB7" s="406">
        <v>3250364</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26760</v>
      </c>
      <c r="BO8" s="407"/>
      <c r="BP8" s="407"/>
      <c r="BQ8" s="407"/>
      <c r="BR8" s="407"/>
      <c r="BS8" s="407"/>
      <c r="BT8" s="407"/>
      <c r="BU8" s="408"/>
      <c r="BV8" s="406">
        <v>217520</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v>
      </c>
      <c r="CU8" s="510"/>
      <c r="CV8" s="510"/>
      <c r="CW8" s="510"/>
      <c r="CX8" s="510"/>
      <c r="CY8" s="510"/>
      <c r="CZ8" s="510"/>
      <c r="DA8" s="511"/>
      <c r="DB8" s="509">
        <v>0.1</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2788</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-190760</v>
      </c>
      <c r="BO9" s="407"/>
      <c r="BP9" s="407"/>
      <c r="BQ9" s="407"/>
      <c r="BR9" s="407"/>
      <c r="BS9" s="407"/>
      <c r="BT9" s="407"/>
      <c r="BU9" s="408"/>
      <c r="BV9" s="406">
        <v>-37295</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30</v>
      </c>
      <c r="CU9" s="404"/>
      <c r="CV9" s="404"/>
      <c r="CW9" s="404"/>
      <c r="CX9" s="404"/>
      <c r="CY9" s="404"/>
      <c r="CZ9" s="404"/>
      <c r="DA9" s="405"/>
      <c r="DB9" s="403">
        <v>36.4</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3027</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22093</v>
      </c>
      <c r="BO10" s="407"/>
      <c r="BP10" s="407"/>
      <c r="BQ10" s="407"/>
      <c r="BR10" s="407"/>
      <c r="BS10" s="407"/>
      <c r="BT10" s="407"/>
      <c r="BU10" s="408"/>
      <c r="BV10" s="406">
        <v>26757</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65542</v>
      </c>
      <c r="BO11" s="407"/>
      <c r="BP11" s="407"/>
      <c r="BQ11" s="407"/>
      <c r="BR11" s="407"/>
      <c r="BS11" s="407"/>
      <c r="BT11" s="407"/>
      <c r="BU11" s="408"/>
      <c r="BV11" s="406">
        <v>423897</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2495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2466</v>
      </c>
      <c r="S13" s="494"/>
      <c r="T13" s="494"/>
      <c r="U13" s="494"/>
      <c r="V13" s="495"/>
      <c r="W13" s="496" t="s">
        <v>131</v>
      </c>
      <c r="X13" s="392"/>
      <c r="Y13" s="392"/>
      <c r="Z13" s="392"/>
      <c r="AA13" s="392"/>
      <c r="AB13" s="393"/>
      <c r="AC13" s="359">
        <v>213</v>
      </c>
      <c r="AD13" s="360"/>
      <c r="AE13" s="360"/>
      <c r="AF13" s="360"/>
      <c r="AG13" s="361"/>
      <c r="AH13" s="359">
        <v>249</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-103125</v>
      </c>
      <c r="BO13" s="407"/>
      <c r="BP13" s="407"/>
      <c r="BQ13" s="407"/>
      <c r="BR13" s="407"/>
      <c r="BS13" s="407"/>
      <c r="BT13" s="407"/>
      <c r="BU13" s="408"/>
      <c r="BV13" s="406">
        <v>413359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11.3</v>
      </c>
      <c r="CU13" s="404"/>
      <c r="CV13" s="404"/>
      <c r="CW13" s="404"/>
      <c r="CX13" s="404"/>
      <c r="CY13" s="404"/>
      <c r="CZ13" s="404"/>
      <c r="DA13" s="405"/>
      <c r="DB13" s="403">
        <v>12.4</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2548</v>
      </c>
      <c r="S14" s="494"/>
      <c r="T14" s="494"/>
      <c r="U14" s="494"/>
      <c r="V14" s="495"/>
      <c r="W14" s="497"/>
      <c r="X14" s="395"/>
      <c r="Y14" s="395"/>
      <c r="Z14" s="395"/>
      <c r="AA14" s="395"/>
      <c r="AB14" s="396"/>
      <c r="AC14" s="486">
        <v>15.7</v>
      </c>
      <c r="AD14" s="487"/>
      <c r="AE14" s="487"/>
      <c r="AF14" s="487"/>
      <c r="AG14" s="488"/>
      <c r="AH14" s="486">
        <v>17.2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58.2</v>
      </c>
      <c r="CU14" s="504"/>
      <c r="CV14" s="504"/>
      <c r="CW14" s="504"/>
      <c r="CX14" s="504"/>
      <c r="CY14" s="504"/>
      <c r="CZ14" s="504"/>
      <c r="DA14" s="505"/>
      <c r="DB14" s="503">
        <v>59</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2529</v>
      </c>
      <c r="S15" s="494"/>
      <c r="T15" s="494"/>
      <c r="U15" s="494"/>
      <c r="V15" s="495"/>
      <c r="W15" s="496" t="s">
        <v>137</v>
      </c>
      <c r="X15" s="392"/>
      <c r="Y15" s="392"/>
      <c r="Z15" s="392"/>
      <c r="AA15" s="392"/>
      <c r="AB15" s="393"/>
      <c r="AC15" s="359">
        <v>192</v>
      </c>
      <c r="AD15" s="360"/>
      <c r="AE15" s="360"/>
      <c r="AF15" s="360"/>
      <c r="AG15" s="361"/>
      <c r="AH15" s="359">
        <v>210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305872</v>
      </c>
      <c r="BO15" s="436"/>
      <c r="BP15" s="436"/>
      <c r="BQ15" s="436"/>
      <c r="BR15" s="436"/>
      <c r="BS15" s="436"/>
      <c r="BT15" s="436"/>
      <c r="BU15" s="437"/>
      <c r="BV15" s="435">
        <v>301599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14.2</v>
      </c>
      <c r="AD16" s="487"/>
      <c r="AE16" s="487"/>
      <c r="AF16" s="487"/>
      <c r="AG16" s="488"/>
      <c r="AH16" s="486">
        <v>14.5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3219409</v>
      </c>
      <c r="BO16" s="407"/>
      <c r="BP16" s="407"/>
      <c r="BQ16" s="407"/>
      <c r="BR16" s="407"/>
      <c r="BS16" s="407"/>
      <c r="BT16" s="407"/>
      <c r="BU16" s="408"/>
      <c r="BV16" s="406">
        <v>3168553</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949</v>
      </c>
      <c r="AD17" s="360"/>
      <c r="AE17" s="360"/>
      <c r="AF17" s="360"/>
      <c r="AG17" s="361"/>
      <c r="AH17" s="359">
        <v>988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378287</v>
      </c>
      <c r="BO17" s="407"/>
      <c r="BP17" s="407"/>
      <c r="BQ17" s="407"/>
      <c r="BR17" s="407"/>
      <c r="BS17" s="407"/>
      <c r="BT17" s="407"/>
      <c r="BU17" s="408"/>
      <c r="BV17" s="406">
        <v>372584</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55.97</v>
      </c>
      <c r="M18" s="459"/>
      <c r="N18" s="459"/>
      <c r="O18" s="459"/>
      <c r="P18" s="459"/>
      <c r="Q18" s="459"/>
      <c r="R18" s="460"/>
      <c r="S18" s="460"/>
      <c r="T18" s="460"/>
      <c r="U18" s="460"/>
      <c r="V18" s="461"/>
      <c r="W18" s="477"/>
      <c r="X18" s="478"/>
      <c r="Y18" s="478"/>
      <c r="Z18" s="478"/>
      <c r="AA18" s="478"/>
      <c r="AB18" s="502"/>
      <c r="AC18" s="376">
        <v>70.099999999999994</v>
      </c>
      <c r="AD18" s="377"/>
      <c r="AE18" s="377"/>
      <c r="AF18" s="377"/>
      <c r="AG18" s="462"/>
      <c r="AH18" s="376">
        <v>68.3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3153835</v>
      </c>
      <c r="BO18" s="407"/>
      <c r="BP18" s="407"/>
      <c r="BQ18" s="407"/>
      <c r="BR18" s="407"/>
      <c r="BS18" s="407"/>
      <c r="BT18" s="407"/>
      <c r="BU18" s="408"/>
      <c r="BV18" s="406">
        <v>2989611</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50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4198774</v>
      </c>
      <c r="BO19" s="407"/>
      <c r="BP19" s="407"/>
      <c r="BQ19" s="407"/>
      <c r="BR19" s="407"/>
      <c r="BS19" s="407"/>
      <c r="BT19" s="407"/>
      <c r="BU19" s="408"/>
      <c r="BV19" s="406">
        <v>4612983</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1415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9538642</v>
      </c>
      <c r="BO22" s="436"/>
      <c r="BP22" s="436"/>
      <c r="BQ22" s="436"/>
      <c r="BR22" s="436"/>
      <c r="BS22" s="436"/>
      <c r="BT22" s="436"/>
      <c r="BU22" s="437"/>
      <c r="BV22" s="435">
        <v>9577202</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9066481</v>
      </c>
      <c r="BO23" s="407"/>
      <c r="BP23" s="407"/>
      <c r="BQ23" s="407"/>
      <c r="BR23" s="407"/>
      <c r="BS23" s="407"/>
      <c r="BT23" s="407"/>
      <c r="BU23" s="408"/>
      <c r="BV23" s="406">
        <v>9133437</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6900</v>
      </c>
      <c r="R24" s="360"/>
      <c r="S24" s="360"/>
      <c r="T24" s="360"/>
      <c r="U24" s="360"/>
      <c r="V24" s="361"/>
      <c r="W24" s="449"/>
      <c r="X24" s="386"/>
      <c r="Y24" s="387"/>
      <c r="Z24" s="362" t="s">
        <v>162</v>
      </c>
      <c r="AA24" s="363"/>
      <c r="AB24" s="363"/>
      <c r="AC24" s="363"/>
      <c r="AD24" s="363"/>
      <c r="AE24" s="363"/>
      <c r="AF24" s="363"/>
      <c r="AG24" s="364"/>
      <c r="AH24" s="359">
        <v>69</v>
      </c>
      <c r="AI24" s="360"/>
      <c r="AJ24" s="360"/>
      <c r="AK24" s="360"/>
      <c r="AL24" s="361"/>
      <c r="AM24" s="359">
        <v>199617</v>
      </c>
      <c r="AN24" s="360"/>
      <c r="AO24" s="360"/>
      <c r="AP24" s="360"/>
      <c r="AQ24" s="360"/>
      <c r="AR24" s="361"/>
      <c r="AS24" s="359">
        <v>2893</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8980926</v>
      </c>
      <c r="BO24" s="407"/>
      <c r="BP24" s="407"/>
      <c r="BQ24" s="407"/>
      <c r="BR24" s="407"/>
      <c r="BS24" s="407"/>
      <c r="BT24" s="407"/>
      <c r="BU24" s="408"/>
      <c r="BV24" s="406">
        <v>8906427</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5870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829968</v>
      </c>
      <c r="BO25" s="436"/>
      <c r="BP25" s="436"/>
      <c r="BQ25" s="436"/>
      <c r="BR25" s="436"/>
      <c r="BS25" s="436"/>
      <c r="BT25" s="436"/>
      <c r="BU25" s="437"/>
      <c r="BV25" s="435">
        <v>1070209</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5330</v>
      </c>
      <c r="R26" s="360"/>
      <c r="S26" s="360"/>
      <c r="T26" s="360"/>
      <c r="U26" s="360"/>
      <c r="V26" s="361"/>
      <c r="W26" s="449"/>
      <c r="X26" s="386"/>
      <c r="Y26" s="387"/>
      <c r="Z26" s="362" t="s">
        <v>168</v>
      </c>
      <c r="AA26" s="417"/>
      <c r="AB26" s="417"/>
      <c r="AC26" s="417"/>
      <c r="AD26" s="417"/>
      <c r="AE26" s="417"/>
      <c r="AF26" s="417"/>
      <c r="AG26" s="418"/>
      <c r="AH26" s="359">
        <v>3</v>
      </c>
      <c r="AI26" s="360"/>
      <c r="AJ26" s="360"/>
      <c r="AK26" s="360"/>
      <c r="AL26" s="361"/>
      <c r="AM26" s="359">
        <v>7350</v>
      </c>
      <c r="AN26" s="360"/>
      <c r="AO26" s="360"/>
      <c r="AP26" s="360"/>
      <c r="AQ26" s="360"/>
      <c r="AR26" s="361"/>
      <c r="AS26" s="359">
        <v>2450</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2490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2070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1079722</v>
      </c>
      <c r="BO28" s="436"/>
      <c r="BP28" s="436"/>
      <c r="BQ28" s="436"/>
      <c r="BR28" s="436"/>
      <c r="BS28" s="436"/>
      <c r="BT28" s="436"/>
      <c r="BU28" s="437"/>
      <c r="BV28" s="435">
        <v>1057629</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8</v>
      </c>
      <c r="M29" s="360"/>
      <c r="N29" s="360"/>
      <c r="O29" s="360"/>
      <c r="P29" s="361"/>
      <c r="Q29" s="359">
        <v>1730</v>
      </c>
      <c r="R29" s="360"/>
      <c r="S29" s="360"/>
      <c r="T29" s="360"/>
      <c r="U29" s="360"/>
      <c r="V29" s="361"/>
      <c r="W29" s="450"/>
      <c r="X29" s="451"/>
      <c r="Y29" s="452"/>
      <c r="Z29" s="362" t="s">
        <v>177</v>
      </c>
      <c r="AA29" s="363"/>
      <c r="AB29" s="363"/>
      <c r="AC29" s="363"/>
      <c r="AD29" s="363"/>
      <c r="AE29" s="363"/>
      <c r="AF29" s="363"/>
      <c r="AG29" s="364"/>
      <c r="AH29" s="359">
        <v>69</v>
      </c>
      <c r="AI29" s="360"/>
      <c r="AJ29" s="360"/>
      <c r="AK29" s="360"/>
      <c r="AL29" s="361"/>
      <c r="AM29" s="359">
        <v>199617</v>
      </c>
      <c r="AN29" s="360"/>
      <c r="AO29" s="360"/>
      <c r="AP29" s="360"/>
      <c r="AQ29" s="360"/>
      <c r="AR29" s="361"/>
      <c r="AS29" s="359">
        <v>2893</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778230</v>
      </c>
      <c r="BO29" s="407"/>
      <c r="BP29" s="407"/>
      <c r="BQ29" s="407"/>
      <c r="BR29" s="407"/>
      <c r="BS29" s="407"/>
      <c r="BT29" s="407"/>
      <c r="BU29" s="408"/>
      <c r="BV29" s="406">
        <v>690922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93395</v>
      </c>
      <c r="BO30" s="441"/>
      <c r="BP30" s="441"/>
      <c r="BQ30" s="441"/>
      <c r="BR30" s="441"/>
      <c r="BS30" s="441"/>
      <c r="BT30" s="441"/>
      <c r="BU30" s="442"/>
      <c r="BV30" s="440">
        <v>103637</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特別会計国民健康保険事業</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特別会計簡易水道事業</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隠岐広域連合（普通会計）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特別会計へき地三度出張診療所</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特別会計後期高齢者医療保険事業</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特別会計下水道事業</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隠岐広域連合（介護会計）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特別会計浦郷診療所</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隠岐広域連合（隠岐病院会計）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隠岐広域連合（隠岐島前病院会計）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島前町村組合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島根県市町村総合事務組合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島根県後期高齢者医療広域連合（普通会計）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島根県後期高齢者医療広域連合（後期高齢会計）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EH27HBmb2Y0Hy8iE7/G3b9xh69H4fgUP7ankendMYCnKdfRHd5TTVy93iBw/H2/OBxtgPu907OOlxa3MpHEIHw==" saltValue="skMSeZMBL0/icsb6IXE9M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K37" sqref="K37"/>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531</v>
      </c>
      <c r="D34" s="1136"/>
      <c r="E34" s="1137"/>
      <c r="F34" s="32">
        <v>6.38</v>
      </c>
      <c r="G34" s="33">
        <v>4.41</v>
      </c>
      <c r="H34" s="33">
        <v>7.71</v>
      </c>
      <c r="I34" s="33">
        <v>6.68</v>
      </c>
      <c r="J34" s="34">
        <v>0.8</v>
      </c>
      <c r="K34" s="22"/>
      <c r="L34" s="22"/>
      <c r="M34" s="22"/>
      <c r="N34" s="22"/>
      <c r="O34" s="22"/>
      <c r="P34" s="22"/>
    </row>
    <row r="35" spans="1:16" ht="39" customHeight="1" x14ac:dyDescent="0.2">
      <c r="A35" s="22"/>
      <c r="B35" s="35"/>
      <c r="C35" s="1132" t="s">
        <v>532</v>
      </c>
      <c r="D35" s="1132"/>
      <c r="E35" s="1133"/>
      <c r="F35" s="36">
        <v>0.02</v>
      </c>
      <c r="G35" s="37">
        <v>0.01</v>
      </c>
      <c r="H35" s="37">
        <v>0.02</v>
      </c>
      <c r="I35" s="37">
        <v>0.32</v>
      </c>
      <c r="J35" s="38">
        <v>0.49</v>
      </c>
      <c r="K35" s="22"/>
      <c r="L35" s="22"/>
      <c r="M35" s="22"/>
      <c r="N35" s="22"/>
      <c r="O35" s="22"/>
      <c r="P35" s="22"/>
    </row>
    <row r="36" spans="1:16" ht="39" customHeight="1" x14ac:dyDescent="0.2">
      <c r="A36" s="22"/>
      <c r="B36" s="35"/>
      <c r="C36" s="1132" t="s">
        <v>533</v>
      </c>
      <c r="D36" s="1132"/>
      <c r="E36" s="1133"/>
      <c r="F36" s="36">
        <v>0</v>
      </c>
      <c r="G36" s="37">
        <v>0</v>
      </c>
      <c r="H36" s="37">
        <v>0</v>
      </c>
      <c r="I36" s="37">
        <v>0.03</v>
      </c>
      <c r="J36" s="38">
        <v>0.32</v>
      </c>
      <c r="K36" s="22"/>
      <c r="L36" s="22"/>
      <c r="M36" s="22"/>
      <c r="N36" s="22"/>
      <c r="O36" s="22"/>
      <c r="P36" s="22"/>
    </row>
    <row r="37" spans="1:16" ht="39" customHeight="1" x14ac:dyDescent="0.2">
      <c r="A37" s="22"/>
      <c r="B37" s="35"/>
      <c r="C37" s="1132" t="s">
        <v>534</v>
      </c>
      <c r="D37" s="1132"/>
      <c r="E37" s="1133"/>
      <c r="F37" s="36">
        <v>0</v>
      </c>
      <c r="G37" s="37">
        <v>0.02</v>
      </c>
      <c r="H37" s="37">
        <v>0.24</v>
      </c>
      <c r="I37" s="37">
        <v>0.2</v>
      </c>
      <c r="J37" s="38">
        <v>0.14000000000000001</v>
      </c>
      <c r="K37" s="22"/>
      <c r="L37" s="22"/>
      <c r="M37" s="22"/>
      <c r="N37" s="22"/>
      <c r="O37" s="22"/>
      <c r="P37" s="22"/>
    </row>
    <row r="38" spans="1:16" ht="39" customHeight="1" x14ac:dyDescent="0.2">
      <c r="A38" s="22"/>
      <c r="B38" s="35"/>
      <c r="C38" s="1132" t="s">
        <v>535</v>
      </c>
      <c r="D38" s="1132"/>
      <c r="E38" s="1133"/>
      <c r="F38" s="36">
        <v>0</v>
      </c>
      <c r="G38" s="37">
        <v>0</v>
      </c>
      <c r="H38" s="37">
        <v>0</v>
      </c>
      <c r="I38" s="37">
        <v>0</v>
      </c>
      <c r="J38" s="38">
        <v>0</v>
      </c>
      <c r="K38" s="22"/>
      <c r="L38" s="22"/>
      <c r="M38" s="22"/>
      <c r="N38" s="22"/>
      <c r="O38" s="22"/>
      <c r="P38" s="22"/>
    </row>
    <row r="39" spans="1:16" ht="39" customHeight="1" x14ac:dyDescent="0.2">
      <c r="A39" s="22"/>
      <c r="B39" s="35"/>
      <c r="C39" s="1132" t="s">
        <v>536</v>
      </c>
      <c r="D39" s="1132"/>
      <c r="E39" s="1133"/>
      <c r="F39" s="36">
        <v>0</v>
      </c>
      <c r="G39" s="37">
        <v>0</v>
      </c>
      <c r="H39" s="37">
        <v>0</v>
      </c>
      <c r="I39" s="37">
        <v>0</v>
      </c>
      <c r="J39" s="38">
        <v>0</v>
      </c>
      <c r="K39" s="22"/>
      <c r="L39" s="22"/>
      <c r="M39" s="22"/>
      <c r="N39" s="22"/>
      <c r="O39" s="22"/>
      <c r="P39" s="22"/>
    </row>
    <row r="40" spans="1:16" ht="39" customHeight="1" x14ac:dyDescent="0.2">
      <c r="A40" s="22"/>
      <c r="B40" s="35"/>
      <c r="C40" s="1132" t="s">
        <v>537</v>
      </c>
      <c r="D40" s="1132"/>
      <c r="E40" s="1133"/>
      <c r="F40" s="36">
        <v>0</v>
      </c>
      <c r="G40" s="37">
        <v>0</v>
      </c>
      <c r="H40" s="37">
        <v>0</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539</v>
      </c>
      <c r="D43" s="1134"/>
      <c r="E43" s="1135"/>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37ST6TulGo1PHx0j+GPq4gbyG3MtGWFekCLJlEnhNvv71u4OYtfclWv5U8T70ETxuCsnsySCrPDbm+zTfuOtw==" saltValue="ndiRbp8fsnytp8KrpR7m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O61" sqref="O61"/>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1051</v>
      </c>
      <c r="L45" s="58">
        <v>1336</v>
      </c>
      <c r="M45" s="58">
        <v>1397</v>
      </c>
      <c r="N45" s="58">
        <v>1318</v>
      </c>
      <c r="O45" s="59">
        <v>1243</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
      <c r="A48" s="46"/>
      <c r="B48" s="1163"/>
      <c r="C48" s="1164"/>
      <c r="D48" s="60"/>
      <c r="E48" s="1140" t="s">
        <v>13</v>
      </c>
      <c r="F48" s="1140"/>
      <c r="G48" s="1140"/>
      <c r="H48" s="1140"/>
      <c r="I48" s="1140"/>
      <c r="J48" s="1141"/>
      <c r="K48" s="61">
        <v>144</v>
      </c>
      <c r="L48" s="62">
        <v>135</v>
      </c>
      <c r="M48" s="62">
        <v>129</v>
      </c>
      <c r="N48" s="62">
        <v>132</v>
      </c>
      <c r="O48" s="63">
        <v>136</v>
      </c>
      <c r="P48" s="46"/>
      <c r="Q48" s="46"/>
      <c r="R48" s="46"/>
      <c r="S48" s="46"/>
      <c r="T48" s="46"/>
      <c r="U48" s="46"/>
    </row>
    <row r="49" spans="1:21" ht="30.75" customHeight="1" x14ac:dyDescent="0.2">
      <c r="A49" s="46"/>
      <c r="B49" s="1163"/>
      <c r="C49" s="1164"/>
      <c r="D49" s="60"/>
      <c r="E49" s="1140" t="s">
        <v>14</v>
      </c>
      <c r="F49" s="1140"/>
      <c r="G49" s="1140"/>
      <c r="H49" s="1140"/>
      <c r="I49" s="1140"/>
      <c r="J49" s="1141"/>
      <c r="K49" s="61">
        <v>25</v>
      </c>
      <c r="L49" s="62">
        <v>30</v>
      </c>
      <c r="M49" s="62">
        <v>32</v>
      </c>
      <c r="N49" s="62">
        <v>35</v>
      </c>
      <c r="O49" s="63">
        <v>39</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v>0</v>
      </c>
      <c r="M51" s="62">
        <v>0</v>
      </c>
      <c r="N51" s="62">
        <v>0</v>
      </c>
      <c r="O51" s="63">
        <v>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998</v>
      </c>
      <c r="L52" s="62">
        <v>1250</v>
      </c>
      <c r="M52" s="62">
        <v>1285</v>
      </c>
      <c r="N52" s="62">
        <v>1221</v>
      </c>
      <c r="O52" s="63">
        <v>1238</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222</v>
      </c>
      <c r="L53" s="67">
        <v>251</v>
      </c>
      <c r="M53" s="67">
        <v>273</v>
      </c>
      <c r="N53" s="67">
        <v>264</v>
      </c>
      <c r="O53" s="68">
        <v>180</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545</v>
      </c>
      <c r="L58" s="82" t="s">
        <v>545</v>
      </c>
      <c r="M58" s="82" t="s">
        <v>545</v>
      </c>
      <c r="N58" s="82" t="s">
        <v>545</v>
      </c>
      <c r="O58" s="83" t="s">
        <v>545</v>
      </c>
    </row>
    <row r="59" spans="1:21" ht="31.5" customHeight="1" x14ac:dyDescent="0.2">
      <c r="B59" s="1148"/>
      <c r="C59" s="1149"/>
      <c r="D59" s="1155" t="s">
        <v>26</v>
      </c>
      <c r="E59" s="1156"/>
      <c r="F59" s="1156"/>
      <c r="G59" s="1156"/>
      <c r="H59" s="1156"/>
      <c r="I59" s="1156"/>
      <c r="J59" s="1157"/>
      <c r="K59" s="84" t="s">
        <v>545</v>
      </c>
      <c r="L59" s="85" t="s">
        <v>545</v>
      </c>
      <c r="M59" s="85" t="s">
        <v>545</v>
      </c>
      <c r="N59" s="85" t="s">
        <v>545</v>
      </c>
      <c r="O59" s="86" t="s">
        <v>545</v>
      </c>
    </row>
    <row r="60" spans="1:21" ht="31.5" customHeight="1" thickBot="1" x14ac:dyDescent="0.25">
      <c r="B60" s="1150"/>
      <c r="C60" s="1151"/>
      <c r="D60" s="1158" t="s">
        <v>27</v>
      </c>
      <c r="E60" s="1159"/>
      <c r="F60" s="1159"/>
      <c r="G60" s="1159"/>
      <c r="H60" s="1159"/>
      <c r="I60" s="1159"/>
      <c r="J60" s="1160"/>
      <c r="K60" s="87" t="s">
        <v>545</v>
      </c>
      <c r="L60" s="88" t="s">
        <v>545</v>
      </c>
      <c r="M60" s="88" t="s">
        <v>545</v>
      </c>
      <c r="N60" s="88" t="s">
        <v>545</v>
      </c>
      <c r="O60" s="89" t="s">
        <v>545</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wrc+uSgzn/lbt8ZQdpWGWYmUDsv0yIFksmvkdlP4lfWIqFPC0CPzoXfn1M3WqWkEPSJ9oGzGocQ5oy9uqG7OA==" saltValue="g154PDFE3kh1IjWKz95S8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1" t="s">
        <v>30</v>
      </c>
      <c r="C41" s="1182"/>
      <c r="D41" s="103"/>
      <c r="E41" s="1183" t="s">
        <v>31</v>
      </c>
      <c r="F41" s="1183"/>
      <c r="G41" s="1183"/>
      <c r="H41" s="1184"/>
      <c r="I41" s="330">
        <v>12074</v>
      </c>
      <c r="J41" s="331">
        <v>11526</v>
      </c>
      <c r="K41" s="331">
        <v>10682</v>
      </c>
      <c r="L41" s="331">
        <v>9577</v>
      </c>
      <c r="M41" s="332">
        <v>9539</v>
      </c>
    </row>
    <row r="42" spans="2:13" ht="27.75" customHeight="1" x14ac:dyDescent="0.2">
      <c r="B42" s="1171"/>
      <c r="C42" s="1172"/>
      <c r="D42" s="104"/>
      <c r="E42" s="1175" t="s">
        <v>32</v>
      </c>
      <c r="F42" s="1175"/>
      <c r="G42" s="1175"/>
      <c r="H42" s="1176"/>
      <c r="I42" s="333" t="s">
        <v>486</v>
      </c>
      <c r="J42" s="334" t="s">
        <v>486</v>
      </c>
      <c r="K42" s="334" t="s">
        <v>486</v>
      </c>
      <c r="L42" s="334" t="s">
        <v>486</v>
      </c>
      <c r="M42" s="335" t="s">
        <v>486</v>
      </c>
    </row>
    <row r="43" spans="2:13" ht="27.75" customHeight="1" x14ac:dyDescent="0.2">
      <c r="B43" s="1171"/>
      <c r="C43" s="1172"/>
      <c r="D43" s="104"/>
      <c r="E43" s="1175" t="s">
        <v>33</v>
      </c>
      <c r="F43" s="1175"/>
      <c r="G43" s="1175"/>
      <c r="H43" s="1176"/>
      <c r="I43" s="333">
        <v>1491</v>
      </c>
      <c r="J43" s="334">
        <v>1453</v>
      </c>
      <c r="K43" s="334">
        <v>1470</v>
      </c>
      <c r="L43" s="334">
        <v>1504</v>
      </c>
      <c r="M43" s="335">
        <v>1484</v>
      </c>
    </row>
    <row r="44" spans="2:13" ht="27.75" customHeight="1" x14ac:dyDescent="0.2">
      <c r="B44" s="1171"/>
      <c r="C44" s="1172"/>
      <c r="D44" s="104"/>
      <c r="E44" s="1175" t="s">
        <v>34</v>
      </c>
      <c r="F44" s="1175"/>
      <c r="G44" s="1175"/>
      <c r="H44" s="1176"/>
      <c r="I44" s="333">
        <v>206</v>
      </c>
      <c r="J44" s="334">
        <v>208</v>
      </c>
      <c r="K44" s="334">
        <v>204</v>
      </c>
      <c r="L44" s="334">
        <v>187</v>
      </c>
      <c r="M44" s="335">
        <v>165</v>
      </c>
    </row>
    <row r="45" spans="2:13" ht="27.75" customHeight="1" x14ac:dyDescent="0.2">
      <c r="B45" s="1171"/>
      <c r="C45" s="1172"/>
      <c r="D45" s="104"/>
      <c r="E45" s="1175" t="s">
        <v>35</v>
      </c>
      <c r="F45" s="1175"/>
      <c r="G45" s="1175"/>
      <c r="H45" s="1176"/>
      <c r="I45" s="333">
        <v>644</v>
      </c>
      <c r="J45" s="334">
        <v>628</v>
      </c>
      <c r="K45" s="334">
        <v>634</v>
      </c>
      <c r="L45" s="334">
        <v>571</v>
      </c>
      <c r="M45" s="335">
        <v>558</v>
      </c>
    </row>
    <row r="46" spans="2:13" ht="27.75" customHeight="1" x14ac:dyDescent="0.2">
      <c r="B46" s="1171"/>
      <c r="C46" s="1172"/>
      <c r="D46" s="105"/>
      <c r="E46" s="1175" t="s">
        <v>36</v>
      </c>
      <c r="F46" s="1175"/>
      <c r="G46" s="1175"/>
      <c r="H46" s="1176"/>
      <c r="I46" s="333" t="s">
        <v>486</v>
      </c>
      <c r="J46" s="334" t="s">
        <v>486</v>
      </c>
      <c r="K46" s="334" t="s">
        <v>486</v>
      </c>
      <c r="L46" s="334" t="s">
        <v>486</v>
      </c>
      <c r="M46" s="335" t="s">
        <v>486</v>
      </c>
    </row>
    <row r="47" spans="2:13" ht="27.75" customHeight="1" x14ac:dyDescent="0.2">
      <c r="B47" s="1171"/>
      <c r="C47" s="1172"/>
      <c r="D47" s="106"/>
      <c r="E47" s="1185" t="s">
        <v>37</v>
      </c>
      <c r="F47" s="1186"/>
      <c r="G47" s="1186"/>
      <c r="H47" s="1187"/>
      <c r="I47" s="333" t="s">
        <v>486</v>
      </c>
      <c r="J47" s="334" t="s">
        <v>486</v>
      </c>
      <c r="K47" s="334" t="s">
        <v>486</v>
      </c>
      <c r="L47" s="334" t="s">
        <v>486</v>
      </c>
      <c r="M47" s="335" t="s">
        <v>486</v>
      </c>
    </row>
    <row r="48" spans="2:13" ht="27.75" customHeight="1" x14ac:dyDescent="0.2">
      <c r="B48" s="1171"/>
      <c r="C48" s="1172"/>
      <c r="D48" s="104"/>
      <c r="E48" s="1175" t="s">
        <v>38</v>
      </c>
      <c r="F48" s="1175"/>
      <c r="G48" s="1175"/>
      <c r="H48" s="1176"/>
      <c r="I48" s="333" t="s">
        <v>486</v>
      </c>
      <c r="J48" s="334" t="s">
        <v>486</v>
      </c>
      <c r="K48" s="334" t="s">
        <v>486</v>
      </c>
      <c r="L48" s="334" t="s">
        <v>486</v>
      </c>
      <c r="M48" s="335" t="s">
        <v>486</v>
      </c>
    </row>
    <row r="49" spans="2:13" ht="27.75" customHeight="1" x14ac:dyDescent="0.2">
      <c r="B49" s="1173"/>
      <c r="C49" s="1174"/>
      <c r="D49" s="104"/>
      <c r="E49" s="1175" t="s">
        <v>39</v>
      </c>
      <c r="F49" s="1175"/>
      <c r="G49" s="1175"/>
      <c r="H49" s="1176"/>
      <c r="I49" s="333" t="s">
        <v>486</v>
      </c>
      <c r="J49" s="334" t="s">
        <v>486</v>
      </c>
      <c r="K49" s="334" t="s">
        <v>486</v>
      </c>
      <c r="L49" s="334" t="s">
        <v>486</v>
      </c>
      <c r="M49" s="335" t="s">
        <v>486</v>
      </c>
    </row>
    <row r="50" spans="2:13" ht="27.75" customHeight="1" x14ac:dyDescent="0.2">
      <c r="B50" s="1169" t="s">
        <v>40</v>
      </c>
      <c r="C50" s="1170"/>
      <c r="D50" s="107"/>
      <c r="E50" s="1175" t="s">
        <v>41</v>
      </c>
      <c r="F50" s="1175"/>
      <c r="G50" s="1175"/>
      <c r="H50" s="1176"/>
      <c r="I50" s="333">
        <v>1847</v>
      </c>
      <c r="J50" s="334">
        <v>2136</v>
      </c>
      <c r="K50" s="334">
        <v>2221</v>
      </c>
      <c r="L50" s="334">
        <v>1894</v>
      </c>
      <c r="M50" s="335">
        <v>1997</v>
      </c>
    </row>
    <row r="51" spans="2:13" ht="27.75" customHeight="1" x14ac:dyDescent="0.2">
      <c r="B51" s="1171"/>
      <c r="C51" s="1172"/>
      <c r="D51" s="104"/>
      <c r="E51" s="1175" t="s">
        <v>42</v>
      </c>
      <c r="F51" s="1175"/>
      <c r="G51" s="1175"/>
      <c r="H51" s="1176"/>
      <c r="I51" s="333">
        <v>378</v>
      </c>
      <c r="J51" s="334">
        <v>332</v>
      </c>
      <c r="K51" s="334">
        <v>293</v>
      </c>
      <c r="L51" s="334">
        <v>286</v>
      </c>
      <c r="M51" s="335">
        <v>356</v>
      </c>
    </row>
    <row r="52" spans="2:13" ht="27.75" customHeight="1" x14ac:dyDescent="0.2">
      <c r="B52" s="1173"/>
      <c r="C52" s="1174"/>
      <c r="D52" s="104"/>
      <c r="E52" s="1175" t="s">
        <v>43</v>
      </c>
      <c r="F52" s="1175"/>
      <c r="G52" s="1175"/>
      <c r="H52" s="1176"/>
      <c r="I52" s="333">
        <v>10149</v>
      </c>
      <c r="J52" s="334">
        <v>9730</v>
      </c>
      <c r="K52" s="334">
        <v>9011</v>
      </c>
      <c r="L52" s="334">
        <v>8425</v>
      </c>
      <c r="M52" s="335">
        <v>8159</v>
      </c>
    </row>
    <row r="53" spans="2:13" ht="27.75" customHeight="1" thickBot="1" x14ac:dyDescent="0.25">
      <c r="B53" s="1177" t="s">
        <v>19</v>
      </c>
      <c r="C53" s="1178"/>
      <c r="D53" s="108"/>
      <c r="E53" s="1179" t="s">
        <v>44</v>
      </c>
      <c r="F53" s="1179"/>
      <c r="G53" s="1179"/>
      <c r="H53" s="1180"/>
      <c r="I53" s="336">
        <v>2040</v>
      </c>
      <c r="J53" s="337">
        <v>1617</v>
      </c>
      <c r="K53" s="337">
        <v>1466</v>
      </c>
      <c r="L53" s="337">
        <v>1234</v>
      </c>
      <c r="M53" s="338">
        <v>1233</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5RW8LI94flDSRwsxm+KZpMG3Vj7OvnvoSj8evE50Z3NL3MAUZMKegCVT8VluEVrpP8rf63+kv0x6zdc8gPQHFA==" saltValue="ZKF8tUmCEwq0ggIszbDkd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58" sqref="H58:H6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1031</v>
      </c>
      <c r="G55" s="339">
        <v>1058</v>
      </c>
      <c r="H55" s="340">
        <v>1080</v>
      </c>
    </row>
    <row r="56" spans="2:8" ht="52.5" customHeight="1" x14ac:dyDescent="0.2">
      <c r="B56" s="120"/>
      <c r="C56" s="1198" t="s">
        <v>47</v>
      </c>
      <c r="D56" s="1198"/>
      <c r="E56" s="1199"/>
      <c r="F56" s="341">
        <v>1008</v>
      </c>
      <c r="G56" s="341">
        <v>691</v>
      </c>
      <c r="H56" s="342">
        <v>778</v>
      </c>
    </row>
    <row r="57" spans="2:8" ht="53.25" customHeight="1" x14ac:dyDescent="0.2">
      <c r="B57" s="120"/>
      <c r="C57" s="1200" t="s">
        <v>48</v>
      </c>
      <c r="D57" s="1200"/>
      <c r="E57" s="1201"/>
      <c r="F57" s="343">
        <v>148</v>
      </c>
      <c r="G57" s="343">
        <v>104</v>
      </c>
      <c r="H57" s="344">
        <v>93</v>
      </c>
    </row>
    <row r="58" spans="2:8" ht="45.75" customHeight="1" x14ac:dyDescent="0.2">
      <c r="B58" s="121"/>
      <c r="C58" s="1188" t="s">
        <v>554</v>
      </c>
      <c r="D58" s="1189"/>
      <c r="E58" s="1190"/>
      <c r="F58" s="345">
        <v>95</v>
      </c>
      <c r="G58" s="345">
        <v>59</v>
      </c>
      <c r="H58" s="346">
        <v>58</v>
      </c>
    </row>
    <row r="59" spans="2:8" ht="45.75" customHeight="1" x14ac:dyDescent="0.2">
      <c r="B59" s="121"/>
      <c r="C59" s="1188" t="s">
        <v>555</v>
      </c>
      <c r="D59" s="1189"/>
      <c r="E59" s="1190"/>
      <c r="F59" s="345">
        <v>42</v>
      </c>
      <c r="G59" s="345">
        <v>36</v>
      </c>
      <c r="H59" s="346">
        <v>28</v>
      </c>
    </row>
    <row r="60" spans="2:8" ht="45.75" customHeight="1" x14ac:dyDescent="0.2">
      <c r="B60" s="121"/>
      <c r="C60" s="1188" t="s">
        <v>556</v>
      </c>
      <c r="D60" s="1189"/>
      <c r="E60" s="1190"/>
      <c r="F60" s="345">
        <v>7</v>
      </c>
      <c r="G60" s="345">
        <v>6</v>
      </c>
      <c r="H60" s="346">
        <v>5</v>
      </c>
    </row>
    <row r="61" spans="2:8" ht="45.75" customHeight="1" x14ac:dyDescent="0.2">
      <c r="B61" s="121"/>
      <c r="C61" s="1188" t="s">
        <v>557</v>
      </c>
      <c r="D61" s="1189"/>
      <c r="E61" s="1190"/>
      <c r="F61" s="345"/>
      <c r="G61" s="345">
        <v>1</v>
      </c>
      <c r="H61" s="346">
        <v>1</v>
      </c>
    </row>
    <row r="62" spans="2:8" ht="45.75" customHeight="1" thickBot="1" x14ac:dyDescent="0.25">
      <c r="B62" s="122"/>
      <c r="C62" s="1191" t="s">
        <v>558</v>
      </c>
      <c r="D62" s="1192"/>
      <c r="E62" s="1193"/>
      <c r="F62" s="347">
        <v>1</v>
      </c>
      <c r="G62" s="347">
        <v>1</v>
      </c>
      <c r="H62" s="348">
        <v>1</v>
      </c>
    </row>
    <row r="63" spans="2:8" ht="52.5" customHeight="1" thickBot="1" x14ac:dyDescent="0.25">
      <c r="B63" s="123"/>
      <c r="C63" s="1194" t="s">
        <v>49</v>
      </c>
      <c r="D63" s="1194"/>
      <c r="E63" s="1195"/>
      <c r="F63" s="349">
        <v>2187</v>
      </c>
      <c r="G63" s="349">
        <v>1852</v>
      </c>
      <c r="H63" s="350">
        <v>1951</v>
      </c>
    </row>
    <row r="64" spans="2:8" ht="13.2" x14ac:dyDescent="0.2"/>
  </sheetData>
  <sheetProtection algorithmName="SHA-512" hashValue="Z1/E2Lue9mw/zS55A2k/8zHedBmWbUghQui+UBXnhw0J7L6Q0Pw+wyLBNkqxjRAHtz+dTbfoiw8qMVDcQQLrZQ==" saltValue="TVL4WWADjPPv6H11TEMk1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735551</v>
      </c>
      <c r="E3" s="142"/>
      <c r="F3" s="143">
        <v>332350</v>
      </c>
      <c r="G3" s="144"/>
      <c r="H3" s="145"/>
    </row>
    <row r="4" spans="1:8" x14ac:dyDescent="0.2">
      <c r="A4" s="146"/>
      <c r="B4" s="147"/>
      <c r="C4" s="148"/>
      <c r="D4" s="149">
        <v>619335</v>
      </c>
      <c r="E4" s="150"/>
      <c r="F4" s="151">
        <v>200453</v>
      </c>
      <c r="G4" s="152"/>
      <c r="H4" s="153"/>
    </row>
    <row r="5" spans="1:8" x14ac:dyDescent="0.2">
      <c r="A5" s="134" t="s">
        <v>519</v>
      </c>
      <c r="B5" s="139"/>
      <c r="C5" s="140"/>
      <c r="D5" s="141">
        <v>434987</v>
      </c>
      <c r="E5" s="142"/>
      <c r="F5" s="143">
        <v>362690</v>
      </c>
      <c r="G5" s="144"/>
      <c r="H5" s="145"/>
    </row>
    <row r="6" spans="1:8" x14ac:dyDescent="0.2">
      <c r="A6" s="146"/>
      <c r="B6" s="147"/>
      <c r="C6" s="148"/>
      <c r="D6" s="149">
        <v>211547</v>
      </c>
      <c r="E6" s="150"/>
      <c r="F6" s="151">
        <v>172580</v>
      </c>
      <c r="G6" s="152"/>
      <c r="H6" s="153"/>
    </row>
    <row r="7" spans="1:8" x14ac:dyDescent="0.2">
      <c r="A7" s="134" t="s">
        <v>520</v>
      </c>
      <c r="B7" s="139"/>
      <c r="C7" s="140"/>
      <c r="D7" s="141">
        <v>239562</v>
      </c>
      <c r="E7" s="142"/>
      <c r="F7" s="143">
        <v>296093</v>
      </c>
      <c r="G7" s="144"/>
      <c r="H7" s="145"/>
    </row>
    <row r="8" spans="1:8" x14ac:dyDescent="0.2">
      <c r="A8" s="146"/>
      <c r="B8" s="147"/>
      <c r="C8" s="148"/>
      <c r="D8" s="149">
        <v>85511</v>
      </c>
      <c r="E8" s="150"/>
      <c r="F8" s="151">
        <v>140545</v>
      </c>
      <c r="G8" s="152"/>
      <c r="H8" s="153"/>
    </row>
    <row r="9" spans="1:8" x14ac:dyDescent="0.2">
      <c r="A9" s="134" t="s">
        <v>521</v>
      </c>
      <c r="B9" s="139"/>
      <c r="C9" s="140"/>
      <c r="D9" s="141">
        <v>268891</v>
      </c>
      <c r="E9" s="142"/>
      <c r="F9" s="143">
        <v>308655</v>
      </c>
      <c r="G9" s="144"/>
      <c r="H9" s="145"/>
    </row>
    <row r="10" spans="1:8" x14ac:dyDescent="0.2">
      <c r="A10" s="146"/>
      <c r="B10" s="147"/>
      <c r="C10" s="148"/>
      <c r="D10" s="149">
        <v>145891</v>
      </c>
      <c r="E10" s="150"/>
      <c r="F10" s="151">
        <v>169887</v>
      </c>
      <c r="G10" s="152"/>
      <c r="H10" s="153"/>
    </row>
    <row r="11" spans="1:8" x14ac:dyDescent="0.2">
      <c r="A11" s="134" t="s">
        <v>522</v>
      </c>
      <c r="B11" s="139"/>
      <c r="C11" s="140"/>
      <c r="D11" s="141">
        <v>331723</v>
      </c>
      <c r="E11" s="142"/>
      <c r="F11" s="143">
        <v>325476</v>
      </c>
      <c r="G11" s="144"/>
      <c r="H11" s="145"/>
    </row>
    <row r="12" spans="1:8" x14ac:dyDescent="0.2">
      <c r="A12" s="146"/>
      <c r="B12" s="147"/>
      <c r="C12" s="154"/>
      <c r="D12" s="149">
        <v>137985</v>
      </c>
      <c r="E12" s="150"/>
      <c r="F12" s="151">
        <v>190204</v>
      </c>
      <c r="G12" s="152"/>
      <c r="H12" s="153"/>
    </row>
    <row r="13" spans="1:8" x14ac:dyDescent="0.2">
      <c r="A13" s="134"/>
      <c r="B13" s="139"/>
      <c r="C13" s="140"/>
      <c r="D13" s="141">
        <v>402143</v>
      </c>
      <c r="E13" s="142"/>
      <c r="F13" s="143">
        <v>325053</v>
      </c>
      <c r="G13" s="155"/>
      <c r="H13" s="145"/>
    </row>
    <row r="14" spans="1:8" x14ac:dyDescent="0.2">
      <c r="A14" s="146"/>
      <c r="B14" s="147"/>
      <c r="C14" s="148"/>
      <c r="D14" s="149">
        <v>240054</v>
      </c>
      <c r="E14" s="150"/>
      <c r="F14" s="151">
        <v>174734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6.38</v>
      </c>
      <c r="C19" s="156">
        <f>ROUND(VALUE(SUBSTITUTE(実質収支比率等に係る経年分析!G$48,"▲","-")),2)</f>
        <v>4.42</v>
      </c>
      <c r="D19" s="156">
        <f>ROUND(VALUE(SUBSTITUTE(実質収支比率等に係る経年分析!H$48,"▲","-")),2)</f>
        <v>7.72</v>
      </c>
      <c r="E19" s="156">
        <f>ROUND(VALUE(SUBSTITUTE(実質収支比率等に係る経年分析!I$48,"▲","-")),2)</f>
        <v>6.69</v>
      </c>
      <c r="F19" s="156">
        <f>ROUND(VALUE(SUBSTITUTE(実質収支比率等に係る経年分析!J$48,"▲","-")),2)</f>
        <v>0.81</v>
      </c>
    </row>
    <row r="20" spans="1:11" x14ac:dyDescent="0.2">
      <c r="A20" s="156" t="s">
        <v>53</v>
      </c>
      <c r="B20" s="156">
        <f>ROUND(VALUE(SUBSTITUTE(実質収支比率等に係る経年分析!F$47,"▲","-")),2)</f>
        <v>33.43</v>
      </c>
      <c r="C20" s="156">
        <f>ROUND(VALUE(SUBSTITUTE(実質収支比率等に係る経年分析!G$47,"▲","-")),2)</f>
        <v>29.52</v>
      </c>
      <c r="D20" s="156">
        <f>ROUND(VALUE(SUBSTITUTE(実質収支比率等に係る経年分析!H$47,"▲","-")),2)</f>
        <v>31.23</v>
      </c>
      <c r="E20" s="156">
        <f>ROUND(VALUE(SUBSTITUTE(実質収支比率等に係る経年分析!I$47,"▲","-")),2)</f>
        <v>32.54</v>
      </c>
      <c r="F20" s="156">
        <f>ROUND(VALUE(SUBSTITUTE(実質収支比率等に係る経年分析!J$47,"▲","-")),2)</f>
        <v>32.74</v>
      </c>
    </row>
    <row r="21" spans="1:11" x14ac:dyDescent="0.2">
      <c r="A21" s="156" t="s">
        <v>54</v>
      </c>
      <c r="B21" s="156">
        <f>IF(ISNUMBER(VALUE(SUBSTITUTE(実質収支比率等に係る経年分析!F$49,"▲","-"))),ROUND(VALUE(SUBSTITUTE(実質収支比率等に係る経年分析!F$49,"▲","-")),2),NA())</f>
        <v>9.31</v>
      </c>
      <c r="C21" s="156">
        <f>IF(ISNUMBER(VALUE(SUBSTITUTE(実質収支比率等に係る経年分析!G$49,"▲","-"))),ROUND(VALUE(SUBSTITUTE(実質収支比率等に係る経年分析!G$49,"▲","-")),2),NA())</f>
        <v>1.37</v>
      </c>
      <c r="D21" s="156">
        <f>IF(ISNUMBER(VALUE(SUBSTITUTE(実質収支比率等に係る経年分析!H$49,"▲","-"))),ROUND(VALUE(SUBSTITUTE(実質収支比率等に係る経年分析!H$49,"▲","-")),2),NA())</f>
        <v>6.47</v>
      </c>
      <c r="E21" s="156">
        <f>IF(ISNUMBER(VALUE(SUBSTITUTE(実質収支比率等に係る経年分析!I$49,"▲","-"))),ROUND(VALUE(SUBSTITUTE(実質収支比率等に係る経年分析!I$49,"▲","-")),2),NA())</f>
        <v>12.72</v>
      </c>
      <c r="F21" s="156">
        <f>IF(ISNUMBER(VALUE(SUBSTITUTE(実質収支比率等に係る経年分析!J$49,"▲","-"))),ROUND(VALUE(SUBSTITUTE(実質収支比率等に係る経年分析!J$49,"▲","-")),2),NA())</f>
        <v>-3.13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特別会計後期高齢者医療保険事業</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特別会計浦郷診療所</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特別会計へき地三度出張診療所</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2">
      <c r="A33" s="157" t="str">
        <f>IF(連結実質赤字比率に係る赤字・黒字の構成分析!C$37="",NA(),連結実質赤字比率に係る赤字・黒字の構成分析!C$37)</f>
        <v>特別会計国民健康保険事業</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0.14000000000000001</v>
      </c>
    </row>
    <row r="34" spans="1:16" x14ac:dyDescent="0.2">
      <c r="A34" s="157" t="str">
        <f>IF(連結実質赤字比率に係る赤字・黒字の構成分析!C$36="",NA(),連結実質赤字比率に係る赤字・黒字の構成分析!C$36)</f>
        <v>特別会計簡易水道事業</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0.03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0.32</v>
      </c>
    </row>
    <row r="35" spans="1:16" x14ac:dyDescent="0.2">
      <c r="A35" s="157" t="str">
        <f>IF(連結実質赤字比率に係る赤字・黒字の構成分析!C$35="",NA(),連結実質赤字比率に係る赤字・黒字の構成分析!C$35)</f>
        <v>特別会計下水道事業</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0.02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0.01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0.02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0.32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0.49</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6.38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4.41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7.71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6.68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0.8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998</v>
      </c>
      <c r="E42" s="158"/>
      <c r="F42" s="158"/>
      <c r="G42" s="158">
        <f>'実質公債費比率（分子）の構造'!L$52</f>
        <v>1250</v>
      </c>
      <c r="H42" s="158"/>
      <c r="I42" s="158"/>
      <c r="J42" s="158">
        <f>'実質公債費比率（分子）の構造'!M$52</f>
        <v>1285</v>
      </c>
      <c r="K42" s="158"/>
      <c r="L42" s="158"/>
      <c r="M42" s="158">
        <f>'実質公債費比率（分子）の構造'!N$52</f>
        <v>1221</v>
      </c>
      <c r="N42" s="158"/>
      <c r="O42" s="158"/>
      <c r="P42" s="158">
        <f>'実質公債費比率（分子）の構造'!O$52</f>
        <v>1238</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25</v>
      </c>
      <c r="C45" s="158"/>
      <c r="D45" s="158"/>
      <c r="E45" s="158">
        <f>'実質公債費比率（分子）の構造'!L$49</f>
        <v>30</v>
      </c>
      <c r="F45" s="158"/>
      <c r="G45" s="158"/>
      <c r="H45" s="158">
        <f>'実質公債費比率（分子）の構造'!M$49</f>
        <v>32</v>
      </c>
      <c r="I45" s="158"/>
      <c r="J45" s="158"/>
      <c r="K45" s="158">
        <f>'実質公債費比率（分子）の構造'!N$49</f>
        <v>35</v>
      </c>
      <c r="L45" s="158"/>
      <c r="M45" s="158"/>
      <c r="N45" s="158">
        <f>'実質公債費比率（分子）の構造'!O$49</f>
        <v>39</v>
      </c>
      <c r="O45" s="158"/>
      <c r="P45" s="158"/>
    </row>
    <row r="46" spans="1:16" x14ac:dyDescent="0.2">
      <c r="A46" s="158" t="s">
        <v>64</v>
      </c>
      <c r="B46" s="158">
        <f>'実質公債費比率（分子）の構造'!K$48</f>
        <v>144</v>
      </c>
      <c r="C46" s="158"/>
      <c r="D46" s="158"/>
      <c r="E46" s="158">
        <f>'実質公債費比率（分子）の構造'!L$48</f>
        <v>135</v>
      </c>
      <c r="F46" s="158"/>
      <c r="G46" s="158"/>
      <c r="H46" s="158">
        <f>'実質公債費比率（分子）の構造'!M$48</f>
        <v>129</v>
      </c>
      <c r="I46" s="158"/>
      <c r="J46" s="158"/>
      <c r="K46" s="158">
        <f>'実質公債費比率（分子）の構造'!N$48</f>
        <v>132</v>
      </c>
      <c r="L46" s="158"/>
      <c r="M46" s="158"/>
      <c r="N46" s="158">
        <f>'実質公債費比率（分子）の構造'!O$48</f>
        <v>136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1051</v>
      </c>
      <c r="C49" s="158"/>
      <c r="D49" s="158"/>
      <c r="E49" s="158">
        <f>'実質公債費比率（分子）の構造'!L$45</f>
        <v>1336</v>
      </c>
      <c r="F49" s="158"/>
      <c r="G49" s="158"/>
      <c r="H49" s="158">
        <f>'実質公債費比率（分子）の構造'!M$45</f>
        <v>1397</v>
      </c>
      <c r="I49" s="158"/>
      <c r="J49" s="158"/>
      <c r="K49" s="158">
        <f>'実質公債費比率（分子）の構造'!N$45</f>
        <v>1318</v>
      </c>
      <c r="L49" s="158"/>
      <c r="M49" s="158"/>
      <c r="N49" s="158">
        <f>'実質公債費比率（分子）の構造'!O$45</f>
        <v>1243</v>
      </c>
      <c r="O49" s="158"/>
      <c r="P49" s="158"/>
    </row>
    <row r="50" spans="1:16" x14ac:dyDescent="0.2">
      <c r="A50" s="158" t="s">
        <v>67</v>
      </c>
      <c r="B50" s="158" t="e">
        <f>NA()</f>
        <v>#N/A</v>
      </c>
      <c r="C50" s="158">
        <f>IF(ISNUMBER('実質公債費比率（分子）の構造'!K$53),'実質公債費比率（分子）の構造'!K$53,NA())</f>
        <v>222</v>
      </c>
      <c r="D50" s="158" t="e">
        <f>NA()</f>
        <v>#N/A</v>
      </c>
      <c r="E50" s="158" t="e">
        <f>NA()</f>
        <v>#N/A</v>
      </c>
      <c r="F50" s="158">
        <f>IF(ISNUMBER('実質公債費比率（分子）の構造'!L$53),'実質公債費比率（分子）の構造'!L$53,NA())</f>
        <v>251</v>
      </c>
      <c r="G50" s="158" t="e">
        <f>NA()</f>
        <v>#N/A</v>
      </c>
      <c r="H50" s="158" t="e">
        <f>NA()</f>
        <v>#N/A</v>
      </c>
      <c r="I50" s="158">
        <f>IF(ISNUMBER('実質公債費比率（分子）の構造'!M$53),'実質公債費比率（分子）の構造'!M$53,NA())</f>
        <v>273</v>
      </c>
      <c r="J50" s="158" t="e">
        <f>NA()</f>
        <v>#N/A</v>
      </c>
      <c r="K50" s="158" t="e">
        <f>NA()</f>
        <v>#N/A</v>
      </c>
      <c r="L50" s="158">
        <f>IF(ISNUMBER('実質公債費比率（分子）の構造'!N$53),'実質公債費比率（分子）の構造'!N$53,NA())</f>
        <v>264</v>
      </c>
      <c r="M50" s="158" t="e">
        <f>NA()</f>
        <v>#N/A</v>
      </c>
      <c r="N50" s="158" t="e">
        <f>NA()</f>
        <v>#N/A</v>
      </c>
      <c r="O50" s="158">
        <f>IF(ISNUMBER('実質公債費比率（分子）の構造'!O$53),'実質公債費比率（分子）の構造'!O$53,NA())</f>
        <v>180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10149</v>
      </c>
      <c r="E56" s="157"/>
      <c r="F56" s="157"/>
      <c r="G56" s="157">
        <f>'将来負担比率（分子）の構造'!J$52</f>
        <v>9730</v>
      </c>
      <c r="H56" s="157"/>
      <c r="I56" s="157"/>
      <c r="J56" s="157">
        <f>'将来負担比率（分子）の構造'!K$52</f>
        <v>9011</v>
      </c>
      <c r="K56" s="157"/>
      <c r="L56" s="157"/>
      <c r="M56" s="157">
        <f>'将来負担比率（分子）の構造'!L$52</f>
        <v>8425</v>
      </c>
      <c r="N56" s="157"/>
      <c r="O56" s="157"/>
      <c r="P56" s="157">
        <f>'将来負担比率（分子）の構造'!M$52</f>
        <v>8159</v>
      </c>
    </row>
    <row r="57" spans="1:16" x14ac:dyDescent="0.2">
      <c r="A57" s="157" t="s">
        <v>42</v>
      </c>
      <c r="B57" s="157"/>
      <c r="C57" s="157"/>
      <c r="D57" s="157">
        <f>'将来負担比率（分子）の構造'!I$51</f>
        <v>378</v>
      </c>
      <c r="E57" s="157"/>
      <c r="F57" s="157"/>
      <c r="G57" s="157">
        <f>'将来負担比率（分子）の構造'!J$51</f>
        <v>332</v>
      </c>
      <c r="H57" s="157"/>
      <c r="I57" s="157"/>
      <c r="J57" s="157">
        <f>'将来負担比率（分子）の構造'!K$51</f>
        <v>293</v>
      </c>
      <c r="K57" s="157"/>
      <c r="L57" s="157"/>
      <c r="M57" s="157">
        <f>'将来負担比率（分子）の構造'!L$51</f>
        <v>286</v>
      </c>
      <c r="N57" s="157"/>
      <c r="O57" s="157"/>
      <c r="P57" s="157">
        <f>'将来負担比率（分子）の構造'!M$51</f>
        <v>356</v>
      </c>
    </row>
    <row r="58" spans="1:16" x14ac:dyDescent="0.2">
      <c r="A58" s="157" t="s">
        <v>41</v>
      </c>
      <c r="B58" s="157"/>
      <c r="C58" s="157"/>
      <c r="D58" s="157">
        <f>'将来負担比率（分子）の構造'!I$50</f>
        <v>1847</v>
      </c>
      <c r="E58" s="157"/>
      <c r="F58" s="157"/>
      <c r="G58" s="157">
        <f>'将来負担比率（分子）の構造'!J$50</f>
        <v>2136</v>
      </c>
      <c r="H58" s="157"/>
      <c r="I58" s="157"/>
      <c r="J58" s="157">
        <f>'将来負担比率（分子）の構造'!K$50</f>
        <v>2221</v>
      </c>
      <c r="K58" s="157"/>
      <c r="L58" s="157"/>
      <c r="M58" s="157">
        <f>'将来負担比率（分子）の構造'!L$50</f>
        <v>1894</v>
      </c>
      <c r="N58" s="157"/>
      <c r="O58" s="157"/>
      <c r="P58" s="157">
        <f>'将来負担比率（分子）の構造'!M$50</f>
        <v>1997</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644</v>
      </c>
      <c r="C62" s="157"/>
      <c r="D62" s="157"/>
      <c r="E62" s="157">
        <f>'将来負担比率（分子）の構造'!J$45</f>
        <v>628</v>
      </c>
      <c r="F62" s="157"/>
      <c r="G62" s="157"/>
      <c r="H62" s="157">
        <f>'将来負担比率（分子）の構造'!K$45</f>
        <v>634</v>
      </c>
      <c r="I62" s="157"/>
      <c r="J62" s="157"/>
      <c r="K62" s="157">
        <f>'将来負担比率（分子）の構造'!L$45</f>
        <v>571</v>
      </c>
      <c r="L62" s="157"/>
      <c r="M62" s="157"/>
      <c r="N62" s="157">
        <f>'将来負担比率（分子）の構造'!M$45</f>
        <v>558</v>
      </c>
      <c r="O62" s="157"/>
      <c r="P62" s="157"/>
    </row>
    <row r="63" spans="1:16" x14ac:dyDescent="0.2">
      <c r="A63" s="157" t="s">
        <v>34</v>
      </c>
      <c r="B63" s="157">
        <f>'将来負担比率（分子）の構造'!I$44</f>
        <v>206</v>
      </c>
      <c r="C63" s="157"/>
      <c r="D63" s="157"/>
      <c r="E63" s="157">
        <f>'将来負担比率（分子）の構造'!J$44</f>
        <v>208</v>
      </c>
      <c r="F63" s="157"/>
      <c r="G63" s="157"/>
      <c r="H63" s="157">
        <f>'将来負担比率（分子）の構造'!K$44</f>
        <v>204</v>
      </c>
      <c r="I63" s="157"/>
      <c r="J63" s="157"/>
      <c r="K63" s="157">
        <f>'将来負担比率（分子）の構造'!L$44</f>
        <v>187</v>
      </c>
      <c r="L63" s="157"/>
      <c r="M63" s="157"/>
      <c r="N63" s="157">
        <f>'将来負担比率（分子）の構造'!M$44</f>
        <v>165</v>
      </c>
      <c r="O63" s="157"/>
      <c r="P63" s="157"/>
    </row>
    <row r="64" spans="1:16" x14ac:dyDescent="0.2">
      <c r="A64" s="157" t="s">
        <v>33</v>
      </c>
      <c r="B64" s="157">
        <f>'将来負担比率（分子）の構造'!I$43</f>
        <v>1491</v>
      </c>
      <c r="C64" s="157"/>
      <c r="D64" s="157"/>
      <c r="E64" s="157">
        <f>'将来負担比率（分子）の構造'!J$43</f>
        <v>1453</v>
      </c>
      <c r="F64" s="157"/>
      <c r="G64" s="157"/>
      <c r="H64" s="157">
        <f>'将来負担比率（分子）の構造'!K$43</f>
        <v>1470</v>
      </c>
      <c r="I64" s="157"/>
      <c r="J64" s="157"/>
      <c r="K64" s="157">
        <f>'将来負担比率（分子）の構造'!L$43</f>
        <v>1504</v>
      </c>
      <c r="L64" s="157"/>
      <c r="M64" s="157"/>
      <c r="N64" s="157">
        <f>'将来負担比率（分子）の構造'!M$43</f>
        <v>1484</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12074</v>
      </c>
      <c r="C66" s="157"/>
      <c r="D66" s="157"/>
      <c r="E66" s="157">
        <f>'将来負担比率（分子）の構造'!J$41</f>
        <v>11526</v>
      </c>
      <c r="F66" s="157"/>
      <c r="G66" s="157"/>
      <c r="H66" s="157">
        <f>'将来負担比率（分子）の構造'!K$41</f>
        <v>10682</v>
      </c>
      <c r="I66" s="157"/>
      <c r="J66" s="157"/>
      <c r="K66" s="157">
        <f>'将来負担比率（分子）の構造'!L$41</f>
        <v>9577</v>
      </c>
      <c r="L66" s="157"/>
      <c r="M66" s="157"/>
      <c r="N66" s="157">
        <f>'将来負担比率（分子）の構造'!M$41</f>
        <v>9539</v>
      </c>
      <c r="O66" s="157"/>
      <c r="P66" s="157"/>
    </row>
    <row r="67" spans="1:16" x14ac:dyDescent="0.2">
      <c r="A67" s="157" t="s">
        <v>71</v>
      </c>
      <c r="B67" s="157" t="e">
        <f>NA()</f>
        <v>#N/A</v>
      </c>
      <c r="C67" s="157">
        <f>IF(ISNUMBER('将来負担比率（分子）の構造'!I$53), IF('将来負担比率（分子）の構造'!I$53 &lt; 0, 0, '将来負担比率（分子）の構造'!I$53), NA())</f>
        <v>2040</v>
      </c>
      <c r="D67" s="157" t="e">
        <f>NA()</f>
        <v>#N/A</v>
      </c>
      <c r="E67" s="157" t="e">
        <f>NA()</f>
        <v>#N/A</v>
      </c>
      <c r="F67" s="157">
        <f>IF(ISNUMBER('将来負担比率（分子）の構造'!J$53), IF('将来負担比率（分子）の構造'!J$53 &lt; 0, 0, '将来負担比率（分子）の構造'!J$53), NA())</f>
        <v>1617</v>
      </c>
      <c r="G67" s="157" t="e">
        <f>NA()</f>
        <v>#N/A</v>
      </c>
      <c r="H67" s="157" t="e">
        <f>NA()</f>
        <v>#N/A</v>
      </c>
      <c r="I67" s="157">
        <f>IF(ISNUMBER('将来負担比率（分子）の構造'!K$53), IF('将来負担比率（分子）の構造'!K$53 &lt; 0, 0, '将来負担比率（分子）の構造'!K$53), NA())</f>
        <v>1466</v>
      </c>
      <c r="J67" s="157" t="e">
        <f>NA()</f>
        <v>#N/A</v>
      </c>
      <c r="K67" s="157" t="e">
        <f>NA()</f>
        <v>#N/A</v>
      </c>
      <c r="L67" s="157">
        <f>IF(ISNUMBER('将来負担比率（分子）の構造'!L$53), IF('将来負担比率（分子）の構造'!L$53 &lt; 0, 0, '将来負担比率（分子）の構造'!L$53), NA())</f>
        <v>1234</v>
      </c>
      <c r="M67" s="157" t="e">
        <f>NA()</f>
        <v>#N/A</v>
      </c>
      <c r="N67" s="157" t="e">
        <f>NA()</f>
        <v>#N/A</v>
      </c>
      <c r="O67" s="157">
        <f>IF(ISNUMBER('将来負担比率（分子）の構造'!M$53), IF('将来負担比率（分子）の構造'!M$53 &lt; 0, 0, '将来負担比率（分子）の構造'!M$53), NA())</f>
        <v>1233</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1031</v>
      </c>
      <c r="C72" s="161">
        <f>基金残高に係る経年分析!G55</f>
        <v>1058</v>
      </c>
      <c r="D72" s="161">
        <f>基金残高に係る経年分析!H55</f>
        <v>1080</v>
      </c>
    </row>
    <row r="73" spans="1:16" x14ac:dyDescent="0.2">
      <c r="A73" s="160" t="s">
        <v>74</v>
      </c>
      <c r="B73" s="161">
        <f>基金残高に係る経年分析!F56</f>
        <v>1008</v>
      </c>
      <c r="C73" s="161">
        <f>基金残高に係る経年分析!G56</f>
        <v>691</v>
      </c>
      <c r="D73" s="161">
        <f>基金残高に係る経年分析!H56</f>
        <v>778</v>
      </c>
    </row>
    <row r="74" spans="1:16" x14ac:dyDescent="0.2">
      <c r="A74" s="160" t="s">
        <v>75</v>
      </c>
      <c r="B74" s="161">
        <f>基金残高に係る経年分析!F57</f>
        <v>148</v>
      </c>
      <c r="C74" s="161">
        <f>基金残高に係る経年分析!G57</f>
        <v>104</v>
      </c>
      <c r="D74" s="161">
        <f>基金残高に係る経年分析!H57</f>
        <v>93</v>
      </c>
    </row>
  </sheetData>
  <sheetProtection algorithmName="SHA-512" hashValue="bZMtiRKayH7Iti9Ezu1kjka3dAyiEazrFuZRuAB8HryRPN7VfeMf1MvMYu63L9OY3a5MfQIsrcHwhxUoEutQUA==" saltValue="CyokcjBOKHuVq9H0ayvat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288839</v>
      </c>
      <c r="S5" s="664"/>
      <c r="T5" s="664"/>
      <c r="U5" s="664"/>
      <c r="V5" s="664"/>
      <c r="W5" s="664"/>
      <c r="X5" s="664"/>
      <c r="Y5" s="689"/>
      <c r="Z5" s="702">
        <v>4.3</v>
      </c>
      <c r="AA5" s="702"/>
      <c r="AB5" s="702"/>
      <c r="AC5" s="702"/>
      <c r="AD5" s="703">
        <v>288839</v>
      </c>
      <c r="AE5" s="703"/>
      <c r="AF5" s="703"/>
      <c r="AG5" s="703"/>
      <c r="AH5" s="703"/>
      <c r="AI5" s="703"/>
      <c r="AJ5" s="703"/>
      <c r="AK5" s="703"/>
      <c r="AL5" s="690">
        <v>8.6999999999999993</v>
      </c>
      <c r="AM5" s="672"/>
      <c r="AN5" s="672"/>
      <c r="AO5" s="691"/>
      <c r="AP5" s="666" t="s">
        <v>216</v>
      </c>
      <c r="AQ5" s="667"/>
      <c r="AR5" s="667"/>
      <c r="AS5" s="667"/>
      <c r="AT5" s="667"/>
      <c r="AU5" s="667"/>
      <c r="AV5" s="667"/>
      <c r="AW5" s="667"/>
      <c r="AX5" s="667"/>
      <c r="AY5" s="667"/>
      <c r="AZ5" s="667"/>
      <c r="BA5" s="667"/>
      <c r="BB5" s="667"/>
      <c r="BC5" s="667"/>
      <c r="BD5" s="667"/>
      <c r="BE5" s="667"/>
      <c r="BF5" s="668"/>
      <c r="BG5" s="608">
        <v>288839</v>
      </c>
      <c r="BH5" s="609"/>
      <c r="BI5" s="609"/>
      <c r="BJ5" s="609"/>
      <c r="BK5" s="609"/>
      <c r="BL5" s="609"/>
      <c r="BM5" s="609"/>
      <c r="BN5" s="610"/>
      <c r="BO5" s="646">
        <v>100</v>
      </c>
      <c r="BP5" s="646"/>
      <c r="BQ5" s="646"/>
      <c r="BR5" s="646"/>
      <c r="BS5" s="647" t="s">
        <v>122</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22326</v>
      </c>
      <c r="S6" s="609"/>
      <c r="T6" s="609"/>
      <c r="U6" s="609"/>
      <c r="V6" s="609"/>
      <c r="W6" s="609"/>
      <c r="X6" s="609"/>
      <c r="Y6" s="610"/>
      <c r="Z6" s="646">
        <v>0.3</v>
      </c>
      <c r="AA6" s="646"/>
      <c r="AB6" s="646"/>
      <c r="AC6" s="646"/>
      <c r="AD6" s="647">
        <v>22326</v>
      </c>
      <c r="AE6" s="647"/>
      <c r="AF6" s="647"/>
      <c r="AG6" s="647"/>
      <c r="AH6" s="647"/>
      <c r="AI6" s="647"/>
      <c r="AJ6" s="647"/>
      <c r="AK6" s="647"/>
      <c r="AL6" s="611">
        <v>0.7</v>
      </c>
      <c r="AM6" s="612"/>
      <c r="AN6" s="612"/>
      <c r="AO6" s="648"/>
      <c r="AP6" s="605" t="s">
        <v>221</v>
      </c>
      <c r="AQ6" s="606"/>
      <c r="AR6" s="606"/>
      <c r="AS6" s="606"/>
      <c r="AT6" s="606"/>
      <c r="AU6" s="606"/>
      <c r="AV6" s="606"/>
      <c r="AW6" s="606"/>
      <c r="AX6" s="606"/>
      <c r="AY6" s="606"/>
      <c r="AZ6" s="606"/>
      <c r="BA6" s="606"/>
      <c r="BB6" s="606"/>
      <c r="BC6" s="606"/>
      <c r="BD6" s="606"/>
      <c r="BE6" s="606"/>
      <c r="BF6" s="607"/>
      <c r="BG6" s="608">
        <v>288839</v>
      </c>
      <c r="BH6" s="609"/>
      <c r="BI6" s="609"/>
      <c r="BJ6" s="609"/>
      <c r="BK6" s="609"/>
      <c r="BL6" s="609"/>
      <c r="BM6" s="609"/>
      <c r="BN6" s="610"/>
      <c r="BO6" s="646">
        <v>100</v>
      </c>
      <c r="BP6" s="646"/>
      <c r="BQ6" s="646"/>
      <c r="BR6" s="646"/>
      <c r="BS6" s="647" t="s">
        <v>122</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49815</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49815</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288</v>
      </c>
      <c r="S7" s="609"/>
      <c r="T7" s="609"/>
      <c r="U7" s="609"/>
      <c r="V7" s="609"/>
      <c r="W7" s="609"/>
      <c r="X7" s="609"/>
      <c r="Y7" s="610"/>
      <c r="Z7" s="646">
        <v>0</v>
      </c>
      <c r="AA7" s="646"/>
      <c r="AB7" s="646"/>
      <c r="AC7" s="646"/>
      <c r="AD7" s="647">
        <v>288</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140468</v>
      </c>
      <c r="BH7" s="609"/>
      <c r="BI7" s="609"/>
      <c r="BJ7" s="609"/>
      <c r="BK7" s="609"/>
      <c r="BL7" s="609"/>
      <c r="BM7" s="609"/>
      <c r="BN7" s="610"/>
      <c r="BO7" s="646">
        <v>48.6</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1577641</v>
      </c>
      <c r="CS7" s="609"/>
      <c r="CT7" s="609"/>
      <c r="CU7" s="609"/>
      <c r="CV7" s="609"/>
      <c r="CW7" s="609"/>
      <c r="CX7" s="609"/>
      <c r="CY7" s="610"/>
      <c r="CZ7" s="646">
        <v>24</v>
      </c>
      <c r="DA7" s="646"/>
      <c r="DB7" s="646"/>
      <c r="DC7" s="646"/>
      <c r="DD7" s="614">
        <v>115387</v>
      </c>
      <c r="DE7" s="609"/>
      <c r="DF7" s="609"/>
      <c r="DG7" s="609"/>
      <c r="DH7" s="609"/>
      <c r="DI7" s="609"/>
      <c r="DJ7" s="609"/>
      <c r="DK7" s="609"/>
      <c r="DL7" s="609"/>
      <c r="DM7" s="609"/>
      <c r="DN7" s="609"/>
      <c r="DO7" s="609"/>
      <c r="DP7" s="610"/>
      <c r="DQ7" s="614">
        <v>865588</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2272</v>
      </c>
      <c r="S8" s="609"/>
      <c r="T8" s="609"/>
      <c r="U8" s="609"/>
      <c r="V8" s="609"/>
      <c r="W8" s="609"/>
      <c r="X8" s="609"/>
      <c r="Y8" s="610"/>
      <c r="Z8" s="646">
        <v>0</v>
      </c>
      <c r="AA8" s="646"/>
      <c r="AB8" s="646"/>
      <c r="AC8" s="646"/>
      <c r="AD8" s="647">
        <v>2272</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4889</v>
      </c>
      <c r="BH8" s="609"/>
      <c r="BI8" s="609"/>
      <c r="BJ8" s="609"/>
      <c r="BK8" s="609"/>
      <c r="BL8" s="609"/>
      <c r="BM8" s="609"/>
      <c r="BN8" s="610"/>
      <c r="BO8" s="646">
        <v>1.7</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868881</v>
      </c>
      <c r="CS8" s="609"/>
      <c r="CT8" s="609"/>
      <c r="CU8" s="609"/>
      <c r="CV8" s="609"/>
      <c r="CW8" s="609"/>
      <c r="CX8" s="609"/>
      <c r="CY8" s="610"/>
      <c r="CZ8" s="646">
        <v>13.2</v>
      </c>
      <c r="DA8" s="646"/>
      <c r="DB8" s="646"/>
      <c r="DC8" s="646"/>
      <c r="DD8" s="614">
        <v>37956</v>
      </c>
      <c r="DE8" s="609"/>
      <c r="DF8" s="609"/>
      <c r="DG8" s="609"/>
      <c r="DH8" s="609"/>
      <c r="DI8" s="609"/>
      <c r="DJ8" s="609"/>
      <c r="DK8" s="609"/>
      <c r="DL8" s="609"/>
      <c r="DM8" s="609"/>
      <c r="DN8" s="609"/>
      <c r="DO8" s="609"/>
      <c r="DP8" s="610"/>
      <c r="DQ8" s="614">
        <v>487959</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2840</v>
      </c>
      <c r="S9" s="609"/>
      <c r="T9" s="609"/>
      <c r="U9" s="609"/>
      <c r="V9" s="609"/>
      <c r="W9" s="609"/>
      <c r="X9" s="609"/>
      <c r="Y9" s="610"/>
      <c r="Z9" s="646">
        <v>0</v>
      </c>
      <c r="AA9" s="646"/>
      <c r="AB9" s="646"/>
      <c r="AC9" s="646"/>
      <c r="AD9" s="647">
        <v>2840</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121062</v>
      </c>
      <c r="BH9" s="609"/>
      <c r="BI9" s="609"/>
      <c r="BJ9" s="609"/>
      <c r="BK9" s="609"/>
      <c r="BL9" s="609"/>
      <c r="BM9" s="609"/>
      <c r="BN9" s="610"/>
      <c r="BO9" s="646">
        <v>41.9</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717745</v>
      </c>
      <c r="CS9" s="609"/>
      <c r="CT9" s="609"/>
      <c r="CU9" s="609"/>
      <c r="CV9" s="609"/>
      <c r="CW9" s="609"/>
      <c r="CX9" s="609"/>
      <c r="CY9" s="610"/>
      <c r="CZ9" s="646">
        <v>10.9</v>
      </c>
      <c r="DA9" s="646"/>
      <c r="DB9" s="646"/>
      <c r="DC9" s="646"/>
      <c r="DD9" s="614">
        <v>8538</v>
      </c>
      <c r="DE9" s="609"/>
      <c r="DF9" s="609"/>
      <c r="DG9" s="609"/>
      <c r="DH9" s="609"/>
      <c r="DI9" s="609"/>
      <c r="DJ9" s="609"/>
      <c r="DK9" s="609"/>
      <c r="DL9" s="609"/>
      <c r="DM9" s="609"/>
      <c r="DN9" s="609"/>
      <c r="DO9" s="609"/>
      <c r="DP9" s="610"/>
      <c r="DQ9" s="614">
        <v>622113</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7356</v>
      </c>
      <c r="BH10" s="609"/>
      <c r="BI10" s="609"/>
      <c r="BJ10" s="609"/>
      <c r="BK10" s="609"/>
      <c r="BL10" s="609"/>
      <c r="BM10" s="609"/>
      <c r="BN10" s="610"/>
      <c r="BO10" s="646">
        <v>2.5</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69361</v>
      </c>
      <c r="S11" s="609"/>
      <c r="T11" s="609"/>
      <c r="U11" s="609"/>
      <c r="V11" s="609"/>
      <c r="W11" s="609"/>
      <c r="X11" s="609"/>
      <c r="Y11" s="610"/>
      <c r="Z11" s="611">
        <v>1</v>
      </c>
      <c r="AA11" s="612"/>
      <c r="AB11" s="612"/>
      <c r="AC11" s="613"/>
      <c r="AD11" s="614">
        <v>69361</v>
      </c>
      <c r="AE11" s="609"/>
      <c r="AF11" s="609"/>
      <c r="AG11" s="609"/>
      <c r="AH11" s="609"/>
      <c r="AI11" s="609"/>
      <c r="AJ11" s="609"/>
      <c r="AK11" s="610"/>
      <c r="AL11" s="611">
        <v>2.1</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7161</v>
      </c>
      <c r="BH11" s="609"/>
      <c r="BI11" s="609"/>
      <c r="BJ11" s="609"/>
      <c r="BK11" s="609"/>
      <c r="BL11" s="609"/>
      <c r="BM11" s="609"/>
      <c r="BN11" s="610"/>
      <c r="BO11" s="646">
        <v>2.5</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364804</v>
      </c>
      <c r="CS11" s="609"/>
      <c r="CT11" s="609"/>
      <c r="CU11" s="609"/>
      <c r="CV11" s="609"/>
      <c r="CW11" s="609"/>
      <c r="CX11" s="609"/>
      <c r="CY11" s="610"/>
      <c r="CZ11" s="646">
        <v>5.6</v>
      </c>
      <c r="DA11" s="646"/>
      <c r="DB11" s="646"/>
      <c r="DC11" s="646"/>
      <c r="DD11" s="614">
        <v>166847</v>
      </c>
      <c r="DE11" s="609"/>
      <c r="DF11" s="609"/>
      <c r="DG11" s="609"/>
      <c r="DH11" s="609"/>
      <c r="DI11" s="609"/>
      <c r="DJ11" s="609"/>
      <c r="DK11" s="609"/>
      <c r="DL11" s="609"/>
      <c r="DM11" s="609"/>
      <c r="DN11" s="609"/>
      <c r="DO11" s="609"/>
      <c r="DP11" s="610"/>
      <c r="DQ11" s="614">
        <v>155656</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112986</v>
      </c>
      <c r="BH12" s="609"/>
      <c r="BI12" s="609"/>
      <c r="BJ12" s="609"/>
      <c r="BK12" s="609"/>
      <c r="BL12" s="609"/>
      <c r="BM12" s="609"/>
      <c r="BN12" s="610"/>
      <c r="BO12" s="646">
        <v>39.1</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223592</v>
      </c>
      <c r="CS12" s="609"/>
      <c r="CT12" s="609"/>
      <c r="CU12" s="609"/>
      <c r="CV12" s="609"/>
      <c r="CW12" s="609"/>
      <c r="CX12" s="609"/>
      <c r="CY12" s="610"/>
      <c r="CZ12" s="646">
        <v>3.4</v>
      </c>
      <c r="DA12" s="646"/>
      <c r="DB12" s="646"/>
      <c r="DC12" s="646"/>
      <c r="DD12" s="614">
        <v>64831</v>
      </c>
      <c r="DE12" s="609"/>
      <c r="DF12" s="609"/>
      <c r="DG12" s="609"/>
      <c r="DH12" s="609"/>
      <c r="DI12" s="609"/>
      <c r="DJ12" s="609"/>
      <c r="DK12" s="609"/>
      <c r="DL12" s="609"/>
      <c r="DM12" s="609"/>
      <c r="DN12" s="609"/>
      <c r="DO12" s="609"/>
      <c r="DP12" s="610"/>
      <c r="DQ12" s="614">
        <v>86416</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111036</v>
      </c>
      <c r="BH13" s="609"/>
      <c r="BI13" s="609"/>
      <c r="BJ13" s="609"/>
      <c r="BK13" s="609"/>
      <c r="BL13" s="609"/>
      <c r="BM13" s="609"/>
      <c r="BN13" s="610"/>
      <c r="BO13" s="646">
        <v>38.4</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546841</v>
      </c>
      <c r="CS13" s="609"/>
      <c r="CT13" s="609"/>
      <c r="CU13" s="609"/>
      <c r="CV13" s="609"/>
      <c r="CW13" s="609"/>
      <c r="CX13" s="609"/>
      <c r="CY13" s="610"/>
      <c r="CZ13" s="646">
        <v>8.3000000000000007</v>
      </c>
      <c r="DA13" s="646"/>
      <c r="DB13" s="646"/>
      <c r="DC13" s="646"/>
      <c r="DD13" s="614">
        <v>418498</v>
      </c>
      <c r="DE13" s="609"/>
      <c r="DF13" s="609"/>
      <c r="DG13" s="609"/>
      <c r="DH13" s="609"/>
      <c r="DI13" s="609"/>
      <c r="DJ13" s="609"/>
      <c r="DK13" s="609"/>
      <c r="DL13" s="609"/>
      <c r="DM13" s="609"/>
      <c r="DN13" s="609"/>
      <c r="DO13" s="609"/>
      <c r="DP13" s="610"/>
      <c r="DQ13" s="614">
        <v>120969</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14126</v>
      </c>
      <c r="BH14" s="609"/>
      <c r="BI14" s="609"/>
      <c r="BJ14" s="609"/>
      <c r="BK14" s="609"/>
      <c r="BL14" s="609"/>
      <c r="BM14" s="609"/>
      <c r="BN14" s="610"/>
      <c r="BO14" s="646">
        <v>4.9000000000000004</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559247</v>
      </c>
      <c r="CS14" s="609"/>
      <c r="CT14" s="609"/>
      <c r="CU14" s="609"/>
      <c r="CV14" s="609"/>
      <c r="CW14" s="609"/>
      <c r="CX14" s="609"/>
      <c r="CY14" s="610"/>
      <c r="CZ14" s="646">
        <v>8.5</v>
      </c>
      <c r="DA14" s="646"/>
      <c r="DB14" s="646"/>
      <c r="DC14" s="646"/>
      <c r="DD14" s="614" t="s">
        <v>122</v>
      </c>
      <c r="DE14" s="609"/>
      <c r="DF14" s="609"/>
      <c r="DG14" s="609"/>
      <c r="DH14" s="609"/>
      <c r="DI14" s="609"/>
      <c r="DJ14" s="609"/>
      <c r="DK14" s="609"/>
      <c r="DL14" s="609"/>
      <c r="DM14" s="609"/>
      <c r="DN14" s="609"/>
      <c r="DO14" s="609"/>
      <c r="DP14" s="610"/>
      <c r="DQ14" s="614">
        <v>238415</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1302</v>
      </c>
      <c r="S15" s="609"/>
      <c r="T15" s="609"/>
      <c r="U15" s="609"/>
      <c r="V15" s="609"/>
      <c r="W15" s="609"/>
      <c r="X15" s="609"/>
      <c r="Y15" s="610"/>
      <c r="Z15" s="646">
        <v>0</v>
      </c>
      <c r="AA15" s="646"/>
      <c r="AB15" s="646"/>
      <c r="AC15" s="646"/>
      <c r="AD15" s="647">
        <v>1302</v>
      </c>
      <c r="AE15" s="647"/>
      <c r="AF15" s="647"/>
      <c r="AG15" s="647"/>
      <c r="AH15" s="647"/>
      <c r="AI15" s="647"/>
      <c r="AJ15" s="647"/>
      <c r="AK15" s="647"/>
      <c r="AL15" s="611">
        <v>0</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21259</v>
      </c>
      <c r="BH15" s="609"/>
      <c r="BI15" s="609"/>
      <c r="BJ15" s="609"/>
      <c r="BK15" s="609"/>
      <c r="BL15" s="609"/>
      <c r="BM15" s="609"/>
      <c r="BN15" s="610"/>
      <c r="BO15" s="646">
        <v>7.4</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295426</v>
      </c>
      <c r="CS15" s="609"/>
      <c r="CT15" s="609"/>
      <c r="CU15" s="609"/>
      <c r="CV15" s="609"/>
      <c r="CW15" s="609"/>
      <c r="CX15" s="609"/>
      <c r="CY15" s="610"/>
      <c r="CZ15" s="646">
        <v>4.5</v>
      </c>
      <c r="DA15" s="646"/>
      <c r="DB15" s="646"/>
      <c r="DC15" s="646"/>
      <c r="DD15" s="614">
        <v>15593</v>
      </c>
      <c r="DE15" s="609"/>
      <c r="DF15" s="609"/>
      <c r="DG15" s="609"/>
      <c r="DH15" s="609"/>
      <c r="DI15" s="609"/>
      <c r="DJ15" s="609"/>
      <c r="DK15" s="609"/>
      <c r="DL15" s="609"/>
      <c r="DM15" s="609"/>
      <c r="DN15" s="609"/>
      <c r="DO15" s="609"/>
      <c r="DP15" s="610"/>
      <c r="DQ15" s="614">
        <v>220987</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6779</v>
      </c>
      <c r="S16" s="609"/>
      <c r="T16" s="609"/>
      <c r="U16" s="609"/>
      <c r="V16" s="609"/>
      <c r="W16" s="609"/>
      <c r="X16" s="609"/>
      <c r="Y16" s="610"/>
      <c r="Z16" s="646">
        <v>0.1</v>
      </c>
      <c r="AA16" s="646"/>
      <c r="AB16" s="646"/>
      <c r="AC16" s="646"/>
      <c r="AD16" s="647">
        <v>6779</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46399</v>
      </c>
      <c r="CS16" s="609"/>
      <c r="CT16" s="609"/>
      <c r="CU16" s="609"/>
      <c r="CV16" s="609"/>
      <c r="CW16" s="609"/>
      <c r="CX16" s="609"/>
      <c r="CY16" s="610"/>
      <c r="CZ16" s="646">
        <v>0.7</v>
      </c>
      <c r="DA16" s="646"/>
      <c r="DB16" s="646"/>
      <c r="DC16" s="646"/>
      <c r="DD16" s="614" t="s">
        <v>122</v>
      </c>
      <c r="DE16" s="609"/>
      <c r="DF16" s="609"/>
      <c r="DG16" s="609"/>
      <c r="DH16" s="609"/>
      <c r="DI16" s="609"/>
      <c r="DJ16" s="609"/>
      <c r="DK16" s="609"/>
      <c r="DL16" s="609"/>
      <c r="DM16" s="609"/>
      <c r="DN16" s="609"/>
      <c r="DO16" s="609"/>
      <c r="DP16" s="610"/>
      <c r="DQ16" s="614">
        <v>398</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11788</v>
      </c>
      <c r="S17" s="609"/>
      <c r="T17" s="609"/>
      <c r="U17" s="609"/>
      <c r="V17" s="609"/>
      <c r="W17" s="609"/>
      <c r="X17" s="609"/>
      <c r="Y17" s="610"/>
      <c r="Z17" s="646">
        <v>0.2</v>
      </c>
      <c r="AA17" s="646"/>
      <c r="AB17" s="646"/>
      <c r="AC17" s="646"/>
      <c r="AD17" s="647">
        <v>11788</v>
      </c>
      <c r="AE17" s="647"/>
      <c r="AF17" s="647"/>
      <c r="AG17" s="647"/>
      <c r="AH17" s="647"/>
      <c r="AI17" s="647"/>
      <c r="AJ17" s="647"/>
      <c r="AK17" s="647"/>
      <c r="AL17" s="611">
        <v>0.4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1321465</v>
      </c>
      <c r="CS17" s="609"/>
      <c r="CT17" s="609"/>
      <c r="CU17" s="609"/>
      <c r="CV17" s="609"/>
      <c r="CW17" s="609"/>
      <c r="CX17" s="609"/>
      <c r="CY17" s="610"/>
      <c r="CZ17" s="646">
        <v>20.100000000000001</v>
      </c>
      <c r="DA17" s="646"/>
      <c r="DB17" s="646"/>
      <c r="DC17" s="646"/>
      <c r="DD17" s="614" t="s">
        <v>122</v>
      </c>
      <c r="DE17" s="609"/>
      <c r="DF17" s="609"/>
      <c r="DG17" s="609"/>
      <c r="DH17" s="609"/>
      <c r="DI17" s="609"/>
      <c r="DJ17" s="609"/>
      <c r="DK17" s="609"/>
      <c r="DL17" s="609"/>
      <c r="DM17" s="609"/>
      <c r="DN17" s="609"/>
      <c r="DO17" s="609"/>
      <c r="DP17" s="610"/>
      <c r="DQ17" s="614">
        <v>1263530</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876</v>
      </c>
      <c r="S18" s="609"/>
      <c r="T18" s="609"/>
      <c r="U18" s="609"/>
      <c r="V18" s="609"/>
      <c r="W18" s="609"/>
      <c r="X18" s="609"/>
      <c r="Y18" s="610"/>
      <c r="Z18" s="646">
        <v>0</v>
      </c>
      <c r="AA18" s="646"/>
      <c r="AB18" s="646"/>
      <c r="AC18" s="646"/>
      <c r="AD18" s="647">
        <v>876</v>
      </c>
      <c r="AE18" s="647"/>
      <c r="AF18" s="647"/>
      <c r="AG18" s="647"/>
      <c r="AH18" s="647"/>
      <c r="AI18" s="647"/>
      <c r="AJ18" s="647"/>
      <c r="AK18" s="647"/>
      <c r="AL18" s="611">
        <v>0</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10912</v>
      </c>
      <c r="S19" s="609"/>
      <c r="T19" s="609"/>
      <c r="U19" s="609"/>
      <c r="V19" s="609"/>
      <c r="W19" s="609"/>
      <c r="X19" s="609"/>
      <c r="Y19" s="610"/>
      <c r="Z19" s="646">
        <v>0.2</v>
      </c>
      <c r="AA19" s="646"/>
      <c r="AB19" s="646"/>
      <c r="AC19" s="646"/>
      <c r="AD19" s="647">
        <v>10912</v>
      </c>
      <c r="AE19" s="647"/>
      <c r="AF19" s="647"/>
      <c r="AG19" s="647"/>
      <c r="AH19" s="647"/>
      <c r="AI19" s="647"/>
      <c r="AJ19" s="647"/>
      <c r="AK19" s="647"/>
      <c r="AL19" s="611">
        <v>0.3</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6571856</v>
      </c>
      <c r="CS20" s="609"/>
      <c r="CT20" s="609"/>
      <c r="CU20" s="609"/>
      <c r="CV20" s="609"/>
      <c r="CW20" s="609"/>
      <c r="CX20" s="609"/>
      <c r="CY20" s="610"/>
      <c r="CZ20" s="646">
        <v>100</v>
      </c>
      <c r="DA20" s="646"/>
      <c r="DB20" s="646"/>
      <c r="DC20" s="646"/>
      <c r="DD20" s="614">
        <v>827650</v>
      </c>
      <c r="DE20" s="609"/>
      <c r="DF20" s="609"/>
      <c r="DG20" s="609"/>
      <c r="DH20" s="609"/>
      <c r="DI20" s="609"/>
      <c r="DJ20" s="609"/>
      <c r="DK20" s="609"/>
      <c r="DL20" s="609"/>
      <c r="DM20" s="609"/>
      <c r="DN20" s="609"/>
      <c r="DO20" s="609"/>
      <c r="DP20" s="610"/>
      <c r="DQ20" s="614">
        <v>4111846</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3351118</v>
      </c>
      <c r="S21" s="609"/>
      <c r="T21" s="609"/>
      <c r="U21" s="609"/>
      <c r="V21" s="609"/>
      <c r="W21" s="609"/>
      <c r="X21" s="609"/>
      <c r="Y21" s="610"/>
      <c r="Z21" s="646">
        <v>50.3</v>
      </c>
      <c r="AA21" s="646"/>
      <c r="AB21" s="646"/>
      <c r="AC21" s="646"/>
      <c r="AD21" s="647">
        <v>2914838</v>
      </c>
      <c r="AE21" s="647"/>
      <c r="AF21" s="647"/>
      <c r="AG21" s="647"/>
      <c r="AH21" s="647"/>
      <c r="AI21" s="647"/>
      <c r="AJ21" s="647"/>
      <c r="AK21" s="647"/>
      <c r="AL21" s="611">
        <v>87.8</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2914838</v>
      </c>
      <c r="S22" s="609"/>
      <c r="T22" s="609"/>
      <c r="U22" s="609"/>
      <c r="V22" s="609"/>
      <c r="W22" s="609"/>
      <c r="X22" s="609"/>
      <c r="Y22" s="610"/>
      <c r="Z22" s="646">
        <v>43.8</v>
      </c>
      <c r="AA22" s="646"/>
      <c r="AB22" s="646"/>
      <c r="AC22" s="646"/>
      <c r="AD22" s="647">
        <v>2914838</v>
      </c>
      <c r="AE22" s="647"/>
      <c r="AF22" s="647"/>
      <c r="AG22" s="647"/>
      <c r="AH22" s="647"/>
      <c r="AI22" s="647"/>
      <c r="AJ22" s="647"/>
      <c r="AK22" s="647"/>
      <c r="AL22" s="611">
        <v>87.8</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436280</v>
      </c>
      <c r="S23" s="609"/>
      <c r="T23" s="609"/>
      <c r="U23" s="609"/>
      <c r="V23" s="609"/>
      <c r="W23" s="609"/>
      <c r="X23" s="609"/>
      <c r="Y23" s="610"/>
      <c r="Z23" s="646">
        <v>6.6</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2228384</v>
      </c>
      <c r="CS24" s="664"/>
      <c r="CT24" s="664"/>
      <c r="CU24" s="664"/>
      <c r="CV24" s="664"/>
      <c r="CW24" s="664"/>
      <c r="CX24" s="664"/>
      <c r="CY24" s="689"/>
      <c r="CZ24" s="690">
        <v>33.9</v>
      </c>
      <c r="DA24" s="672"/>
      <c r="DB24" s="672"/>
      <c r="DC24" s="692"/>
      <c r="DD24" s="688">
        <v>1976841</v>
      </c>
      <c r="DE24" s="664"/>
      <c r="DF24" s="664"/>
      <c r="DG24" s="664"/>
      <c r="DH24" s="664"/>
      <c r="DI24" s="664"/>
      <c r="DJ24" s="664"/>
      <c r="DK24" s="689"/>
      <c r="DL24" s="688">
        <v>1829437</v>
      </c>
      <c r="DM24" s="664"/>
      <c r="DN24" s="664"/>
      <c r="DO24" s="664"/>
      <c r="DP24" s="664"/>
      <c r="DQ24" s="664"/>
      <c r="DR24" s="664"/>
      <c r="DS24" s="664"/>
      <c r="DT24" s="664"/>
      <c r="DU24" s="664"/>
      <c r="DV24" s="689"/>
      <c r="DW24" s="690">
        <v>55</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3756913</v>
      </c>
      <c r="S25" s="609"/>
      <c r="T25" s="609"/>
      <c r="U25" s="609"/>
      <c r="V25" s="609"/>
      <c r="W25" s="609"/>
      <c r="X25" s="609"/>
      <c r="Y25" s="610"/>
      <c r="Z25" s="646">
        <v>56.4</v>
      </c>
      <c r="AA25" s="646"/>
      <c r="AB25" s="646"/>
      <c r="AC25" s="646"/>
      <c r="AD25" s="647">
        <v>3320633</v>
      </c>
      <c r="AE25" s="647"/>
      <c r="AF25" s="647"/>
      <c r="AG25" s="647"/>
      <c r="AH25" s="647"/>
      <c r="AI25" s="647"/>
      <c r="AJ25" s="647"/>
      <c r="AK25" s="647"/>
      <c r="AL25" s="611">
        <v>100</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697822</v>
      </c>
      <c r="CS25" s="621"/>
      <c r="CT25" s="621"/>
      <c r="CU25" s="621"/>
      <c r="CV25" s="621"/>
      <c r="CW25" s="621"/>
      <c r="CX25" s="621"/>
      <c r="CY25" s="622"/>
      <c r="CZ25" s="611">
        <v>10.6</v>
      </c>
      <c r="DA25" s="623"/>
      <c r="DB25" s="623"/>
      <c r="DC25" s="624"/>
      <c r="DD25" s="614">
        <v>631378</v>
      </c>
      <c r="DE25" s="621"/>
      <c r="DF25" s="621"/>
      <c r="DG25" s="621"/>
      <c r="DH25" s="621"/>
      <c r="DI25" s="621"/>
      <c r="DJ25" s="621"/>
      <c r="DK25" s="622"/>
      <c r="DL25" s="614">
        <v>599723</v>
      </c>
      <c r="DM25" s="621"/>
      <c r="DN25" s="621"/>
      <c r="DO25" s="621"/>
      <c r="DP25" s="621"/>
      <c r="DQ25" s="621"/>
      <c r="DR25" s="621"/>
      <c r="DS25" s="621"/>
      <c r="DT25" s="621"/>
      <c r="DU25" s="621"/>
      <c r="DV25" s="622"/>
      <c r="DW25" s="611">
        <v>18</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443992</v>
      </c>
      <c r="CS26" s="609"/>
      <c r="CT26" s="609"/>
      <c r="CU26" s="609"/>
      <c r="CV26" s="609"/>
      <c r="CW26" s="609"/>
      <c r="CX26" s="609"/>
      <c r="CY26" s="610"/>
      <c r="CZ26" s="611">
        <v>6.8</v>
      </c>
      <c r="DA26" s="623"/>
      <c r="DB26" s="623"/>
      <c r="DC26" s="624"/>
      <c r="DD26" s="614">
        <v>387571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80833</v>
      </c>
      <c r="S27" s="609"/>
      <c r="T27" s="609"/>
      <c r="U27" s="609"/>
      <c r="V27" s="609"/>
      <c r="W27" s="609"/>
      <c r="X27" s="609"/>
      <c r="Y27" s="610"/>
      <c r="Z27" s="646">
        <v>1.2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288839</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211992</v>
      </c>
      <c r="CS27" s="621"/>
      <c r="CT27" s="621"/>
      <c r="CU27" s="621"/>
      <c r="CV27" s="621"/>
      <c r="CW27" s="621"/>
      <c r="CX27" s="621"/>
      <c r="CY27" s="622"/>
      <c r="CZ27" s="611">
        <v>3.2</v>
      </c>
      <c r="DA27" s="623"/>
      <c r="DB27" s="623"/>
      <c r="DC27" s="624"/>
      <c r="DD27" s="614">
        <v>84828</v>
      </c>
      <c r="DE27" s="621"/>
      <c r="DF27" s="621"/>
      <c r="DG27" s="621"/>
      <c r="DH27" s="621"/>
      <c r="DI27" s="621"/>
      <c r="DJ27" s="621"/>
      <c r="DK27" s="622"/>
      <c r="DL27" s="614">
        <v>44711</v>
      </c>
      <c r="DM27" s="621"/>
      <c r="DN27" s="621"/>
      <c r="DO27" s="621"/>
      <c r="DP27" s="621"/>
      <c r="DQ27" s="621"/>
      <c r="DR27" s="621"/>
      <c r="DS27" s="621"/>
      <c r="DT27" s="621"/>
      <c r="DU27" s="621"/>
      <c r="DV27" s="622"/>
      <c r="DW27" s="611">
        <v>1.3</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97545</v>
      </c>
      <c r="S28" s="609"/>
      <c r="T28" s="609"/>
      <c r="U28" s="609"/>
      <c r="V28" s="609"/>
      <c r="W28" s="609"/>
      <c r="X28" s="609"/>
      <c r="Y28" s="610"/>
      <c r="Z28" s="646">
        <v>1.5</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1318570</v>
      </c>
      <c r="CS28" s="609"/>
      <c r="CT28" s="609"/>
      <c r="CU28" s="609"/>
      <c r="CV28" s="609"/>
      <c r="CW28" s="609"/>
      <c r="CX28" s="609"/>
      <c r="CY28" s="610"/>
      <c r="CZ28" s="611">
        <v>20.100000000000001</v>
      </c>
      <c r="DA28" s="623"/>
      <c r="DB28" s="623"/>
      <c r="DC28" s="624"/>
      <c r="DD28" s="614">
        <v>1260635</v>
      </c>
      <c r="DE28" s="609"/>
      <c r="DF28" s="609"/>
      <c r="DG28" s="609"/>
      <c r="DH28" s="609"/>
      <c r="DI28" s="609"/>
      <c r="DJ28" s="609"/>
      <c r="DK28" s="610"/>
      <c r="DL28" s="614">
        <v>1185003</v>
      </c>
      <c r="DM28" s="609"/>
      <c r="DN28" s="609"/>
      <c r="DO28" s="609"/>
      <c r="DP28" s="609"/>
      <c r="DQ28" s="609"/>
      <c r="DR28" s="609"/>
      <c r="DS28" s="609"/>
      <c r="DT28" s="609"/>
      <c r="DU28" s="609"/>
      <c r="DV28" s="610"/>
      <c r="DW28" s="611">
        <v>35.6</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19580</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1318193</v>
      </c>
      <c r="CS29" s="621"/>
      <c r="CT29" s="621"/>
      <c r="CU29" s="621"/>
      <c r="CV29" s="621"/>
      <c r="CW29" s="621"/>
      <c r="CX29" s="621"/>
      <c r="CY29" s="622"/>
      <c r="CZ29" s="611">
        <v>20.100000000000001</v>
      </c>
      <c r="DA29" s="623"/>
      <c r="DB29" s="623"/>
      <c r="DC29" s="624"/>
      <c r="DD29" s="614">
        <v>1260258</v>
      </c>
      <c r="DE29" s="621"/>
      <c r="DF29" s="621"/>
      <c r="DG29" s="621"/>
      <c r="DH29" s="621"/>
      <c r="DI29" s="621"/>
      <c r="DJ29" s="621"/>
      <c r="DK29" s="622"/>
      <c r="DL29" s="614">
        <v>1184626</v>
      </c>
      <c r="DM29" s="621"/>
      <c r="DN29" s="621"/>
      <c r="DO29" s="621"/>
      <c r="DP29" s="621"/>
      <c r="DQ29" s="621"/>
      <c r="DR29" s="621"/>
      <c r="DS29" s="621"/>
      <c r="DT29" s="621"/>
      <c r="DU29" s="621"/>
      <c r="DV29" s="622"/>
      <c r="DW29" s="611">
        <v>35.6</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586792</v>
      </c>
      <c r="S30" s="609"/>
      <c r="T30" s="609"/>
      <c r="U30" s="609"/>
      <c r="V30" s="609"/>
      <c r="W30" s="609"/>
      <c r="X30" s="609"/>
      <c r="Y30" s="610"/>
      <c r="Z30" s="646">
        <v>8.8000000000000007</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1295420</v>
      </c>
      <c r="CS30" s="609"/>
      <c r="CT30" s="609"/>
      <c r="CU30" s="609"/>
      <c r="CV30" s="609"/>
      <c r="CW30" s="609"/>
      <c r="CX30" s="609"/>
      <c r="CY30" s="610"/>
      <c r="CZ30" s="611">
        <v>19.7</v>
      </c>
      <c r="DA30" s="623"/>
      <c r="DB30" s="623"/>
      <c r="DC30" s="624"/>
      <c r="DD30" s="614">
        <v>1239987</v>
      </c>
      <c r="DE30" s="609"/>
      <c r="DF30" s="609"/>
      <c r="DG30" s="609"/>
      <c r="DH30" s="609"/>
      <c r="DI30" s="609"/>
      <c r="DJ30" s="609"/>
      <c r="DK30" s="610"/>
      <c r="DL30" s="614">
        <v>1165132</v>
      </c>
      <c r="DM30" s="609"/>
      <c r="DN30" s="609"/>
      <c r="DO30" s="609"/>
      <c r="DP30" s="609"/>
      <c r="DQ30" s="609"/>
      <c r="DR30" s="609"/>
      <c r="DS30" s="609"/>
      <c r="DT30" s="609"/>
      <c r="DU30" s="609"/>
      <c r="DV30" s="610"/>
      <c r="DW30" s="611">
        <v>35</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99.7</v>
      </c>
      <c r="BH31" s="671"/>
      <c r="BI31" s="671"/>
      <c r="BJ31" s="671"/>
      <c r="BK31" s="671"/>
      <c r="BL31" s="671"/>
      <c r="BM31" s="672">
        <v>97.7</v>
      </c>
      <c r="BN31" s="671"/>
      <c r="BO31" s="671"/>
      <c r="BP31" s="671"/>
      <c r="BQ31" s="673"/>
      <c r="BR31" s="670">
        <v>99.5</v>
      </c>
      <c r="BS31" s="671"/>
      <c r="BT31" s="671"/>
      <c r="BU31" s="671"/>
      <c r="BV31" s="671"/>
      <c r="BW31" s="671"/>
      <c r="BX31" s="672">
        <v>97.5</v>
      </c>
      <c r="BY31" s="671"/>
      <c r="BZ31" s="671"/>
      <c r="CA31" s="671"/>
      <c r="CB31" s="673"/>
      <c r="CD31" s="629"/>
      <c r="CE31" s="630"/>
      <c r="CF31" s="605" t="s">
        <v>300</v>
      </c>
      <c r="CG31" s="606"/>
      <c r="CH31" s="606"/>
      <c r="CI31" s="606"/>
      <c r="CJ31" s="606"/>
      <c r="CK31" s="606"/>
      <c r="CL31" s="606"/>
      <c r="CM31" s="606"/>
      <c r="CN31" s="606"/>
      <c r="CO31" s="606"/>
      <c r="CP31" s="606"/>
      <c r="CQ31" s="607"/>
      <c r="CR31" s="608">
        <v>22773</v>
      </c>
      <c r="CS31" s="621"/>
      <c r="CT31" s="621"/>
      <c r="CU31" s="621"/>
      <c r="CV31" s="621"/>
      <c r="CW31" s="621"/>
      <c r="CX31" s="621"/>
      <c r="CY31" s="622"/>
      <c r="CZ31" s="611">
        <v>0.3</v>
      </c>
      <c r="DA31" s="623"/>
      <c r="DB31" s="623"/>
      <c r="DC31" s="624"/>
      <c r="DD31" s="614">
        <v>20271</v>
      </c>
      <c r="DE31" s="621"/>
      <c r="DF31" s="621"/>
      <c r="DG31" s="621"/>
      <c r="DH31" s="621"/>
      <c r="DI31" s="621"/>
      <c r="DJ31" s="621"/>
      <c r="DK31" s="622"/>
      <c r="DL31" s="614">
        <v>19494</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266530</v>
      </c>
      <c r="S32" s="609"/>
      <c r="T32" s="609"/>
      <c r="U32" s="609"/>
      <c r="V32" s="609"/>
      <c r="W32" s="609"/>
      <c r="X32" s="609"/>
      <c r="Y32" s="610"/>
      <c r="Z32" s="646">
        <v>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100</v>
      </c>
      <c r="BH32" s="621"/>
      <c r="BI32" s="621"/>
      <c r="BJ32" s="621"/>
      <c r="BK32" s="621"/>
      <c r="BL32" s="621"/>
      <c r="BM32" s="612">
        <v>99.1</v>
      </c>
      <c r="BN32" s="621"/>
      <c r="BO32" s="621"/>
      <c r="BP32" s="621"/>
      <c r="BQ32" s="644"/>
      <c r="BR32" s="679">
        <v>99.5</v>
      </c>
      <c r="BS32" s="621"/>
      <c r="BT32" s="621"/>
      <c r="BU32" s="621"/>
      <c r="BV32" s="621"/>
      <c r="BW32" s="621"/>
      <c r="BX32" s="612">
        <v>98.4</v>
      </c>
      <c r="BY32" s="621"/>
      <c r="BZ32" s="621"/>
      <c r="CA32" s="621"/>
      <c r="CB32" s="644"/>
      <c r="CD32" s="631"/>
      <c r="CE32" s="632"/>
      <c r="CF32" s="605" t="s">
        <v>304</v>
      </c>
      <c r="CG32" s="606"/>
      <c r="CH32" s="606"/>
      <c r="CI32" s="606"/>
      <c r="CJ32" s="606"/>
      <c r="CK32" s="606"/>
      <c r="CL32" s="606"/>
      <c r="CM32" s="606"/>
      <c r="CN32" s="606"/>
      <c r="CO32" s="606"/>
      <c r="CP32" s="606"/>
      <c r="CQ32" s="607"/>
      <c r="CR32" s="608">
        <v>377</v>
      </c>
      <c r="CS32" s="609"/>
      <c r="CT32" s="609"/>
      <c r="CU32" s="609"/>
      <c r="CV32" s="609"/>
      <c r="CW32" s="609"/>
      <c r="CX32" s="609"/>
      <c r="CY32" s="610"/>
      <c r="CZ32" s="611">
        <v>0</v>
      </c>
      <c r="DA32" s="623"/>
      <c r="DB32" s="623"/>
      <c r="DC32" s="624"/>
      <c r="DD32" s="614">
        <v>377</v>
      </c>
      <c r="DE32" s="609"/>
      <c r="DF32" s="609"/>
      <c r="DG32" s="609"/>
      <c r="DH32" s="609"/>
      <c r="DI32" s="609"/>
      <c r="DJ32" s="609"/>
      <c r="DK32" s="610"/>
      <c r="DL32" s="614">
        <v>377</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33513</v>
      </c>
      <c r="S33" s="609"/>
      <c r="T33" s="609"/>
      <c r="U33" s="609"/>
      <c r="V33" s="609"/>
      <c r="W33" s="609"/>
      <c r="X33" s="609"/>
      <c r="Y33" s="610"/>
      <c r="Z33" s="646">
        <v>0.5</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99.3</v>
      </c>
      <c r="BH33" s="593"/>
      <c r="BI33" s="593"/>
      <c r="BJ33" s="593"/>
      <c r="BK33" s="593"/>
      <c r="BL33" s="593"/>
      <c r="BM33" s="639">
        <v>95.4</v>
      </c>
      <c r="BN33" s="593"/>
      <c r="BO33" s="593"/>
      <c r="BP33" s="593"/>
      <c r="BQ33" s="656"/>
      <c r="BR33" s="669">
        <v>99.2</v>
      </c>
      <c r="BS33" s="593"/>
      <c r="BT33" s="593"/>
      <c r="BU33" s="593"/>
      <c r="BV33" s="593"/>
      <c r="BW33" s="593"/>
      <c r="BX33" s="639">
        <v>95.7</v>
      </c>
      <c r="BY33" s="593"/>
      <c r="BZ33" s="593"/>
      <c r="CA33" s="593"/>
      <c r="CB33" s="656"/>
      <c r="CD33" s="605" t="s">
        <v>307</v>
      </c>
      <c r="CE33" s="606"/>
      <c r="CF33" s="606"/>
      <c r="CG33" s="606"/>
      <c r="CH33" s="606"/>
      <c r="CI33" s="606"/>
      <c r="CJ33" s="606"/>
      <c r="CK33" s="606"/>
      <c r="CL33" s="606"/>
      <c r="CM33" s="606"/>
      <c r="CN33" s="606"/>
      <c r="CO33" s="606"/>
      <c r="CP33" s="606"/>
      <c r="CQ33" s="607"/>
      <c r="CR33" s="608">
        <v>3469423</v>
      </c>
      <c r="CS33" s="621"/>
      <c r="CT33" s="621"/>
      <c r="CU33" s="621"/>
      <c r="CV33" s="621"/>
      <c r="CW33" s="621"/>
      <c r="CX33" s="621"/>
      <c r="CY33" s="622"/>
      <c r="CZ33" s="611">
        <v>52.8</v>
      </c>
      <c r="DA33" s="623"/>
      <c r="DB33" s="623"/>
      <c r="DC33" s="624"/>
      <c r="DD33" s="614">
        <v>2091538</v>
      </c>
      <c r="DE33" s="621"/>
      <c r="DF33" s="621"/>
      <c r="DG33" s="621"/>
      <c r="DH33" s="621"/>
      <c r="DI33" s="621"/>
      <c r="DJ33" s="621"/>
      <c r="DK33" s="622"/>
      <c r="DL33" s="614">
        <v>1324398</v>
      </c>
      <c r="DM33" s="621"/>
      <c r="DN33" s="621"/>
      <c r="DO33" s="621"/>
      <c r="DP33" s="621"/>
      <c r="DQ33" s="621"/>
      <c r="DR33" s="621"/>
      <c r="DS33" s="621"/>
      <c r="DT33" s="621"/>
      <c r="DU33" s="621"/>
      <c r="DV33" s="622"/>
      <c r="DW33" s="611">
        <v>39.799999999999997</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53431</v>
      </c>
      <c r="S34" s="609"/>
      <c r="T34" s="609"/>
      <c r="U34" s="609"/>
      <c r="V34" s="609"/>
      <c r="W34" s="609"/>
      <c r="X34" s="609"/>
      <c r="Y34" s="610"/>
      <c r="Z34" s="646">
        <v>0.8</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1033987</v>
      </c>
      <c r="CS34" s="609"/>
      <c r="CT34" s="609"/>
      <c r="CU34" s="609"/>
      <c r="CV34" s="609"/>
      <c r="CW34" s="609"/>
      <c r="CX34" s="609"/>
      <c r="CY34" s="610"/>
      <c r="CZ34" s="611">
        <v>15.7</v>
      </c>
      <c r="DA34" s="623"/>
      <c r="DB34" s="623"/>
      <c r="DC34" s="624"/>
      <c r="DD34" s="614">
        <v>646002</v>
      </c>
      <c r="DE34" s="609"/>
      <c r="DF34" s="609"/>
      <c r="DG34" s="609"/>
      <c r="DH34" s="609"/>
      <c r="DI34" s="609"/>
      <c r="DJ34" s="609"/>
      <c r="DK34" s="610"/>
      <c r="DL34" s="614">
        <v>420157</v>
      </c>
      <c r="DM34" s="609"/>
      <c r="DN34" s="609"/>
      <c r="DO34" s="609"/>
      <c r="DP34" s="609"/>
      <c r="DQ34" s="609"/>
      <c r="DR34" s="609"/>
      <c r="DS34" s="609"/>
      <c r="DT34" s="609"/>
      <c r="DU34" s="609"/>
      <c r="DV34" s="610"/>
      <c r="DW34" s="611">
        <v>12.6</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63718</v>
      </c>
      <c r="S35" s="609"/>
      <c r="T35" s="609"/>
      <c r="U35" s="609"/>
      <c r="V35" s="609"/>
      <c r="W35" s="609"/>
      <c r="X35" s="609"/>
      <c r="Y35" s="610"/>
      <c r="Z35" s="646">
        <v>1</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42668</v>
      </c>
      <c r="CS35" s="621"/>
      <c r="CT35" s="621"/>
      <c r="CU35" s="621"/>
      <c r="CV35" s="621"/>
      <c r="CW35" s="621"/>
      <c r="CX35" s="621"/>
      <c r="CY35" s="622"/>
      <c r="CZ35" s="611">
        <v>0.6</v>
      </c>
      <c r="DA35" s="623"/>
      <c r="DB35" s="623"/>
      <c r="DC35" s="624"/>
      <c r="DD35" s="614">
        <v>26672</v>
      </c>
      <c r="DE35" s="621"/>
      <c r="DF35" s="621"/>
      <c r="DG35" s="621"/>
      <c r="DH35" s="621"/>
      <c r="DI35" s="621"/>
      <c r="DJ35" s="621"/>
      <c r="DK35" s="622"/>
      <c r="DL35" s="614">
        <v>26672</v>
      </c>
      <c r="DM35" s="621"/>
      <c r="DN35" s="621"/>
      <c r="DO35" s="621"/>
      <c r="DP35" s="621"/>
      <c r="DQ35" s="621"/>
      <c r="DR35" s="621"/>
      <c r="DS35" s="621"/>
      <c r="DT35" s="621"/>
      <c r="DU35" s="621"/>
      <c r="DV35" s="622"/>
      <c r="DW35" s="611">
        <v>0.8</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311167</v>
      </c>
      <c r="S36" s="609"/>
      <c r="T36" s="609"/>
      <c r="U36" s="609"/>
      <c r="V36" s="609"/>
      <c r="W36" s="609"/>
      <c r="X36" s="609"/>
      <c r="Y36" s="610"/>
      <c r="Z36" s="646">
        <v>4.7</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725355</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4703</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2043567</v>
      </c>
      <c r="CS36" s="609"/>
      <c r="CT36" s="609"/>
      <c r="CU36" s="609"/>
      <c r="CV36" s="609"/>
      <c r="CW36" s="609"/>
      <c r="CX36" s="609"/>
      <c r="CY36" s="610"/>
      <c r="CZ36" s="611">
        <v>31.1</v>
      </c>
      <c r="DA36" s="623"/>
      <c r="DB36" s="623"/>
      <c r="DC36" s="624"/>
      <c r="DD36" s="614">
        <v>1151592</v>
      </c>
      <c r="DE36" s="609"/>
      <c r="DF36" s="609"/>
      <c r="DG36" s="609"/>
      <c r="DH36" s="609"/>
      <c r="DI36" s="609"/>
      <c r="DJ36" s="609"/>
      <c r="DK36" s="610"/>
      <c r="DL36" s="614">
        <v>797580</v>
      </c>
      <c r="DM36" s="609"/>
      <c r="DN36" s="609"/>
      <c r="DO36" s="609"/>
      <c r="DP36" s="609"/>
      <c r="DQ36" s="609"/>
      <c r="DR36" s="609"/>
      <c r="DS36" s="609"/>
      <c r="DT36" s="609"/>
      <c r="DU36" s="609"/>
      <c r="DV36" s="610"/>
      <c r="DW36" s="611">
        <v>24</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131862</v>
      </c>
      <c r="S37" s="609"/>
      <c r="T37" s="609"/>
      <c r="U37" s="609"/>
      <c r="V37" s="609"/>
      <c r="W37" s="609"/>
      <c r="X37" s="609"/>
      <c r="Y37" s="610"/>
      <c r="Z37" s="646">
        <v>2</v>
      </c>
      <c r="AA37" s="646"/>
      <c r="AB37" s="646"/>
      <c r="AC37" s="646"/>
      <c r="AD37" s="647">
        <v>27</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364993</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2407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983257</v>
      </c>
      <c r="CS37" s="621"/>
      <c r="CT37" s="621"/>
      <c r="CU37" s="621"/>
      <c r="CV37" s="621"/>
      <c r="CW37" s="621"/>
      <c r="CX37" s="621"/>
      <c r="CY37" s="622"/>
      <c r="CZ37" s="611">
        <v>15</v>
      </c>
      <c r="DA37" s="623"/>
      <c r="DB37" s="623"/>
      <c r="DC37" s="624"/>
      <c r="DD37" s="614">
        <v>352506</v>
      </c>
      <c r="DE37" s="621"/>
      <c r="DF37" s="621"/>
      <c r="DG37" s="621"/>
      <c r="DH37" s="621"/>
      <c r="DI37" s="621"/>
      <c r="DJ37" s="621"/>
      <c r="DK37" s="622"/>
      <c r="DL37" s="614">
        <v>261589</v>
      </c>
      <c r="DM37" s="621"/>
      <c r="DN37" s="621"/>
      <c r="DO37" s="621"/>
      <c r="DP37" s="621"/>
      <c r="DQ37" s="621"/>
      <c r="DR37" s="621"/>
      <c r="DS37" s="621"/>
      <c r="DT37" s="621"/>
      <c r="DU37" s="621"/>
      <c r="DV37" s="622"/>
      <c r="DW37" s="611">
        <v>7.9</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1256900</v>
      </c>
      <c r="S38" s="609"/>
      <c r="T38" s="609"/>
      <c r="U38" s="609"/>
      <c r="V38" s="609"/>
      <c r="W38" s="609"/>
      <c r="X38" s="609"/>
      <c r="Y38" s="610"/>
      <c r="Z38" s="646">
        <v>18.899999999999999</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117235</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447</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181074</v>
      </c>
      <c r="CS38" s="609"/>
      <c r="CT38" s="609"/>
      <c r="CU38" s="609"/>
      <c r="CV38" s="609"/>
      <c r="CW38" s="609"/>
      <c r="CX38" s="609"/>
      <c r="CY38" s="610"/>
      <c r="CZ38" s="611">
        <v>2.8</v>
      </c>
      <c r="DA38" s="623"/>
      <c r="DB38" s="623"/>
      <c r="DC38" s="624"/>
      <c r="DD38" s="614">
        <v>154179</v>
      </c>
      <c r="DE38" s="609"/>
      <c r="DF38" s="609"/>
      <c r="DG38" s="609"/>
      <c r="DH38" s="609"/>
      <c r="DI38" s="609"/>
      <c r="DJ38" s="609"/>
      <c r="DK38" s="610"/>
      <c r="DL38" s="614">
        <v>79989</v>
      </c>
      <c r="DM38" s="609"/>
      <c r="DN38" s="609"/>
      <c r="DO38" s="609"/>
      <c r="DP38" s="609"/>
      <c r="DQ38" s="609"/>
      <c r="DR38" s="609"/>
      <c r="DS38" s="609"/>
      <c r="DT38" s="609"/>
      <c r="DU38" s="609"/>
      <c r="DV38" s="610"/>
      <c r="DW38" s="611">
        <v>2.4</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62053</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596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162877</v>
      </c>
      <c r="CS39" s="621"/>
      <c r="CT39" s="621"/>
      <c r="CU39" s="621"/>
      <c r="CV39" s="621"/>
      <c r="CW39" s="621"/>
      <c r="CX39" s="621"/>
      <c r="CY39" s="622"/>
      <c r="CZ39" s="611">
        <v>2.5</v>
      </c>
      <c r="DA39" s="623"/>
      <c r="DB39" s="623"/>
      <c r="DC39" s="624"/>
      <c r="DD39" s="614">
        <v>108757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5200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104</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5250</v>
      </c>
      <c r="CS40" s="609"/>
      <c r="CT40" s="609"/>
      <c r="CU40" s="609"/>
      <c r="CV40" s="609"/>
      <c r="CW40" s="609"/>
      <c r="CX40" s="609"/>
      <c r="CY40" s="610"/>
      <c r="CZ40" s="611">
        <v>0.1</v>
      </c>
      <c r="DA40" s="623"/>
      <c r="DB40" s="623"/>
      <c r="DC40" s="624"/>
      <c r="DD40" s="614">
        <v>4336</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6658784</v>
      </c>
      <c r="S41" s="633"/>
      <c r="T41" s="633"/>
      <c r="U41" s="633"/>
      <c r="V41" s="633"/>
      <c r="W41" s="633"/>
      <c r="X41" s="633"/>
      <c r="Y41" s="636"/>
      <c r="Z41" s="637">
        <v>100</v>
      </c>
      <c r="AA41" s="637"/>
      <c r="AB41" s="637"/>
      <c r="AC41" s="637"/>
      <c r="AD41" s="638">
        <v>3320660</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48469</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5</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132605</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411</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874049</v>
      </c>
      <c r="CS42" s="621"/>
      <c r="CT42" s="621"/>
      <c r="CU42" s="621"/>
      <c r="CV42" s="621"/>
      <c r="CW42" s="621"/>
      <c r="CX42" s="621"/>
      <c r="CY42" s="622"/>
      <c r="CZ42" s="611">
        <v>13.3</v>
      </c>
      <c r="DA42" s="623"/>
      <c r="DB42" s="623"/>
      <c r="DC42" s="624"/>
      <c r="DD42" s="614">
        <v>43467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10010</v>
      </c>
      <c r="CS43" s="621"/>
      <c r="CT43" s="621"/>
      <c r="CU43" s="621"/>
      <c r="CV43" s="621"/>
      <c r="CW43" s="621"/>
      <c r="CX43" s="621"/>
      <c r="CY43" s="622"/>
      <c r="CZ43" s="611">
        <v>0.2</v>
      </c>
      <c r="DA43" s="623"/>
      <c r="DB43" s="623"/>
      <c r="DC43" s="624"/>
      <c r="DD43" s="614">
        <v>370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827650</v>
      </c>
      <c r="CS44" s="609"/>
      <c r="CT44" s="609"/>
      <c r="CU44" s="609"/>
      <c r="CV44" s="609"/>
      <c r="CW44" s="609"/>
      <c r="CX44" s="609"/>
      <c r="CY44" s="610"/>
      <c r="CZ44" s="611">
        <v>12.6</v>
      </c>
      <c r="DA44" s="612"/>
      <c r="DB44" s="612"/>
      <c r="DC44" s="613"/>
      <c r="DD44" s="614">
        <v>43069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448554</v>
      </c>
      <c r="CS45" s="621"/>
      <c r="CT45" s="621"/>
      <c r="CU45" s="621"/>
      <c r="CV45" s="621"/>
      <c r="CW45" s="621"/>
      <c r="CX45" s="621"/>
      <c r="CY45" s="622"/>
      <c r="CZ45" s="611">
        <v>6.8</v>
      </c>
      <c r="DA45" s="623"/>
      <c r="DB45" s="623"/>
      <c r="DC45" s="624"/>
      <c r="DD45" s="614">
        <v>11938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344273</v>
      </c>
      <c r="CS46" s="609"/>
      <c r="CT46" s="609"/>
      <c r="CU46" s="609"/>
      <c r="CV46" s="609"/>
      <c r="CW46" s="609"/>
      <c r="CX46" s="609"/>
      <c r="CY46" s="610"/>
      <c r="CZ46" s="611">
        <v>5.2</v>
      </c>
      <c r="DA46" s="612"/>
      <c r="DB46" s="612"/>
      <c r="DC46" s="613"/>
      <c r="DD46" s="614">
        <v>31108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46399</v>
      </c>
      <c r="CS47" s="621"/>
      <c r="CT47" s="621"/>
      <c r="CU47" s="621"/>
      <c r="CV47" s="621"/>
      <c r="CW47" s="621"/>
      <c r="CX47" s="621"/>
      <c r="CY47" s="622"/>
      <c r="CZ47" s="611">
        <v>0.7</v>
      </c>
      <c r="DA47" s="623"/>
      <c r="DB47" s="623"/>
      <c r="DC47" s="624"/>
      <c r="DD47" s="614">
        <v>398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6571856</v>
      </c>
      <c r="CS49" s="593"/>
      <c r="CT49" s="593"/>
      <c r="CU49" s="593"/>
      <c r="CV49" s="593"/>
      <c r="CW49" s="593"/>
      <c r="CX49" s="593"/>
      <c r="CY49" s="594"/>
      <c r="CZ49" s="595">
        <v>100</v>
      </c>
      <c r="DA49" s="596"/>
      <c r="DB49" s="596"/>
      <c r="DC49" s="597"/>
      <c r="DD49" s="598">
        <v>4111846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UoeSHrPnp0udoXr/q8U5MNKAirS//HO/L6A0MD4ErLyQSzeXBO71BUztVBwEoAvpXvDCAYzP0w8VFtlgmi2bgw==" saltValue="7v8an/n9yzTtj/13s934O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6655</v>
      </c>
      <c r="R7" s="1090"/>
      <c r="S7" s="1090"/>
      <c r="T7" s="1090"/>
      <c r="U7" s="1090"/>
      <c r="V7" s="1090">
        <v>6568</v>
      </c>
      <c r="W7" s="1090"/>
      <c r="X7" s="1090"/>
      <c r="Y7" s="1090"/>
      <c r="Z7" s="1090"/>
      <c r="AA7" s="1090">
        <v>87</v>
      </c>
      <c r="AB7" s="1090"/>
      <c r="AC7" s="1090"/>
      <c r="AD7" s="1090"/>
      <c r="AE7" s="1091"/>
      <c r="AF7" s="1092">
        <v>27</v>
      </c>
      <c r="AG7" s="1093"/>
      <c r="AH7" s="1093"/>
      <c r="AI7" s="1093"/>
      <c r="AJ7" s="1094"/>
      <c r="AK7" s="1095">
        <v>64</v>
      </c>
      <c r="AL7" s="1096"/>
      <c r="AM7" s="1096"/>
      <c r="AN7" s="1096"/>
      <c r="AO7" s="1096"/>
      <c r="AP7" s="1096">
        <v>9539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v>10</v>
      </c>
      <c r="R8" s="1026"/>
      <c r="S8" s="1026"/>
      <c r="T8" s="1026"/>
      <c r="U8" s="1026"/>
      <c r="V8" s="1026">
        <v>10</v>
      </c>
      <c r="W8" s="1026"/>
      <c r="X8" s="1026"/>
      <c r="Y8" s="1026"/>
      <c r="Z8" s="1026"/>
      <c r="AA8" s="1026">
        <v>0</v>
      </c>
      <c r="AB8" s="1026"/>
      <c r="AC8" s="1026"/>
      <c r="AD8" s="1026"/>
      <c r="AE8" s="1027"/>
      <c r="AF8" s="1022">
        <v>0</v>
      </c>
      <c r="AG8" s="1023"/>
      <c r="AH8" s="1023"/>
      <c r="AI8" s="1023"/>
      <c r="AJ8" s="1024"/>
      <c r="AK8" s="1067">
        <v>6</v>
      </c>
      <c r="AL8" s="1068"/>
      <c r="AM8" s="1068"/>
      <c r="AN8" s="1068"/>
      <c r="AO8" s="1068"/>
      <c r="AP8" s="1068" t="s">
        <v>545</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377</v>
      </c>
      <c r="B23" s="924" t="s">
        <v>378</v>
      </c>
      <c r="C23" s="925"/>
      <c r="D23" s="925"/>
      <c r="E23" s="925"/>
      <c r="F23" s="925"/>
      <c r="G23" s="925"/>
      <c r="H23" s="925"/>
      <c r="I23" s="925"/>
      <c r="J23" s="925"/>
      <c r="K23" s="925"/>
      <c r="L23" s="925"/>
      <c r="M23" s="925"/>
      <c r="N23" s="925"/>
      <c r="O23" s="925"/>
      <c r="P23" s="935"/>
      <c r="Q23" s="1054">
        <v>6659</v>
      </c>
      <c r="R23" s="1048"/>
      <c r="S23" s="1048"/>
      <c r="T23" s="1048"/>
      <c r="U23" s="1048"/>
      <c r="V23" s="1048">
        <v>6572</v>
      </c>
      <c r="W23" s="1048"/>
      <c r="X23" s="1048"/>
      <c r="Y23" s="1048"/>
      <c r="Z23" s="1048"/>
      <c r="AA23" s="1048">
        <v>87</v>
      </c>
      <c r="AB23" s="1048"/>
      <c r="AC23" s="1048"/>
      <c r="AD23" s="1048"/>
      <c r="AE23" s="1055"/>
      <c r="AF23" s="1056">
        <v>27</v>
      </c>
      <c r="AG23" s="1048"/>
      <c r="AH23" s="1048"/>
      <c r="AI23" s="1048"/>
      <c r="AJ23" s="1057"/>
      <c r="AK23" s="1058"/>
      <c r="AL23" s="1059"/>
      <c r="AM23" s="1059"/>
      <c r="AN23" s="1059"/>
      <c r="AO23" s="1059"/>
      <c r="AP23" s="1048">
        <v>9539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389</v>
      </c>
      <c r="C28" s="1035"/>
      <c r="D28" s="1035"/>
      <c r="E28" s="1035"/>
      <c r="F28" s="1035"/>
      <c r="G28" s="1035"/>
      <c r="H28" s="1035"/>
      <c r="I28" s="1035"/>
      <c r="J28" s="1035"/>
      <c r="K28" s="1035"/>
      <c r="L28" s="1035"/>
      <c r="M28" s="1035"/>
      <c r="N28" s="1035"/>
      <c r="O28" s="1035"/>
      <c r="P28" s="1036"/>
      <c r="Q28" s="1037">
        <v>380</v>
      </c>
      <c r="R28" s="1038"/>
      <c r="S28" s="1038"/>
      <c r="T28" s="1038"/>
      <c r="U28" s="1038"/>
      <c r="V28" s="1038">
        <v>375</v>
      </c>
      <c r="W28" s="1038"/>
      <c r="X28" s="1038"/>
      <c r="Y28" s="1038"/>
      <c r="Z28" s="1038"/>
      <c r="AA28" s="1038">
        <v>5</v>
      </c>
      <c r="AB28" s="1038"/>
      <c r="AC28" s="1038"/>
      <c r="AD28" s="1038"/>
      <c r="AE28" s="1039"/>
      <c r="AF28" s="1040">
        <v>5</v>
      </c>
      <c r="AG28" s="1038"/>
      <c r="AH28" s="1038"/>
      <c r="AI28" s="1038"/>
      <c r="AJ28" s="1041"/>
      <c r="AK28" s="1029">
        <v>33</v>
      </c>
      <c r="AL28" s="1030"/>
      <c r="AM28" s="1030"/>
      <c r="AN28" s="1030"/>
      <c r="AO28" s="1030"/>
      <c r="AP28" s="1030" t="s">
        <v>545</v>
      </c>
      <c r="AQ28" s="1030"/>
      <c r="AR28" s="1030"/>
      <c r="AS28" s="1030"/>
      <c r="AT28" s="1030"/>
      <c r="AU28" s="1030" t="s">
        <v>545</v>
      </c>
      <c r="AV28" s="1030"/>
      <c r="AW28" s="1030"/>
      <c r="AX28" s="1030"/>
      <c r="AY28" s="1030"/>
      <c r="AZ28" s="1031" t="s">
        <v>545</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390</v>
      </c>
      <c r="C29" s="1018"/>
      <c r="D29" s="1018"/>
      <c r="E29" s="1018"/>
      <c r="F29" s="1018"/>
      <c r="G29" s="1018"/>
      <c r="H29" s="1018"/>
      <c r="I29" s="1018"/>
      <c r="J29" s="1018"/>
      <c r="K29" s="1018"/>
      <c r="L29" s="1018"/>
      <c r="M29" s="1018"/>
      <c r="N29" s="1018"/>
      <c r="O29" s="1018"/>
      <c r="P29" s="1019"/>
      <c r="Q29" s="1025">
        <v>109</v>
      </c>
      <c r="R29" s="1026"/>
      <c r="S29" s="1026"/>
      <c r="T29" s="1026"/>
      <c r="U29" s="1026"/>
      <c r="V29" s="1026">
        <v>109</v>
      </c>
      <c r="W29" s="1026"/>
      <c r="X29" s="1026"/>
      <c r="Y29" s="1026"/>
      <c r="Z29" s="1026"/>
      <c r="AA29" s="1026" t="s">
        <v>545</v>
      </c>
      <c r="AB29" s="1026"/>
      <c r="AC29" s="1026"/>
      <c r="AD29" s="1026"/>
      <c r="AE29" s="1027"/>
      <c r="AF29" s="1022" t="s">
        <v>122</v>
      </c>
      <c r="AG29" s="1023"/>
      <c r="AH29" s="1023"/>
      <c r="AI29" s="1023"/>
      <c r="AJ29" s="1024"/>
      <c r="AK29" s="967">
        <v>61</v>
      </c>
      <c r="AL29" s="958"/>
      <c r="AM29" s="958"/>
      <c r="AN29" s="958"/>
      <c r="AO29" s="958"/>
      <c r="AP29" s="958" t="s">
        <v>545</v>
      </c>
      <c r="AQ29" s="958"/>
      <c r="AR29" s="958"/>
      <c r="AS29" s="958"/>
      <c r="AT29" s="958"/>
      <c r="AU29" s="958" t="s">
        <v>545</v>
      </c>
      <c r="AV29" s="958"/>
      <c r="AW29" s="958"/>
      <c r="AX29" s="958"/>
      <c r="AY29" s="958"/>
      <c r="AZ29" s="1028" t="s">
        <v>545</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391</v>
      </c>
      <c r="C30" s="1018"/>
      <c r="D30" s="1018"/>
      <c r="E30" s="1018"/>
      <c r="F30" s="1018"/>
      <c r="G30" s="1018"/>
      <c r="H30" s="1018"/>
      <c r="I30" s="1018"/>
      <c r="J30" s="1018"/>
      <c r="K30" s="1018"/>
      <c r="L30" s="1018"/>
      <c r="M30" s="1018"/>
      <c r="N30" s="1018"/>
      <c r="O30" s="1018"/>
      <c r="P30" s="1019"/>
      <c r="Q30" s="1025">
        <v>53</v>
      </c>
      <c r="R30" s="1026"/>
      <c r="S30" s="1026"/>
      <c r="T30" s="1026"/>
      <c r="U30" s="1026"/>
      <c r="V30" s="1026">
        <v>53</v>
      </c>
      <c r="W30" s="1026"/>
      <c r="X30" s="1026"/>
      <c r="Y30" s="1026"/>
      <c r="Z30" s="1026"/>
      <c r="AA30" s="1026">
        <v>0</v>
      </c>
      <c r="AB30" s="1026"/>
      <c r="AC30" s="1026"/>
      <c r="AD30" s="1026"/>
      <c r="AE30" s="1027"/>
      <c r="AF30" s="1022">
        <v>0</v>
      </c>
      <c r="AG30" s="1023"/>
      <c r="AH30" s="1023"/>
      <c r="AI30" s="1023"/>
      <c r="AJ30" s="1024"/>
      <c r="AK30" s="967">
        <v>19</v>
      </c>
      <c r="AL30" s="958"/>
      <c r="AM30" s="958"/>
      <c r="AN30" s="958"/>
      <c r="AO30" s="958"/>
      <c r="AP30" s="958">
        <v>12</v>
      </c>
      <c r="AQ30" s="958"/>
      <c r="AR30" s="958"/>
      <c r="AS30" s="958"/>
      <c r="AT30" s="958"/>
      <c r="AU30" s="958">
        <v>3</v>
      </c>
      <c r="AV30" s="958"/>
      <c r="AW30" s="958"/>
      <c r="AX30" s="958"/>
      <c r="AY30" s="958"/>
      <c r="AZ30" s="1028" t="s">
        <v>545</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392</v>
      </c>
      <c r="C31" s="1018"/>
      <c r="D31" s="1018"/>
      <c r="E31" s="1018"/>
      <c r="F31" s="1018"/>
      <c r="G31" s="1018"/>
      <c r="H31" s="1018"/>
      <c r="I31" s="1018"/>
      <c r="J31" s="1018"/>
      <c r="K31" s="1018"/>
      <c r="L31" s="1018"/>
      <c r="M31" s="1018"/>
      <c r="N31" s="1018"/>
      <c r="O31" s="1018"/>
      <c r="P31" s="1019"/>
      <c r="Q31" s="1025">
        <v>145</v>
      </c>
      <c r="R31" s="1026"/>
      <c r="S31" s="1026"/>
      <c r="T31" s="1026"/>
      <c r="U31" s="1026"/>
      <c r="V31" s="1026">
        <v>140</v>
      </c>
      <c r="W31" s="1026"/>
      <c r="X31" s="1026"/>
      <c r="Y31" s="1026"/>
      <c r="Z31" s="1026"/>
      <c r="AA31" s="1026">
        <v>6</v>
      </c>
      <c r="AB31" s="1026"/>
      <c r="AC31" s="1026"/>
      <c r="AD31" s="1026"/>
      <c r="AE31" s="1027"/>
      <c r="AF31" s="1022">
        <v>11</v>
      </c>
      <c r="AG31" s="1023"/>
      <c r="AH31" s="1023"/>
      <c r="AI31" s="1023"/>
      <c r="AJ31" s="1024"/>
      <c r="AK31" s="967">
        <v>62</v>
      </c>
      <c r="AL31" s="958"/>
      <c r="AM31" s="958"/>
      <c r="AN31" s="958"/>
      <c r="AO31" s="958"/>
      <c r="AP31" s="958">
        <v>779</v>
      </c>
      <c r="AQ31" s="958"/>
      <c r="AR31" s="958"/>
      <c r="AS31" s="958"/>
      <c r="AT31" s="958"/>
      <c r="AU31" s="958">
        <v>478</v>
      </c>
      <c r="AV31" s="958"/>
      <c r="AW31" s="958"/>
      <c r="AX31" s="958"/>
      <c r="AY31" s="958"/>
      <c r="AZ31" s="1028" t="s">
        <v>545</v>
      </c>
      <c r="BA31" s="1028"/>
      <c r="BB31" s="1028"/>
      <c r="BC31" s="1028"/>
      <c r="BD31" s="1028"/>
      <c r="BE31" s="959" t="s">
        <v>393</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394</v>
      </c>
      <c r="C32" s="1018"/>
      <c r="D32" s="1018"/>
      <c r="E32" s="1018"/>
      <c r="F32" s="1018"/>
      <c r="G32" s="1018"/>
      <c r="H32" s="1018"/>
      <c r="I32" s="1018"/>
      <c r="J32" s="1018"/>
      <c r="K32" s="1018"/>
      <c r="L32" s="1018"/>
      <c r="M32" s="1018"/>
      <c r="N32" s="1018"/>
      <c r="O32" s="1018"/>
      <c r="P32" s="1019"/>
      <c r="Q32" s="1025">
        <v>197</v>
      </c>
      <c r="R32" s="1026"/>
      <c r="S32" s="1026"/>
      <c r="T32" s="1026"/>
      <c r="U32" s="1026"/>
      <c r="V32" s="1026">
        <v>192</v>
      </c>
      <c r="W32" s="1026"/>
      <c r="X32" s="1026"/>
      <c r="Y32" s="1026"/>
      <c r="Z32" s="1026"/>
      <c r="AA32" s="1026">
        <v>6</v>
      </c>
      <c r="AB32" s="1026"/>
      <c r="AC32" s="1026"/>
      <c r="AD32" s="1026"/>
      <c r="AE32" s="1027"/>
      <c r="AF32" s="1022">
        <v>16</v>
      </c>
      <c r="AG32" s="1023"/>
      <c r="AH32" s="1023"/>
      <c r="AI32" s="1023"/>
      <c r="AJ32" s="1024"/>
      <c r="AK32" s="967">
        <v>117</v>
      </c>
      <c r="AL32" s="958"/>
      <c r="AM32" s="958"/>
      <c r="AN32" s="958"/>
      <c r="AO32" s="958"/>
      <c r="AP32" s="958">
        <v>1020</v>
      </c>
      <c r="AQ32" s="958"/>
      <c r="AR32" s="958"/>
      <c r="AS32" s="958"/>
      <c r="AT32" s="958"/>
      <c r="AU32" s="958">
        <v>1003</v>
      </c>
      <c r="AV32" s="958"/>
      <c r="AW32" s="958"/>
      <c r="AX32" s="958"/>
      <c r="AY32" s="958"/>
      <c r="AZ32" s="1028" t="s">
        <v>545</v>
      </c>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32</v>
      </c>
      <c r="AG63" s="946"/>
      <c r="AH63" s="946"/>
      <c r="AI63" s="946"/>
      <c r="AJ63" s="1009"/>
      <c r="AK63" s="1010"/>
      <c r="AL63" s="950"/>
      <c r="AM63" s="950"/>
      <c r="AN63" s="950"/>
      <c r="AO63" s="950"/>
      <c r="AP63" s="946">
        <f>+SUM(AP28:AT62)</f>
        <v>1811</v>
      </c>
      <c r="AQ63" s="946"/>
      <c r="AR63" s="946"/>
      <c r="AS63" s="946"/>
      <c r="AT63" s="946"/>
      <c r="AU63" s="946">
        <f>+SUM(AU28:AY62)</f>
        <v>1484</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546</v>
      </c>
      <c r="C68" s="973"/>
      <c r="D68" s="973"/>
      <c r="E68" s="973"/>
      <c r="F68" s="973"/>
      <c r="G68" s="973"/>
      <c r="H68" s="973"/>
      <c r="I68" s="973"/>
      <c r="J68" s="973"/>
      <c r="K68" s="973"/>
      <c r="L68" s="973"/>
      <c r="M68" s="973"/>
      <c r="N68" s="973"/>
      <c r="O68" s="973"/>
      <c r="P68" s="974"/>
      <c r="Q68" s="975">
        <v>3994</v>
      </c>
      <c r="R68" s="969"/>
      <c r="S68" s="969"/>
      <c r="T68" s="969"/>
      <c r="U68" s="969"/>
      <c r="V68" s="969">
        <v>3972</v>
      </c>
      <c r="W68" s="969"/>
      <c r="X68" s="969"/>
      <c r="Y68" s="969"/>
      <c r="Z68" s="969"/>
      <c r="AA68" s="969">
        <v>23</v>
      </c>
      <c r="AB68" s="969"/>
      <c r="AC68" s="969"/>
      <c r="AD68" s="969"/>
      <c r="AE68" s="969"/>
      <c r="AF68" s="969">
        <v>23</v>
      </c>
      <c r="AG68" s="969"/>
      <c r="AH68" s="969"/>
      <c r="AI68" s="969"/>
      <c r="AJ68" s="969"/>
      <c r="AK68" s="969" t="s">
        <v>545</v>
      </c>
      <c r="AL68" s="969"/>
      <c r="AM68" s="969"/>
      <c r="AN68" s="969"/>
      <c r="AO68" s="969"/>
      <c r="AP68" s="969">
        <v>218</v>
      </c>
      <c r="AQ68" s="969"/>
      <c r="AR68" s="969"/>
      <c r="AS68" s="969"/>
      <c r="AT68" s="969"/>
      <c r="AU68" s="969">
        <v>22</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547</v>
      </c>
      <c r="C69" s="962"/>
      <c r="D69" s="962"/>
      <c r="E69" s="962"/>
      <c r="F69" s="962"/>
      <c r="G69" s="962"/>
      <c r="H69" s="962"/>
      <c r="I69" s="962"/>
      <c r="J69" s="962"/>
      <c r="K69" s="962"/>
      <c r="L69" s="962"/>
      <c r="M69" s="962"/>
      <c r="N69" s="962"/>
      <c r="O69" s="962"/>
      <c r="P69" s="963"/>
      <c r="Q69" s="964">
        <v>3485</v>
      </c>
      <c r="R69" s="958"/>
      <c r="S69" s="958"/>
      <c r="T69" s="958"/>
      <c r="U69" s="958"/>
      <c r="V69" s="958">
        <v>3330</v>
      </c>
      <c r="W69" s="958"/>
      <c r="X69" s="958"/>
      <c r="Y69" s="958"/>
      <c r="Z69" s="958"/>
      <c r="AA69" s="958">
        <v>155</v>
      </c>
      <c r="AB69" s="958"/>
      <c r="AC69" s="958"/>
      <c r="AD69" s="958"/>
      <c r="AE69" s="958"/>
      <c r="AF69" s="958">
        <v>155</v>
      </c>
      <c r="AG69" s="958"/>
      <c r="AH69" s="958"/>
      <c r="AI69" s="958"/>
      <c r="AJ69" s="958"/>
      <c r="AK69" s="958">
        <v>554</v>
      </c>
      <c r="AL69" s="958"/>
      <c r="AM69" s="958"/>
      <c r="AN69" s="958"/>
      <c r="AO69" s="958"/>
      <c r="AP69" s="958" t="s">
        <v>545</v>
      </c>
      <c r="AQ69" s="958"/>
      <c r="AR69" s="958"/>
      <c r="AS69" s="958"/>
      <c r="AT69" s="958"/>
      <c r="AU69" s="958" t="s">
        <v>545</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548</v>
      </c>
      <c r="C70" s="962"/>
      <c r="D70" s="962"/>
      <c r="E70" s="962"/>
      <c r="F70" s="962"/>
      <c r="G70" s="962"/>
      <c r="H70" s="962"/>
      <c r="I70" s="962"/>
      <c r="J70" s="962"/>
      <c r="K70" s="962"/>
      <c r="L70" s="962"/>
      <c r="M70" s="962"/>
      <c r="N70" s="962"/>
      <c r="O70" s="962"/>
      <c r="P70" s="963"/>
      <c r="Q70" s="964">
        <v>3670</v>
      </c>
      <c r="R70" s="958"/>
      <c r="S70" s="958"/>
      <c r="T70" s="958"/>
      <c r="U70" s="958"/>
      <c r="V70" s="958">
        <v>3829</v>
      </c>
      <c r="W70" s="958"/>
      <c r="X70" s="958"/>
      <c r="Y70" s="958"/>
      <c r="Z70" s="958"/>
      <c r="AA70" s="958">
        <v>-159</v>
      </c>
      <c r="AB70" s="958"/>
      <c r="AC70" s="958"/>
      <c r="AD70" s="958"/>
      <c r="AE70" s="958"/>
      <c r="AF70" s="958">
        <v>682</v>
      </c>
      <c r="AG70" s="958"/>
      <c r="AH70" s="958"/>
      <c r="AI70" s="958"/>
      <c r="AJ70" s="958"/>
      <c r="AK70" s="958">
        <v>1646</v>
      </c>
      <c r="AL70" s="958"/>
      <c r="AM70" s="958"/>
      <c r="AN70" s="958"/>
      <c r="AO70" s="958"/>
      <c r="AP70" s="958">
        <v>1261</v>
      </c>
      <c r="AQ70" s="958"/>
      <c r="AR70" s="958"/>
      <c r="AS70" s="958"/>
      <c r="AT70" s="958"/>
      <c r="AU70" s="958" t="s">
        <v>545</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549</v>
      </c>
      <c r="C71" s="962"/>
      <c r="D71" s="962"/>
      <c r="E71" s="962"/>
      <c r="F71" s="962"/>
      <c r="G71" s="962"/>
      <c r="H71" s="962"/>
      <c r="I71" s="962"/>
      <c r="J71" s="962"/>
      <c r="K71" s="962"/>
      <c r="L71" s="962"/>
      <c r="M71" s="962"/>
      <c r="N71" s="962"/>
      <c r="O71" s="962"/>
      <c r="P71" s="963"/>
      <c r="Q71" s="964">
        <v>982</v>
      </c>
      <c r="R71" s="958"/>
      <c r="S71" s="958"/>
      <c r="T71" s="958"/>
      <c r="U71" s="958"/>
      <c r="V71" s="958">
        <v>1051</v>
      </c>
      <c r="W71" s="958"/>
      <c r="X71" s="958"/>
      <c r="Y71" s="958"/>
      <c r="Z71" s="958"/>
      <c r="AA71" s="958">
        <v>-69</v>
      </c>
      <c r="AB71" s="958"/>
      <c r="AC71" s="958"/>
      <c r="AD71" s="958"/>
      <c r="AE71" s="958"/>
      <c r="AF71" s="958">
        <v>142</v>
      </c>
      <c r="AG71" s="958"/>
      <c r="AH71" s="958"/>
      <c r="AI71" s="958"/>
      <c r="AJ71" s="958"/>
      <c r="AK71" s="958">
        <v>488</v>
      </c>
      <c r="AL71" s="958"/>
      <c r="AM71" s="958"/>
      <c r="AN71" s="958"/>
      <c r="AO71" s="958"/>
      <c r="AP71" s="958">
        <v>411</v>
      </c>
      <c r="AQ71" s="958"/>
      <c r="AR71" s="958"/>
      <c r="AS71" s="958"/>
      <c r="AT71" s="958"/>
      <c r="AU71" s="958">
        <v>142</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550</v>
      </c>
      <c r="C72" s="962"/>
      <c r="D72" s="962"/>
      <c r="E72" s="962"/>
      <c r="F72" s="962"/>
      <c r="G72" s="962"/>
      <c r="H72" s="962"/>
      <c r="I72" s="962"/>
      <c r="J72" s="962"/>
      <c r="K72" s="962"/>
      <c r="L72" s="962"/>
      <c r="M72" s="962"/>
      <c r="N72" s="962"/>
      <c r="O72" s="962"/>
      <c r="P72" s="963"/>
      <c r="Q72" s="964">
        <v>846</v>
      </c>
      <c r="R72" s="958"/>
      <c r="S72" s="958"/>
      <c r="T72" s="958"/>
      <c r="U72" s="958"/>
      <c r="V72" s="958">
        <v>837</v>
      </c>
      <c r="W72" s="958"/>
      <c r="X72" s="958"/>
      <c r="Y72" s="958"/>
      <c r="Z72" s="958"/>
      <c r="AA72" s="958">
        <v>9</v>
      </c>
      <c r="AB72" s="958"/>
      <c r="AC72" s="958"/>
      <c r="AD72" s="958"/>
      <c r="AE72" s="958"/>
      <c r="AF72" s="958">
        <v>9</v>
      </c>
      <c r="AG72" s="958"/>
      <c r="AH72" s="958"/>
      <c r="AI72" s="958"/>
      <c r="AJ72" s="958"/>
      <c r="AK72" s="958" t="s">
        <v>545</v>
      </c>
      <c r="AL72" s="958"/>
      <c r="AM72" s="958"/>
      <c r="AN72" s="958"/>
      <c r="AO72" s="958"/>
      <c r="AP72" s="958" t="s">
        <v>545</v>
      </c>
      <c r="AQ72" s="958"/>
      <c r="AR72" s="958"/>
      <c r="AS72" s="958"/>
      <c r="AT72" s="958"/>
      <c r="AU72" s="958" t="s">
        <v>545</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551</v>
      </c>
      <c r="C73" s="962"/>
      <c r="D73" s="962"/>
      <c r="E73" s="962"/>
      <c r="F73" s="962"/>
      <c r="G73" s="962"/>
      <c r="H73" s="962"/>
      <c r="I73" s="962"/>
      <c r="J73" s="962"/>
      <c r="K73" s="962"/>
      <c r="L73" s="962"/>
      <c r="M73" s="962"/>
      <c r="N73" s="962"/>
      <c r="O73" s="962"/>
      <c r="P73" s="963"/>
      <c r="Q73" s="964">
        <v>4946</v>
      </c>
      <c r="R73" s="958"/>
      <c r="S73" s="958"/>
      <c r="T73" s="958"/>
      <c r="U73" s="958"/>
      <c r="V73" s="958">
        <v>4580</v>
      </c>
      <c r="W73" s="958"/>
      <c r="X73" s="958"/>
      <c r="Y73" s="958"/>
      <c r="Z73" s="958"/>
      <c r="AA73" s="958">
        <v>366</v>
      </c>
      <c r="AB73" s="958"/>
      <c r="AC73" s="958"/>
      <c r="AD73" s="958"/>
      <c r="AE73" s="958"/>
      <c r="AF73" s="958">
        <v>366</v>
      </c>
      <c r="AG73" s="958"/>
      <c r="AH73" s="958"/>
      <c r="AI73" s="958"/>
      <c r="AJ73" s="958"/>
      <c r="AK73" s="958" t="s">
        <v>545</v>
      </c>
      <c r="AL73" s="958"/>
      <c r="AM73" s="958"/>
      <c r="AN73" s="958"/>
      <c r="AO73" s="958"/>
      <c r="AP73" s="958" t="s">
        <v>545</v>
      </c>
      <c r="AQ73" s="958"/>
      <c r="AR73" s="958"/>
      <c r="AS73" s="958"/>
      <c r="AT73" s="958"/>
      <c r="AU73" s="958" t="s">
        <v>545</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552</v>
      </c>
      <c r="C74" s="962"/>
      <c r="D74" s="962"/>
      <c r="E74" s="962"/>
      <c r="F74" s="962"/>
      <c r="G74" s="962"/>
      <c r="H74" s="962"/>
      <c r="I74" s="962"/>
      <c r="J74" s="962"/>
      <c r="K74" s="962"/>
      <c r="L74" s="962"/>
      <c r="M74" s="962"/>
      <c r="N74" s="962"/>
      <c r="O74" s="962"/>
      <c r="P74" s="963"/>
      <c r="Q74" s="964">
        <v>495</v>
      </c>
      <c r="R74" s="958"/>
      <c r="S74" s="958"/>
      <c r="T74" s="958"/>
      <c r="U74" s="958"/>
      <c r="V74" s="958">
        <v>353</v>
      </c>
      <c r="W74" s="958"/>
      <c r="X74" s="958"/>
      <c r="Y74" s="958"/>
      <c r="Z74" s="958"/>
      <c r="AA74" s="958">
        <v>141</v>
      </c>
      <c r="AB74" s="958"/>
      <c r="AC74" s="958"/>
      <c r="AD74" s="958"/>
      <c r="AE74" s="958"/>
      <c r="AF74" s="958">
        <v>141</v>
      </c>
      <c r="AG74" s="958"/>
      <c r="AH74" s="958"/>
      <c r="AI74" s="958"/>
      <c r="AJ74" s="958"/>
      <c r="AK74" s="958" t="s">
        <v>545</v>
      </c>
      <c r="AL74" s="958"/>
      <c r="AM74" s="958"/>
      <c r="AN74" s="958"/>
      <c r="AO74" s="958"/>
      <c r="AP74" s="958" t="s">
        <v>545</v>
      </c>
      <c r="AQ74" s="958"/>
      <c r="AR74" s="958"/>
      <c r="AS74" s="958"/>
      <c r="AT74" s="958"/>
      <c r="AU74" s="958" t="s">
        <v>545</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553</v>
      </c>
      <c r="C75" s="962"/>
      <c r="D75" s="962"/>
      <c r="E75" s="962"/>
      <c r="F75" s="962"/>
      <c r="G75" s="962"/>
      <c r="H75" s="962"/>
      <c r="I75" s="962"/>
      <c r="J75" s="962"/>
      <c r="K75" s="962"/>
      <c r="L75" s="962"/>
      <c r="M75" s="962"/>
      <c r="N75" s="962"/>
      <c r="O75" s="962"/>
      <c r="P75" s="963"/>
      <c r="Q75" s="965">
        <v>122277</v>
      </c>
      <c r="R75" s="966"/>
      <c r="S75" s="966"/>
      <c r="T75" s="966"/>
      <c r="U75" s="967"/>
      <c r="V75" s="968">
        <v>119933</v>
      </c>
      <c r="W75" s="966"/>
      <c r="X75" s="966"/>
      <c r="Y75" s="966"/>
      <c r="Z75" s="967"/>
      <c r="AA75" s="968">
        <v>2345</v>
      </c>
      <c r="AB75" s="966"/>
      <c r="AC75" s="966"/>
      <c r="AD75" s="966"/>
      <c r="AE75" s="967"/>
      <c r="AF75" s="968">
        <v>2345</v>
      </c>
      <c r="AG75" s="966"/>
      <c r="AH75" s="966"/>
      <c r="AI75" s="966"/>
      <c r="AJ75" s="967"/>
      <c r="AK75" s="968">
        <v>391</v>
      </c>
      <c r="AL75" s="966"/>
      <c r="AM75" s="966"/>
      <c r="AN75" s="966"/>
      <c r="AO75" s="967"/>
      <c r="AP75" s="968" t="s">
        <v>545</v>
      </c>
      <c r="AQ75" s="966"/>
      <c r="AR75" s="966"/>
      <c r="AS75" s="966"/>
      <c r="AT75" s="967"/>
      <c r="AU75" s="968" t="s">
        <v>545</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+SUM(AF68:AJ87)</f>
        <v>3863</v>
      </c>
      <c r="AG88" s="946"/>
      <c r="AH88" s="946"/>
      <c r="AI88" s="946"/>
      <c r="AJ88" s="946"/>
      <c r="AK88" s="950"/>
      <c r="AL88" s="950"/>
      <c r="AM88" s="950"/>
      <c r="AN88" s="950"/>
      <c r="AO88" s="950"/>
      <c r="AP88" s="946">
        <f>+SUM(AP68:AT87)</f>
        <v>1890</v>
      </c>
      <c r="AQ88" s="946"/>
      <c r="AR88" s="946"/>
      <c r="AS88" s="946"/>
      <c r="AT88" s="946"/>
      <c r="AU88" s="946">
        <f>+SUM(AU68:AY87)</f>
        <v>164</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2">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1396827</v>
      </c>
      <c r="AB110" s="876"/>
      <c r="AC110" s="876"/>
      <c r="AD110" s="876"/>
      <c r="AE110" s="877"/>
      <c r="AF110" s="878">
        <v>1318460</v>
      </c>
      <c r="AG110" s="876"/>
      <c r="AH110" s="876"/>
      <c r="AI110" s="876"/>
      <c r="AJ110" s="877"/>
      <c r="AK110" s="878">
        <v>1242562</v>
      </c>
      <c r="AL110" s="876"/>
      <c r="AM110" s="876"/>
      <c r="AN110" s="876"/>
      <c r="AO110" s="877"/>
      <c r="AP110" s="879">
        <v>58.7</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10681701</v>
      </c>
      <c r="BR110" s="829"/>
      <c r="BS110" s="829"/>
      <c r="BT110" s="829"/>
      <c r="BU110" s="829"/>
      <c r="BV110" s="829">
        <v>9577202</v>
      </c>
      <c r="BW110" s="829"/>
      <c r="BX110" s="829"/>
      <c r="BY110" s="829"/>
      <c r="BZ110" s="829"/>
      <c r="CA110" s="829">
        <v>9538642</v>
      </c>
      <c r="CB110" s="829"/>
      <c r="CC110" s="829"/>
      <c r="CD110" s="829"/>
      <c r="CE110" s="829"/>
      <c r="CF110" s="853">
        <v>450.4</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1470185</v>
      </c>
      <c r="BR112" s="804"/>
      <c r="BS112" s="804"/>
      <c r="BT112" s="804"/>
      <c r="BU112" s="804"/>
      <c r="BV112" s="804">
        <v>1503543</v>
      </c>
      <c r="BW112" s="804"/>
      <c r="BX112" s="804"/>
      <c r="BY112" s="804"/>
      <c r="BZ112" s="804"/>
      <c r="CA112" s="804">
        <v>1484062</v>
      </c>
      <c r="CB112" s="804"/>
      <c r="CC112" s="804"/>
      <c r="CD112" s="804"/>
      <c r="CE112" s="804"/>
      <c r="CF112" s="862">
        <v>70.099999999999994</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128742</v>
      </c>
      <c r="AB113" s="906"/>
      <c r="AC113" s="906"/>
      <c r="AD113" s="906"/>
      <c r="AE113" s="907"/>
      <c r="AF113" s="908">
        <v>132051</v>
      </c>
      <c r="AG113" s="906"/>
      <c r="AH113" s="906"/>
      <c r="AI113" s="906"/>
      <c r="AJ113" s="907"/>
      <c r="AK113" s="908">
        <v>136176</v>
      </c>
      <c r="AL113" s="906"/>
      <c r="AM113" s="906"/>
      <c r="AN113" s="906"/>
      <c r="AO113" s="907"/>
      <c r="AP113" s="909">
        <v>6.4</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204430</v>
      </c>
      <c r="BR113" s="804"/>
      <c r="BS113" s="804"/>
      <c r="BT113" s="804"/>
      <c r="BU113" s="804"/>
      <c r="BV113" s="804">
        <v>187444</v>
      </c>
      <c r="BW113" s="804"/>
      <c r="BX113" s="804"/>
      <c r="BY113" s="804"/>
      <c r="BZ113" s="804"/>
      <c r="CA113" s="804">
        <v>164697</v>
      </c>
      <c r="CB113" s="804"/>
      <c r="CC113" s="804"/>
      <c r="CD113" s="804"/>
      <c r="CE113" s="804"/>
      <c r="CF113" s="862">
        <v>7.8</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31528</v>
      </c>
      <c r="AB114" s="767"/>
      <c r="AC114" s="767"/>
      <c r="AD114" s="767"/>
      <c r="AE114" s="768"/>
      <c r="AF114" s="769">
        <v>35382</v>
      </c>
      <c r="AG114" s="767"/>
      <c r="AH114" s="767"/>
      <c r="AI114" s="767"/>
      <c r="AJ114" s="768"/>
      <c r="AK114" s="769">
        <v>38686</v>
      </c>
      <c r="AL114" s="767"/>
      <c r="AM114" s="767"/>
      <c r="AN114" s="767"/>
      <c r="AO114" s="768"/>
      <c r="AP114" s="811">
        <v>1.8</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634152</v>
      </c>
      <c r="BR114" s="804"/>
      <c r="BS114" s="804"/>
      <c r="BT114" s="804"/>
      <c r="BU114" s="804"/>
      <c r="BV114" s="804">
        <v>570697</v>
      </c>
      <c r="BW114" s="804"/>
      <c r="BX114" s="804"/>
      <c r="BY114" s="804"/>
      <c r="BZ114" s="804"/>
      <c r="CA114" s="804">
        <v>557775</v>
      </c>
      <c r="CB114" s="804"/>
      <c r="CC114" s="804"/>
      <c r="CD114" s="804"/>
      <c r="CE114" s="804"/>
      <c r="CF114" s="862">
        <v>26.3</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74</v>
      </c>
      <c r="AB116" s="767"/>
      <c r="AC116" s="767"/>
      <c r="AD116" s="767"/>
      <c r="AE116" s="768"/>
      <c r="AF116" s="769">
        <v>154</v>
      </c>
      <c r="AG116" s="767"/>
      <c r="AH116" s="767"/>
      <c r="AI116" s="767"/>
      <c r="AJ116" s="768"/>
      <c r="AK116" s="769">
        <v>377</v>
      </c>
      <c r="AL116" s="767"/>
      <c r="AM116" s="767"/>
      <c r="AN116" s="767"/>
      <c r="AO116" s="768"/>
      <c r="AP116" s="811">
        <v>0</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1557171</v>
      </c>
      <c r="AB117" s="890"/>
      <c r="AC117" s="890"/>
      <c r="AD117" s="890"/>
      <c r="AE117" s="891"/>
      <c r="AF117" s="892">
        <v>1486047</v>
      </c>
      <c r="AG117" s="890"/>
      <c r="AH117" s="890"/>
      <c r="AI117" s="890"/>
      <c r="AJ117" s="891"/>
      <c r="AK117" s="892">
        <v>1417801</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441</v>
      </c>
      <c r="BP119" s="865"/>
      <c r="BQ119" s="866">
        <v>12990468</v>
      </c>
      <c r="BR119" s="832"/>
      <c r="BS119" s="832"/>
      <c r="BT119" s="832"/>
      <c r="BU119" s="832"/>
      <c r="BV119" s="832">
        <v>11838886</v>
      </c>
      <c r="BW119" s="832"/>
      <c r="BX119" s="832"/>
      <c r="BY119" s="832"/>
      <c r="BZ119" s="832"/>
      <c r="CA119" s="832">
        <v>11745176</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2220987</v>
      </c>
      <c r="BR120" s="829"/>
      <c r="BS120" s="829"/>
      <c r="BT120" s="829"/>
      <c r="BU120" s="829"/>
      <c r="BV120" s="829">
        <v>1893837</v>
      </c>
      <c r="BW120" s="829"/>
      <c r="BX120" s="829"/>
      <c r="BY120" s="829"/>
      <c r="BZ120" s="829"/>
      <c r="CA120" s="829">
        <v>1996824</v>
      </c>
      <c r="CB120" s="829"/>
      <c r="CC120" s="829"/>
      <c r="CD120" s="829"/>
      <c r="CE120" s="829"/>
      <c r="CF120" s="853">
        <v>94.3</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1112786</v>
      </c>
      <c r="DH120" s="829"/>
      <c r="DI120" s="829"/>
      <c r="DJ120" s="829"/>
      <c r="DK120" s="829"/>
      <c r="DL120" s="829">
        <v>1070282</v>
      </c>
      <c r="DM120" s="829"/>
      <c r="DN120" s="829"/>
      <c r="DO120" s="829"/>
      <c r="DP120" s="829"/>
      <c r="DQ120" s="829">
        <v>1003204</v>
      </c>
      <c r="DR120" s="829"/>
      <c r="DS120" s="829"/>
      <c r="DT120" s="829"/>
      <c r="DU120" s="829"/>
      <c r="DV120" s="830">
        <v>47.4</v>
      </c>
      <c r="DW120" s="830"/>
      <c r="DX120" s="830"/>
      <c r="DY120" s="830"/>
      <c r="DZ120" s="831"/>
    </row>
    <row r="121" spans="1:130" s="212" customFormat="1" ht="26.25" customHeight="1" x14ac:dyDescent="0.2">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292583</v>
      </c>
      <c r="BR121" s="804"/>
      <c r="BS121" s="804"/>
      <c r="BT121" s="804"/>
      <c r="BU121" s="804"/>
      <c r="BV121" s="804">
        <v>286043</v>
      </c>
      <c r="BW121" s="804"/>
      <c r="BX121" s="804"/>
      <c r="BY121" s="804"/>
      <c r="BZ121" s="804"/>
      <c r="CA121" s="804">
        <v>356386</v>
      </c>
      <c r="CB121" s="804"/>
      <c r="CC121" s="804"/>
      <c r="CD121" s="804"/>
      <c r="CE121" s="804"/>
      <c r="CF121" s="862">
        <v>16.8</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356362</v>
      </c>
      <c r="DH121" s="804"/>
      <c r="DI121" s="804"/>
      <c r="DJ121" s="804"/>
      <c r="DK121" s="804"/>
      <c r="DL121" s="804">
        <v>431753</v>
      </c>
      <c r="DM121" s="804"/>
      <c r="DN121" s="804"/>
      <c r="DO121" s="804"/>
      <c r="DP121" s="804"/>
      <c r="DQ121" s="804">
        <v>478180</v>
      </c>
      <c r="DR121" s="804"/>
      <c r="DS121" s="804"/>
      <c r="DT121" s="804"/>
      <c r="DU121" s="804"/>
      <c r="DV121" s="781">
        <v>22.6</v>
      </c>
      <c r="DW121" s="781"/>
      <c r="DX121" s="781"/>
      <c r="DY121" s="781"/>
      <c r="DZ121" s="782"/>
    </row>
    <row r="122" spans="1:130" s="212" customFormat="1" ht="26.25" customHeight="1" x14ac:dyDescent="0.2">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9011398</v>
      </c>
      <c r="BR122" s="832"/>
      <c r="BS122" s="832"/>
      <c r="BT122" s="832"/>
      <c r="BU122" s="832"/>
      <c r="BV122" s="832">
        <v>8424537</v>
      </c>
      <c r="BW122" s="832"/>
      <c r="BX122" s="832"/>
      <c r="BY122" s="832"/>
      <c r="BZ122" s="832"/>
      <c r="CA122" s="832">
        <v>8158777</v>
      </c>
      <c r="CB122" s="832"/>
      <c r="CC122" s="832"/>
      <c r="CD122" s="832"/>
      <c r="CE122" s="832"/>
      <c r="CF122" s="833">
        <v>385.2</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v>1037</v>
      </c>
      <c r="DH122" s="804"/>
      <c r="DI122" s="804"/>
      <c r="DJ122" s="804"/>
      <c r="DK122" s="804"/>
      <c r="DL122" s="804">
        <v>1508</v>
      </c>
      <c r="DM122" s="804"/>
      <c r="DN122" s="804"/>
      <c r="DO122" s="804"/>
      <c r="DP122" s="804"/>
      <c r="DQ122" s="804">
        <v>2678</v>
      </c>
      <c r="DR122" s="804"/>
      <c r="DS122" s="804"/>
      <c r="DT122" s="804"/>
      <c r="DU122" s="804"/>
      <c r="DV122" s="781">
        <v>0.1</v>
      </c>
      <c r="DW122" s="781"/>
      <c r="DX122" s="781"/>
      <c r="DY122" s="781"/>
      <c r="DZ122" s="782"/>
    </row>
    <row r="123" spans="1:130" s="212" customFormat="1" ht="26.25" customHeight="1" x14ac:dyDescent="0.2">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449</v>
      </c>
      <c r="BP123" s="865"/>
      <c r="BQ123" s="819">
        <v>11524968</v>
      </c>
      <c r="BR123" s="820"/>
      <c r="BS123" s="820"/>
      <c r="BT123" s="820"/>
      <c r="BU123" s="820"/>
      <c r="BV123" s="820">
        <v>10604417</v>
      </c>
      <c r="BW123" s="820"/>
      <c r="BX123" s="820"/>
      <c r="BY123" s="820"/>
      <c r="BZ123" s="820"/>
      <c r="CA123" s="820">
        <v>10511987</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70.3</v>
      </c>
      <c r="BR124" s="818"/>
      <c r="BS124" s="818"/>
      <c r="BT124" s="818"/>
      <c r="BU124" s="818"/>
      <c r="BV124" s="818">
        <v>59</v>
      </c>
      <c r="BW124" s="818"/>
      <c r="BX124" s="818"/>
      <c r="BY124" s="818"/>
      <c r="BZ124" s="818"/>
      <c r="CA124" s="818">
        <v>58.2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68227</v>
      </c>
      <c r="AB128" s="788"/>
      <c r="AC128" s="788"/>
      <c r="AD128" s="788"/>
      <c r="AE128" s="789"/>
      <c r="AF128" s="790">
        <v>62184</v>
      </c>
      <c r="AG128" s="788"/>
      <c r="AH128" s="788"/>
      <c r="AI128" s="788"/>
      <c r="AJ128" s="789"/>
      <c r="AK128" s="790">
        <v>57935</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3300633</v>
      </c>
      <c r="AB129" s="767"/>
      <c r="AC129" s="767"/>
      <c r="AD129" s="767"/>
      <c r="AE129" s="768"/>
      <c r="AF129" s="769">
        <v>3250364</v>
      </c>
      <c r="AG129" s="767"/>
      <c r="AH129" s="767"/>
      <c r="AI129" s="767"/>
      <c r="AJ129" s="768"/>
      <c r="AK129" s="769">
        <v>3298366</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1216526</v>
      </c>
      <c r="AB130" s="767"/>
      <c r="AC130" s="767"/>
      <c r="AD130" s="767"/>
      <c r="AE130" s="768"/>
      <c r="AF130" s="769">
        <v>1159393</v>
      </c>
      <c r="AG130" s="767"/>
      <c r="AH130" s="767"/>
      <c r="AI130" s="767"/>
      <c r="AJ130" s="768"/>
      <c r="AK130" s="769">
        <v>1180530</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11.3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2084107</v>
      </c>
      <c r="AB131" s="751"/>
      <c r="AC131" s="751"/>
      <c r="AD131" s="751"/>
      <c r="AE131" s="752"/>
      <c r="AF131" s="753">
        <v>2090971</v>
      </c>
      <c r="AG131" s="751"/>
      <c r="AH131" s="751"/>
      <c r="AI131" s="751"/>
      <c r="AJ131" s="752"/>
      <c r="AK131" s="753">
        <v>2117836</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v>58.2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13.07120988</v>
      </c>
      <c r="AB132" s="732"/>
      <c r="AC132" s="732"/>
      <c r="AD132" s="732"/>
      <c r="AE132" s="733"/>
      <c r="AF132" s="734">
        <v>12.648190720000001</v>
      </c>
      <c r="AG132" s="732"/>
      <c r="AH132" s="732"/>
      <c r="AI132" s="732"/>
      <c r="AJ132" s="733"/>
      <c r="AK132" s="734">
        <v>8.4678889210000001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11.9</v>
      </c>
      <c r="AB133" s="711"/>
      <c r="AC133" s="711"/>
      <c r="AD133" s="711"/>
      <c r="AE133" s="712"/>
      <c r="AF133" s="710">
        <v>12.4</v>
      </c>
      <c r="AG133" s="711"/>
      <c r="AH133" s="711"/>
      <c r="AI133" s="711"/>
      <c r="AJ133" s="712"/>
      <c r="AK133" s="710">
        <v>11.3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dWQDBrZXpYkk7oxxTOIxm/LEGGhYUxjkE87Gfyh+rjMizsXWsJkHpGv+ldVVU9fk4qDKyVRaXpRaSc127dMeVQ==" saltValue="PgamksRDMj+thruF+K3Ku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zoomScale="70" zoomScaleNormal="85" zoomScaleSheetLayoutView="70" workbookViewId="0">
      <selection activeCell="CZ27" sqref="CZ27"/>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CASV0yDJLpTcySoHEpR/sz1lqNvstfBYBweBDtA+8gckXy/VYpHGn9zX7/TkYiSorBOEklEKtq5JTzwEpGMCZw==" saltValue="X1+9IP1ktlnWe7Q7TSix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cAos3FBYT7MxrGdFawJIUQsqaS+0vH/mGKPnv0yQk/ugVgXb4y61VVWtppFM0jzgEwQzS/hc2Ps4aplxWS3TA==" saltValue="rxRR+uFmREUvKgnP0Jli+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5" t="s">
        <v>478</v>
      </c>
      <c r="AP7" s="253"/>
      <c r="AQ7" s="254" t="s">
        <v>479</v>
      </c>
      <c r="AR7" s="255"/>
    </row>
    <row r="8" spans="1:46" ht="13.2" x14ac:dyDescent="0.2">
      <c r="A8" s="247"/>
      <c r="AK8" s="256"/>
      <c r="AL8" s="257"/>
      <c r="AM8" s="257"/>
      <c r="AN8" s="258"/>
      <c r="AO8" s="1106"/>
      <c r="AP8" s="259" t="s">
        <v>480</v>
      </c>
      <c r="AQ8" s="260" t="s">
        <v>481</v>
      </c>
      <c r="AR8" s="261" t="s">
        <v>482</v>
      </c>
    </row>
    <row r="9" spans="1:46" ht="13.2" x14ac:dyDescent="0.2">
      <c r="A9" s="247"/>
      <c r="AK9" s="1117" t="s">
        <v>483</v>
      </c>
      <c r="AL9" s="1118"/>
      <c r="AM9" s="1118"/>
      <c r="AN9" s="1119"/>
      <c r="AO9" s="262">
        <v>697822</v>
      </c>
      <c r="AP9" s="262">
        <v>279688</v>
      </c>
      <c r="AQ9" s="263">
        <v>289558</v>
      </c>
      <c r="AR9" s="264">
        <v>-3.4</v>
      </c>
    </row>
    <row r="10" spans="1:46" ht="13.5" customHeight="1" x14ac:dyDescent="0.2">
      <c r="A10" s="247"/>
      <c r="AK10" s="1117" t="s">
        <v>484</v>
      </c>
      <c r="AL10" s="1118"/>
      <c r="AM10" s="1118"/>
      <c r="AN10" s="1119"/>
      <c r="AO10" s="265">
        <v>87415</v>
      </c>
      <c r="AP10" s="265">
        <v>35036</v>
      </c>
      <c r="AQ10" s="266">
        <v>31838</v>
      </c>
      <c r="AR10" s="267">
        <v>10</v>
      </c>
    </row>
    <row r="11" spans="1:46" ht="13.5" customHeight="1" x14ac:dyDescent="0.2">
      <c r="A11" s="247"/>
      <c r="AK11" s="1117" t="s">
        <v>485</v>
      </c>
      <c r="AL11" s="1118"/>
      <c r="AM11" s="1118"/>
      <c r="AN11" s="1119"/>
      <c r="AO11" s="265" t="s">
        <v>486</v>
      </c>
      <c r="AP11" s="265" t="s">
        <v>486</v>
      </c>
      <c r="AQ11" s="266">
        <v>5309</v>
      </c>
      <c r="AR11" s="267" t="s">
        <v>486</v>
      </c>
    </row>
    <row r="12" spans="1:46" ht="13.5" customHeight="1" x14ac:dyDescent="0.2">
      <c r="A12" s="247"/>
      <c r="AK12" s="1117" t="s">
        <v>487</v>
      </c>
      <c r="AL12" s="1118"/>
      <c r="AM12" s="1118"/>
      <c r="AN12" s="1119"/>
      <c r="AO12" s="265" t="s">
        <v>486</v>
      </c>
      <c r="AP12" s="265" t="s">
        <v>486</v>
      </c>
      <c r="AQ12" s="266" t="s">
        <v>486</v>
      </c>
      <c r="AR12" s="267" t="s">
        <v>486</v>
      </c>
    </row>
    <row r="13" spans="1:46" ht="13.5" customHeight="1" x14ac:dyDescent="0.2">
      <c r="A13" s="247"/>
      <c r="AK13" s="1117" t="s">
        <v>488</v>
      </c>
      <c r="AL13" s="1118"/>
      <c r="AM13" s="1118"/>
      <c r="AN13" s="1119"/>
      <c r="AO13" s="265">
        <v>17133</v>
      </c>
      <c r="AP13" s="265">
        <v>6867</v>
      </c>
      <c r="AQ13" s="266">
        <v>8195</v>
      </c>
      <c r="AR13" s="267">
        <v>-16.2</v>
      </c>
    </row>
    <row r="14" spans="1:46" ht="13.5" customHeight="1" x14ac:dyDescent="0.2">
      <c r="A14" s="247"/>
      <c r="AK14" s="1117" t="s">
        <v>489</v>
      </c>
      <c r="AL14" s="1118"/>
      <c r="AM14" s="1118"/>
      <c r="AN14" s="1119"/>
      <c r="AO14" s="265">
        <v>10010</v>
      </c>
      <c r="AP14" s="265">
        <v>4012</v>
      </c>
      <c r="AQ14" s="266">
        <v>5752</v>
      </c>
      <c r="AR14" s="267">
        <v>-30.3</v>
      </c>
    </row>
    <row r="15" spans="1:46" ht="13.5" customHeight="1" x14ac:dyDescent="0.2">
      <c r="A15" s="247"/>
      <c r="AK15" s="1120" t="s">
        <v>490</v>
      </c>
      <c r="AL15" s="1121"/>
      <c r="AM15" s="1121"/>
      <c r="AN15" s="1122"/>
      <c r="AO15" s="265">
        <v>-57439</v>
      </c>
      <c r="AP15" s="265">
        <v>-23022</v>
      </c>
      <c r="AQ15" s="266">
        <v>-17150</v>
      </c>
      <c r="AR15" s="267">
        <v>34.200000000000003</v>
      </c>
    </row>
    <row r="16" spans="1:46" ht="13.2" x14ac:dyDescent="0.2">
      <c r="A16" s="247"/>
      <c r="AK16" s="1120" t="s">
        <v>177</v>
      </c>
      <c r="AL16" s="1121"/>
      <c r="AM16" s="1121"/>
      <c r="AN16" s="1122"/>
      <c r="AO16" s="265">
        <v>754941</v>
      </c>
      <c r="AP16" s="265">
        <v>302582</v>
      </c>
      <c r="AQ16" s="266">
        <v>323504</v>
      </c>
      <c r="AR16" s="267">
        <v>-6.5</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23" t="s">
        <v>495</v>
      </c>
      <c r="AL21" s="1124"/>
      <c r="AM21" s="1124"/>
      <c r="AN21" s="1125"/>
      <c r="AO21" s="277">
        <v>27.66</v>
      </c>
      <c r="AP21" s="278">
        <v>26.26</v>
      </c>
      <c r="AQ21" s="279">
        <v>1.4</v>
      </c>
      <c r="AS21" s="280"/>
      <c r="AT21" s="276"/>
    </row>
    <row r="22" spans="1:46" s="248" customFormat="1" ht="13.2" x14ac:dyDescent="0.2">
      <c r="A22" s="276"/>
      <c r="AK22" s="1123" t="s">
        <v>496</v>
      </c>
      <c r="AL22" s="1124"/>
      <c r="AM22" s="1124"/>
      <c r="AN22" s="1125"/>
      <c r="AO22" s="281">
        <v>97.9</v>
      </c>
      <c r="AP22" s="282">
        <v>94.5</v>
      </c>
      <c r="AQ22" s="283">
        <v>3.4</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05" t="s">
        <v>478</v>
      </c>
      <c r="AP30" s="253"/>
      <c r="AQ30" s="254" t="s">
        <v>479</v>
      </c>
      <c r="AR30" s="255"/>
    </row>
    <row r="31" spans="1:46" ht="13.2" x14ac:dyDescent="0.2">
      <c r="A31" s="247"/>
      <c r="AK31" s="256"/>
      <c r="AL31" s="257"/>
      <c r="AM31" s="257"/>
      <c r="AN31" s="258"/>
      <c r="AO31" s="1106"/>
      <c r="AP31" s="259" t="s">
        <v>480</v>
      </c>
      <c r="AQ31" s="260" t="s">
        <v>481</v>
      </c>
      <c r="AR31" s="261" t="s">
        <v>482</v>
      </c>
    </row>
    <row r="32" spans="1:46" ht="27" customHeight="1" x14ac:dyDescent="0.2">
      <c r="A32" s="247"/>
      <c r="AK32" s="1107" t="s">
        <v>500</v>
      </c>
      <c r="AL32" s="1108"/>
      <c r="AM32" s="1108"/>
      <c r="AN32" s="1109"/>
      <c r="AO32" s="291">
        <v>1242562</v>
      </c>
      <c r="AP32" s="291">
        <v>498021</v>
      </c>
      <c r="AQ32" s="292">
        <v>167749</v>
      </c>
      <c r="AR32" s="293">
        <v>196.9</v>
      </c>
    </row>
    <row r="33" spans="1:46" ht="13.5" customHeight="1" x14ac:dyDescent="0.2">
      <c r="A33" s="247"/>
      <c r="AK33" s="1107" t="s">
        <v>501</v>
      </c>
      <c r="AL33" s="1108"/>
      <c r="AM33" s="1108"/>
      <c r="AN33" s="1109"/>
      <c r="AO33" s="291" t="s">
        <v>486</v>
      </c>
      <c r="AP33" s="291" t="s">
        <v>486</v>
      </c>
      <c r="AQ33" s="292" t="s">
        <v>486</v>
      </c>
      <c r="AR33" s="293" t="s">
        <v>486</v>
      </c>
    </row>
    <row r="34" spans="1:46" ht="27" customHeight="1" x14ac:dyDescent="0.2">
      <c r="A34" s="247"/>
      <c r="AK34" s="1107" t="s">
        <v>502</v>
      </c>
      <c r="AL34" s="1108"/>
      <c r="AM34" s="1108"/>
      <c r="AN34" s="1109"/>
      <c r="AO34" s="291" t="s">
        <v>486</v>
      </c>
      <c r="AP34" s="291" t="s">
        <v>486</v>
      </c>
      <c r="AQ34" s="292" t="s">
        <v>486</v>
      </c>
      <c r="AR34" s="293" t="s">
        <v>486</v>
      </c>
    </row>
    <row r="35" spans="1:46" ht="27" customHeight="1" x14ac:dyDescent="0.2">
      <c r="A35" s="247"/>
      <c r="AK35" s="1107" t="s">
        <v>503</v>
      </c>
      <c r="AL35" s="1108"/>
      <c r="AM35" s="1108"/>
      <c r="AN35" s="1109"/>
      <c r="AO35" s="291">
        <v>136176</v>
      </c>
      <c r="AP35" s="291">
        <v>54580</v>
      </c>
      <c r="AQ35" s="292">
        <v>32778</v>
      </c>
      <c r="AR35" s="293">
        <v>66.5</v>
      </c>
    </row>
    <row r="36" spans="1:46" ht="27" customHeight="1" x14ac:dyDescent="0.2">
      <c r="A36" s="247"/>
      <c r="AK36" s="1107" t="s">
        <v>504</v>
      </c>
      <c r="AL36" s="1108"/>
      <c r="AM36" s="1108"/>
      <c r="AN36" s="1109"/>
      <c r="AO36" s="291">
        <v>38686</v>
      </c>
      <c r="AP36" s="291">
        <v>15505</v>
      </c>
      <c r="AQ36" s="292">
        <v>4535</v>
      </c>
      <c r="AR36" s="293">
        <v>241.9</v>
      </c>
    </row>
    <row r="37" spans="1:46" ht="13.5" customHeight="1" x14ac:dyDescent="0.2">
      <c r="A37" s="247"/>
      <c r="AK37" s="1107" t="s">
        <v>505</v>
      </c>
      <c r="AL37" s="1108"/>
      <c r="AM37" s="1108"/>
      <c r="AN37" s="1109"/>
      <c r="AO37" s="291" t="s">
        <v>486</v>
      </c>
      <c r="AP37" s="291" t="s">
        <v>486</v>
      </c>
      <c r="AQ37" s="292">
        <v>1146</v>
      </c>
      <c r="AR37" s="293" t="s">
        <v>486</v>
      </c>
    </row>
    <row r="38" spans="1:46" ht="27" customHeight="1" x14ac:dyDescent="0.2">
      <c r="A38" s="247"/>
      <c r="AK38" s="1110" t="s">
        <v>506</v>
      </c>
      <c r="AL38" s="1111"/>
      <c r="AM38" s="1111"/>
      <c r="AN38" s="1112"/>
      <c r="AO38" s="294">
        <v>377</v>
      </c>
      <c r="AP38" s="294">
        <v>151</v>
      </c>
      <c r="AQ38" s="295">
        <v>37</v>
      </c>
      <c r="AR38" s="283">
        <v>308.10000000000002</v>
      </c>
      <c r="AS38" s="290"/>
    </row>
    <row r="39" spans="1:46" ht="13.2" x14ac:dyDescent="0.2">
      <c r="A39" s="247"/>
      <c r="AK39" s="1110" t="s">
        <v>507</v>
      </c>
      <c r="AL39" s="1111"/>
      <c r="AM39" s="1111"/>
      <c r="AN39" s="1112"/>
      <c r="AO39" s="291">
        <v>-57935</v>
      </c>
      <c r="AP39" s="291">
        <v>-23220</v>
      </c>
      <c r="AQ39" s="292">
        <v>-7395</v>
      </c>
      <c r="AR39" s="293">
        <v>214</v>
      </c>
      <c r="AS39" s="290"/>
    </row>
    <row r="40" spans="1:46" ht="27" customHeight="1" x14ac:dyDescent="0.2">
      <c r="A40" s="247"/>
      <c r="AK40" s="1107" t="s">
        <v>508</v>
      </c>
      <c r="AL40" s="1108"/>
      <c r="AM40" s="1108"/>
      <c r="AN40" s="1109"/>
      <c r="AO40" s="291">
        <v>-1180530</v>
      </c>
      <c r="AP40" s="291">
        <v>-473158</v>
      </c>
      <c r="AQ40" s="292">
        <v>-144519</v>
      </c>
      <c r="AR40" s="293">
        <v>227.4</v>
      </c>
      <c r="AS40" s="290"/>
    </row>
    <row r="41" spans="1:46" ht="13.2" x14ac:dyDescent="0.2">
      <c r="A41" s="247"/>
      <c r="AK41" s="1113" t="s">
        <v>287</v>
      </c>
      <c r="AL41" s="1114"/>
      <c r="AM41" s="1114"/>
      <c r="AN41" s="1115"/>
      <c r="AO41" s="291">
        <v>179336</v>
      </c>
      <c r="AP41" s="291">
        <v>71878</v>
      </c>
      <c r="AQ41" s="292">
        <v>54333</v>
      </c>
      <c r="AR41" s="293">
        <v>32.299999999999997</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00" t="s">
        <v>478</v>
      </c>
      <c r="AN49" s="1102" t="s">
        <v>511</v>
      </c>
      <c r="AO49" s="1103"/>
      <c r="AP49" s="1103"/>
      <c r="AQ49" s="1103"/>
      <c r="AR49" s="1104"/>
    </row>
    <row r="50" spans="1:44" ht="13.2" x14ac:dyDescent="0.2">
      <c r="A50" s="247"/>
      <c r="AK50" s="305"/>
      <c r="AL50" s="306"/>
      <c r="AM50" s="1101"/>
      <c r="AN50" s="307" t="s">
        <v>512</v>
      </c>
      <c r="AO50" s="308" t="s">
        <v>513</v>
      </c>
      <c r="AP50" s="309" t="s">
        <v>514</v>
      </c>
      <c r="AQ50" s="310" t="s">
        <v>515</v>
      </c>
      <c r="AR50" s="311" t="s">
        <v>516</v>
      </c>
    </row>
    <row r="51" spans="1:44" ht="13.2" x14ac:dyDescent="0.2">
      <c r="A51" s="247"/>
      <c r="AK51" s="303" t="s">
        <v>517</v>
      </c>
      <c r="AL51" s="304"/>
      <c r="AM51" s="312">
        <v>2019087</v>
      </c>
      <c r="AN51" s="313">
        <v>735551</v>
      </c>
      <c r="AO51" s="314">
        <v>51.8</v>
      </c>
      <c r="AP51" s="315">
        <v>332350</v>
      </c>
      <c r="AQ51" s="316">
        <v>4.9000000000000004</v>
      </c>
      <c r="AR51" s="317">
        <v>46.9</v>
      </c>
    </row>
    <row r="52" spans="1:44" ht="13.2" x14ac:dyDescent="0.2">
      <c r="A52" s="247"/>
      <c r="AK52" s="318"/>
      <c r="AL52" s="319" t="s">
        <v>518</v>
      </c>
      <c r="AM52" s="320">
        <v>1700075</v>
      </c>
      <c r="AN52" s="321">
        <v>619335</v>
      </c>
      <c r="AO52" s="322">
        <v>123.8</v>
      </c>
      <c r="AP52" s="323">
        <v>200453</v>
      </c>
      <c r="AQ52" s="324">
        <v>0.7</v>
      </c>
      <c r="AR52" s="325">
        <v>123.1</v>
      </c>
    </row>
    <row r="53" spans="1:44" ht="13.2" x14ac:dyDescent="0.2">
      <c r="A53" s="247"/>
      <c r="AK53" s="303" t="s">
        <v>519</v>
      </c>
      <c r="AL53" s="304"/>
      <c r="AM53" s="312">
        <v>1160546</v>
      </c>
      <c r="AN53" s="313">
        <v>434987</v>
      </c>
      <c r="AO53" s="314">
        <v>-40.9</v>
      </c>
      <c r="AP53" s="315">
        <v>362690</v>
      </c>
      <c r="AQ53" s="316">
        <v>9.1</v>
      </c>
      <c r="AR53" s="317">
        <v>-50</v>
      </c>
    </row>
    <row r="54" spans="1:44" ht="13.2" x14ac:dyDescent="0.2">
      <c r="A54" s="247"/>
      <c r="AK54" s="318"/>
      <c r="AL54" s="319" t="s">
        <v>518</v>
      </c>
      <c r="AM54" s="320">
        <v>564408</v>
      </c>
      <c r="AN54" s="321">
        <v>211547</v>
      </c>
      <c r="AO54" s="322">
        <v>-65.8</v>
      </c>
      <c r="AP54" s="323">
        <v>172580</v>
      </c>
      <c r="AQ54" s="324">
        <v>-13.9</v>
      </c>
      <c r="AR54" s="325">
        <v>-51.9</v>
      </c>
    </row>
    <row r="55" spans="1:44" ht="13.2" x14ac:dyDescent="0.2">
      <c r="A55" s="247"/>
      <c r="AK55" s="303" t="s">
        <v>520</v>
      </c>
      <c r="AL55" s="304"/>
      <c r="AM55" s="312">
        <v>624298</v>
      </c>
      <c r="AN55" s="313">
        <v>239562</v>
      </c>
      <c r="AO55" s="314">
        <v>-44.9</v>
      </c>
      <c r="AP55" s="315">
        <v>296093</v>
      </c>
      <c r="AQ55" s="316">
        <v>-18.399999999999999</v>
      </c>
      <c r="AR55" s="317">
        <v>-26.5</v>
      </c>
    </row>
    <row r="56" spans="1:44" ht="13.2" x14ac:dyDescent="0.2">
      <c r="A56" s="247"/>
      <c r="AK56" s="318"/>
      <c r="AL56" s="319" t="s">
        <v>518</v>
      </c>
      <c r="AM56" s="320">
        <v>222842</v>
      </c>
      <c r="AN56" s="321">
        <v>85511</v>
      </c>
      <c r="AO56" s="322">
        <v>-59.6</v>
      </c>
      <c r="AP56" s="323">
        <v>140545</v>
      </c>
      <c r="AQ56" s="324">
        <v>-18.600000000000001</v>
      </c>
      <c r="AR56" s="325">
        <v>-41</v>
      </c>
    </row>
    <row r="57" spans="1:44" ht="13.2" x14ac:dyDescent="0.2">
      <c r="A57" s="247"/>
      <c r="AK57" s="303" t="s">
        <v>521</v>
      </c>
      <c r="AL57" s="304"/>
      <c r="AM57" s="312">
        <v>685135</v>
      </c>
      <c r="AN57" s="313">
        <v>268891</v>
      </c>
      <c r="AO57" s="314">
        <v>12.2</v>
      </c>
      <c r="AP57" s="315">
        <v>308655</v>
      </c>
      <c r="AQ57" s="316">
        <v>4.2</v>
      </c>
      <c r="AR57" s="317">
        <v>8</v>
      </c>
    </row>
    <row r="58" spans="1:44" ht="13.2" x14ac:dyDescent="0.2">
      <c r="A58" s="247"/>
      <c r="AK58" s="318"/>
      <c r="AL58" s="319" t="s">
        <v>518</v>
      </c>
      <c r="AM58" s="320">
        <v>371730</v>
      </c>
      <c r="AN58" s="321">
        <v>145891</v>
      </c>
      <c r="AO58" s="322">
        <v>70.599999999999994</v>
      </c>
      <c r="AP58" s="323">
        <v>169887</v>
      </c>
      <c r="AQ58" s="324">
        <v>20.9</v>
      </c>
      <c r="AR58" s="325">
        <v>49.7</v>
      </c>
    </row>
    <row r="59" spans="1:44" ht="13.2" x14ac:dyDescent="0.2">
      <c r="A59" s="247"/>
      <c r="AK59" s="303" t="s">
        <v>522</v>
      </c>
      <c r="AL59" s="304"/>
      <c r="AM59" s="312">
        <v>827650</v>
      </c>
      <c r="AN59" s="313">
        <v>331723</v>
      </c>
      <c r="AO59" s="314">
        <v>23.4</v>
      </c>
      <c r="AP59" s="315">
        <v>325476</v>
      </c>
      <c r="AQ59" s="316">
        <v>5.4</v>
      </c>
      <c r="AR59" s="317">
        <v>18</v>
      </c>
    </row>
    <row r="60" spans="1:44" ht="13.2" x14ac:dyDescent="0.2">
      <c r="A60" s="247"/>
      <c r="AK60" s="318"/>
      <c r="AL60" s="319" t="s">
        <v>518</v>
      </c>
      <c r="AM60" s="320">
        <v>344273</v>
      </c>
      <c r="AN60" s="321">
        <v>137985</v>
      </c>
      <c r="AO60" s="322">
        <v>-5.4</v>
      </c>
      <c r="AP60" s="323">
        <v>190204</v>
      </c>
      <c r="AQ60" s="324">
        <v>12</v>
      </c>
      <c r="AR60" s="325">
        <v>-17.399999999999999</v>
      </c>
    </row>
    <row r="61" spans="1:44" ht="13.2" x14ac:dyDescent="0.2">
      <c r="A61" s="247"/>
      <c r="AK61" s="303" t="s">
        <v>523</v>
      </c>
      <c r="AL61" s="326"/>
      <c r="AM61" s="312">
        <v>1063343</v>
      </c>
      <c r="AN61" s="313">
        <v>402143</v>
      </c>
      <c r="AO61" s="314">
        <v>0.3</v>
      </c>
      <c r="AP61" s="315">
        <v>325053</v>
      </c>
      <c r="AQ61" s="327">
        <v>1</v>
      </c>
      <c r="AR61" s="317">
        <v>-0.7</v>
      </c>
    </row>
    <row r="62" spans="1:44" ht="13.2" x14ac:dyDescent="0.2">
      <c r="A62" s="247"/>
      <c r="AK62" s="318"/>
      <c r="AL62" s="319" t="s">
        <v>518</v>
      </c>
      <c r="AM62" s="320">
        <v>640666</v>
      </c>
      <c r="AN62" s="321">
        <v>240054</v>
      </c>
      <c r="AO62" s="322">
        <v>12.7</v>
      </c>
      <c r="AP62" s="323">
        <v>174734</v>
      </c>
      <c r="AQ62" s="324">
        <v>0.2</v>
      </c>
      <c r="AR62" s="325">
        <v>12.5</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Um0oLyWE/crw+X9bmT8LoIOff9qkSGQJLqzU/gq/ZySEPkceO8rWYpXjNRGnD8+hXdK++AbTGgjQBeBM3mYyXw==" saltValue="73k4VE2HUvdrp1VntPnEV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3" orientation="portrait" copies="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V1buyWf1wNGyrIp6+5wOhUBGbasB7nmoPaPnG/zn2tJAaF53Yd/UbJ+v78veVu6QWKZ7oFoMQXvnD3WjNciC0w==" saltValue="ctPD2ngrbZWIOa2jf8S4I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C4wZeTEKx3gOcZN7yNlggMAdT6inUWMjPcyo6phLnQAoIdB1SblZa5i+MWrz9WjOJj+NtniBhUFiFSyKqA7KEQ==" saltValue="ziQ1mO20tufyD5Kki6spn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33.43</v>
      </c>
      <c r="G47" s="12">
        <v>29.52</v>
      </c>
      <c r="H47" s="12">
        <v>31.23</v>
      </c>
      <c r="I47" s="12">
        <v>32.54</v>
      </c>
      <c r="J47" s="13">
        <v>32.74</v>
      </c>
    </row>
    <row r="48" spans="2:10" ht="57.75" customHeight="1" x14ac:dyDescent="0.2">
      <c r="B48" s="14"/>
      <c r="C48" s="1128" t="s">
        <v>4</v>
      </c>
      <c r="D48" s="1128"/>
      <c r="E48" s="1129"/>
      <c r="F48" s="15">
        <v>6.38</v>
      </c>
      <c r="G48" s="16">
        <v>4.42</v>
      </c>
      <c r="H48" s="16">
        <v>7.72</v>
      </c>
      <c r="I48" s="16">
        <v>6.69</v>
      </c>
      <c r="J48" s="17">
        <v>0.81</v>
      </c>
    </row>
    <row r="49" spans="2:10" ht="57.75" customHeight="1" thickBot="1" x14ac:dyDescent="0.25">
      <c r="B49" s="18"/>
      <c r="C49" s="1130" t="s">
        <v>5</v>
      </c>
      <c r="D49" s="1130"/>
      <c r="E49" s="1131"/>
      <c r="F49" s="19">
        <v>9.31</v>
      </c>
      <c r="G49" s="20">
        <v>1.37</v>
      </c>
      <c r="H49" s="20">
        <v>6.47</v>
      </c>
      <c r="I49" s="20">
        <v>12.72</v>
      </c>
      <c r="J49" s="21" t="s">
        <v>530</v>
      </c>
    </row>
    <row r="50" spans="2:10" ht="13.2" x14ac:dyDescent="0.2"/>
  </sheetData>
  <sheetProtection algorithmName="SHA-512" hashValue="DwYFSqJMJ+3FEfty3DqG38jK7y4lGZjAfe27Jp9hNw2remIUG7gzJLTOefdeQTcPQicuq3JmUMMyyvVuWXwxjw==" saltValue="usJenfIJF61F+t4hzc/e9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島根県小野　祥寛</cp:lastModifiedBy>
  <cp:lastPrinted>2026-03-06T07:38:28Z</cp:lastPrinted>
  <dcterms:created xsi:type="dcterms:W3CDTF">2026-02-26T10:06:29Z</dcterms:created>
  <dcterms:modified xsi:type="dcterms:W3CDTF">2026-03-06T07:38:31Z</dcterms:modified>
  <cp:category/>
</cp:coreProperties>
</file>