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I:\総務財政課\2_財政係\★財政分析資料（財政状況資料集）\R6財政状況資料集\R8.3.6 【311（水）県〆切】令和６年度財政状況資料集の作成等について\津和野町\"/>
    </mc:Choice>
  </mc:AlternateContent>
  <xr:revisionPtr revIDLastSave="0" documentId="13_ncr:1_{509514F1-3C33-4170-A3E1-769F916C061A}" xr6:coauthVersionLast="36" xr6:coauthVersionMax="47" xr10:uidLastSave="{00000000-0000-0000-0000-000000000000}"/>
  <bookViews>
    <workbookView xWindow="-105" yWindow="-105" windowWidth="23250" windowHeight="1245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7" i="10" l="1"/>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C37" i="10"/>
  <c r="CO36" i="10"/>
  <c r="BE36" i="10"/>
  <c r="BW35" i="10"/>
  <c r="BW36" i="10" s="1"/>
  <c r="BW37" i="10" s="1"/>
  <c r="BW38" i="10" s="1"/>
  <c r="BW39" i="10" s="1"/>
  <c r="BW40" i="10" s="1"/>
  <c r="BW41" i="10" s="1"/>
  <c r="BE35" i="10"/>
  <c r="CO34" i="10"/>
  <c r="CO35" i="10" s="1"/>
  <c r="BW34" i="10"/>
  <c r="BE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36" i="10" l="1"/>
  <c r="U34" i="10"/>
  <c r="U35" i="10" l="1"/>
  <c r="U36" i="10" l="1"/>
  <c r="U37" i="10" s="1"/>
  <c r="AM34" i="10"/>
  <c r="AM35" i="10" s="1"/>
  <c r="AM36" i="10" s="1"/>
  <c r="AM37" i="10" s="1"/>
</calcChain>
</file>

<file path=xl/sharedStrings.xml><?xml version="1.0" encoding="utf-8"?>
<sst xmlns="http://schemas.openxmlformats.org/spreadsheetml/2006/main" count="1062" uniqueCount="565">
  <si>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</si>
  <si>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</si>
  <si>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</si>
  <si>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</si>
  <si>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</si>
  <si>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</si>
  <si>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</si>
  <si>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</si>
  <si>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</si>
  <si>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</si>
  <si>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</si>
  <si>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</si>
  <si>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</si>
  <si>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</si>
  <si>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</si>
  <si>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</si>
  <si>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</si>
  <si>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</si>
  <si>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</si>
  <si>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</si>
  <si>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</si>
  <si>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</si>
  <si>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</si>
  <si>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</si>
  <si>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</si>
  <si>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</si>
  <si>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</si>
  <si>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</si>
  <si>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</si>
  <si>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</si>
  <si>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</si>
  <si>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</si>
  <si>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</si>
  <si>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</si>
  <si>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</si>
  <si>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</si>
  <si>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</si>
  <si>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</si>
  <si>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</si>
  <si>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</si>
  <si>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</si>
  <si>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</si>
  <si>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</si>
  <si>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</si>
  <si>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</si>
  <si>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</si>
  <si>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</si>
  <si>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</si>
  <si>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</si>
  <si>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</si>
  <si>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</si>
  <si>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</si>
  <si>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</si>
  <si>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</si>
  <si>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</si>
  <si>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</si>
  <si>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</si>
  <si>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</si>
  <si>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</si>
  <si>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</si>
  <si>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</si>
  <si>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</si>
  <si>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</si>
  <si>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</si>
  <si>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</si>
  <si>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</si>
  <si>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</si>
  <si>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</si>
  <si>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</si>
  <si>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</si>
  <si>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</si>
  <si>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</si>
  <si>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</si>
  <si>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</si>
  <si>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</si>
  <si>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</si>
  <si>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</si>
  <si>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</si>
  <si>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</si>
  <si>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島根県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</si>
  <si>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</si>
  <si>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</si>
  <si>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</si>
  <si>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</si>
  <si>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</si>
  <si>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</si>
  <si>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</si>
  <si>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</si>
  <si>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</si>
  <si>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</si>
  <si>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</si>
  <si>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</si>
  <si>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</si>
  <si>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</si>
  <si>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津和野町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</si>
  <si>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</si>
  <si>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</si>
  <si>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</si>
  <si>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</si>
  <si>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</si>
  <si>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</si>
  <si>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</si>
  <si>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</si>
  <si>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</si>
  <si>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</si>
  <si>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</si>
  <si>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</si>
  <si>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</si>
  <si>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</si>
  <si>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</si>
  <si>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</si>
  <si>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</si>
  <si>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</si>
  <si>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</si>
  <si>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</si>
  <si>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</si>
  <si>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</si>
  <si>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</si>
  <si>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</si>
  <si>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</si>
  <si>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</si>
  <si>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</si>
  <si>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</si>
  <si>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</si>
  <si>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</si>
  <si>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</si>
  <si>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</si>
  <si>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</si>
  <si>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</si>
  <si>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</si>
  <si>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</si>
  <si>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</si>
  <si>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</si>
  <si>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</si>
  <si>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</si>
  <si>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</si>
  <si>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</si>
  <si>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</si>
  <si>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</si>
  <si>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</si>
  <si>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</si>
  <si>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-3.2</t>
    <phoneticPr fontId="5"/>
  </si>
  <si>
    <t>基準財政需要額</t>
    <phoneticPr fontId="25"/>
  </si>
  <si>
    <t>うち日本人(％)</t>
    <phoneticPr fontId="5"/>
  </si>
  <si>
    <t>-3.4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</si>
  <si>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</si>
  <si>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</si>
  <si>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</si>
  <si>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</si>
  <si>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</si>
  <si>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</si>
  <si>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</si>
  <si>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</si>
  <si>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</si>
  <si>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</si>
  <si>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</si>
  <si>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</si>
  <si>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</si>
  <si>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</si>
  <si>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</si>
  <si>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</si>
  <si>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</si>
  <si>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</si>
  <si>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</si>
  <si>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</si>
  <si>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</si>
  <si>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</si>
  <si>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</si>
  <si>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</si>
  <si>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</si>
  <si>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</si>
  <si>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</si>
  <si>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</si>
  <si>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</si>
  <si>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</si>
  <si>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</si>
  <si>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</si>
  <si>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</si>
  <si>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</si>
  <si>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</si>
  <si>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</si>
  <si>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</si>
  <si>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</si>
  <si>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</si>
  <si>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</si>
  <si>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</si>
  <si>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</si>
  <si>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</si>
  <si>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</si>
  <si>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</si>
  <si>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</si>
  <si>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</si>
  <si>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</si>
  <si>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</si>
  <si>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</si>
  <si>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</si>
  <si>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</si>
  <si>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</si>
  <si>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</si>
  <si>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</si>
  <si>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</si>
  <si>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</si>
  <si>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</si>
  <si>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島根県津和野町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</si>
  <si>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</si>
  <si>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</si>
  <si>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</si>
  <si>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</si>
  <si>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</si>
  <si>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</si>
  <si>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</si>
  <si>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</si>
  <si>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</si>
  <si>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</si>
  <si>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</si>
  <si>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</si>
  <si>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</si>
  <si>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</si>
  <si>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</si>
  <si>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</si>
  <si>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</si>
  <si>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</si>
  <si>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</si>
  <si>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</si>
  <si>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</si>
  <si>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</si>
  <si>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</si>
  <si>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</si>
  <si>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</si>
  <si>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</si>
  <si>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</si>
  <si>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</si>
  <si>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</si>
  <si>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</si>
  <si>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</si>
  <si>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</si>
  <si>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</si>
  <si>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</si>
  <si>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</si>
  <si>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</si>
  <si>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</si>
  <si>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</si>
  <si>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</si>
  <si>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</si>
  <si>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</si>
  <si>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</si>
  <si>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</si>
  <si>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</si>
  <si>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</si>
  <si>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</si>
  <si>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</si>
  <si>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</si>
  <si>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</si>
  <si>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</si>
  <si>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</si>
  <si>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</si>
  <si>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</si>
  <si>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</si>
  <si>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</si>
  <si>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</si>
  <si>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</si>
  <si>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</si>
  <si>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</si>
  <si>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</si>
  <si>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</si>
  <si>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</si>
  <si>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</si>
  <si>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</si>
  <si>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</si>
  <si>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</si>
  <si>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</si>
  <si>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</si>
  <si>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</si>
  <si>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</si>
  <si>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</si>
  <si>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</si>
  <si>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</si>
  <si>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</si>
  <si>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</si>
  <si>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</si>
  <si>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</si>
  <si>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</si>
  <si>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</si>
  <si>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</si>
  <si>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</si>
  <si>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</si>
  <si>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</si>
  <si>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</si>
  <si>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</si>
  <si>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</si>
  <si>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</si>
  <si>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</si>
  <si>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</si>
  <si>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</si>
  <si>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</si>
  <si>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</si>
  <si>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</si>
  <si>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</si>
  <si>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</si>
  <si>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</si>
  <si>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</si>
  <si>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</si>
  <si>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</si>
  <si>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</si>
  <si>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</si>
  <si>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</si>
  <si>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</si>
  <si>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</si>
  <si>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</si>
  <si>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</si>
  <si>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</si>
  <si>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</si>
  <si>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</si>
  <si>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</si>
  <si>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</si>
  <si>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</si>
  <si>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</si>
  <si>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</si>
  <si>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</si>
  <si>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</si>
  <si>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</si>
  <si>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</si>
  <si>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</si>
  <si>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</si>
  <si>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</si>
  <si>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</si>
  <si>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</si>
  <si>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</si>
  <si>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</si>
  <si>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</si>
  <si>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</si>
  <si>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</si>
  <si>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</si>
  <si>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</si>
  <si>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</si>
  <si>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</si>
  <si>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</si>
  <si>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</si>
  <si>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</si>
  <si>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</si>
  <si>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</si>
  <si>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</si>
  <si>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</si>
  <si>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</si>
  <si>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</si>
  <si>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</si>
  <si>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</si>
  <si>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</si>
  <si>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</si>
  <si>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</si>
  <si>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</si>
  <si>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</si>
  <si>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</si>
  <si>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</si>
  <si>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島根県津和野町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</si>
  <si>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</si>
  <si>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</si>
  <si>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</si>
  <si>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</si>
  <si>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</si>
  <si>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</si>
  <si>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</si>
  <si>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</si>
  <si>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</si>
  <si>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</si>
  <si>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</si>
  <si>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</si>
  <si>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</si>
  <si>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</si>
  <si>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</si>
  <si>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</si>
  <si>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</si>
  <si>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</si>
  <si>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</si>
  <si>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</si>
  <si>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奨学基金特別会計</t>
    <phoneticPr fontId="5"/>
  </si>
  <si>
    <t>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</si>
  <si>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</si>
  <si>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</si>
  <si>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</si>
  <si>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</si>
  <si>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</si>
  <si>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</si>
  <si>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</si>
  <si>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</si>
  <si>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</si>
  <si>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</si>
  <si>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</si>
  <si>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</si>
  <si>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</si>
  <si>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</si>
  <si>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</si>
  <si>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</si>
  <si>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介護老人保健施設事業特別会計</t>
    <phoneticPr fontId="5"/>
  </si>
  <si>
    <t>病院事業会計</t>
    <phoneticPr fontId="5"/>
  </si>
  <si>
    <t>法適用企業</t>
    <phoneticPr fontId="5"/>
  </si>
  <si>
    <t>水道事業特別会計</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</si>
  <si>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</si>
  <si>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</si>
  <si>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</si>
  <si>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</si>
  <si>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</si>
  <si>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</si>
  <si>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</si>
  <si>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</si>
  <si>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</si>
  <si>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</si>
  <si>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</si>
  <si>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</si>
  <si>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</si>
  <si>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</si>
  <si>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</si>
  <si>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</si>
  <si>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</si>
  <si>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</si>
  <si>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</si>
  <si>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</si>
  <si>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</si>
  <si>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</si>
  <si>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</si>
  <si>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</si>
  <si>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</si>
  <si>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</si>
  <si>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</si>
  <si>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</si>
  <si>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</si>
  <si>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</si>
  <si>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</si>
  <si>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</si>
  <si>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</si>
  <si>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</si>
  <si>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</si>
  <si>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</si>
  <si>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</si>
  <si>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</si>
  <si>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</si>
  <si>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</si>
  <si>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</si>
  <si>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</si>
  <si>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</si>
  <si>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</si>
  <si>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</si>
  <si>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</si>
  <si>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</si>
  <si>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</si>
  <si>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</si>
  <si>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</si>
  <si>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</si>
  <si>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</si>
  <si>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</si>
  <si>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</si>
  <si>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</si>
  <si>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</si>
  <si>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</si>
  <si>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</si>
  <si>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</si>
  <si>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</si>
  <si>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</si>
  <si>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</si>
  <si>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</si>
  <si>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</si>
  <si>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</si>
  <si>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</si>
  <si>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</si>
  <si>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</si>
  <si>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</si>
  <si>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</si>
  <si>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</si>
  <si>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</si>
  <si>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</si>
  <si>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</si>
  <si>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</si>
  <si>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</si>
  <si>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</si>
  <si>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</si>
  <si>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</si>
  <si>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</si>
  <si>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</si>
  <si>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</si>
  <si>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</si>
  <si>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</si>
  <si>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</si>
  <si>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</si>
  <si>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</si>
  <si>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</si>
  <si>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</si>
  <si>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</si>
  <si>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</si>
  <si>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</si>
  <si>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</si>
  <si>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</si>
  <si>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</si>
  <si>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</si>
  <si>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</si>
  <si>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</si>
  <si>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</si>
  <si>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</si>
  <si>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</si>
  <si>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</si>
  <si>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</si>
  <si>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</si>
  <si>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</si>
  <si>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</si>
  <si>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</si>
  <si>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</si>
  <si>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</si>
  <si>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</si>
  <si>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</si>
  <si>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</si>
  <si>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</si>
  <si>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</si>
  <si>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</si>
  <si>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</si>
  <si>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</si>
  <si>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</si>
  <si>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</si>
  <si>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</si>
  <si>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</si>
  <si>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</si>
  <si>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</si>
  <si>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</si>
  <si>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</si>
  <si>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</si>
  <si>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</si>
  <si>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</si>
  <si>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</si>
  <si>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</si>
  <si>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</si>
  <si>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</si>
  <si>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</si>
  <si>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</si>
  <si>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</si>
  <si>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</si>
  <si>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</si>
  <si>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病院事業会計</t>
  </si>
  <si>
    <t>介護保険事業特別会計</t>
  </si>
  <si>
    <t>一般会計</t>
  </si>
  <si>
    <t>水道事業特別会計</t>
  </si>
  <si>
    <t>国民健康保険事業特別会計</t>
  </si>
  <si>
    <t>下水道事業特別会計</t>
  </si>
  <si>
    <t>介護老人保健施設事業特別会計</t>
  </si>
  <si>
    <t>後期高齢者医療事業特別会計</t>
  </si>
  <si>
    <t>その他会計（赤字）</t>
  </si>
  <si>
    <t>その他会計（黒字）</t>
  </si>
  <si>
    <t>R02</t>
    <phoneticPr fontId="5"/>
  </si>
  <si>
    <t>R03</t>
    <phoneticPr fontId="5"/>
  </si>
  <si>
    <t>R04</t>
    <phoneticPr fontId="5"/>
  </si>
  <si>
    <t>R05</t>
    <phoneticPr fontId="5"/>
  </si>
  <si>
    <t>R06</t>
    <phoneticPr fontId="5"/>
  </si>
  <si>
    <t>鹿足郡事務組合</t>
  </si>
  <si>
    <t>鹿足郡養護老人ホーム組合（普通）</t>
  </si>
  <si>
    <t>鹿足郡養護老人ホーム組合（介護）</t>
  </si>
  <si>
    <t>益田地区広域市町村圏事務組合</t>
  </si>
  <si>
    <t>鹿足郡不燃物処理組合</t>
  </si>
  <si>
    <t>島根県市町村総合事務組合</t>
  </si>
  <si>
    <t>島根県後期高齢者医療広域連合（普通）</t>
  </si>
  <si>
    <t>島根県後期高齢者医療広域連合（後期高齢）</t>
  </si>
  <si>
    <t>株式会社津和野開発</t>
  </si>
  <si>
    <t>（有）フロンティア日原</t>
  </si>
  <si>
    <t>-</t>
    <phoneticPr fontId="2"/>
  </si>
  <si>
    <t>津和野町まちづくり基金</t>
    <phoneticPr fontId="5"/>
  </si>
  <si>
    <t>津和野町地域医療推進基金</t>
    <phoneticPr fontId="5"/>
  </si>
  <si>
    <t>ふるさと津和野基金</t>
    <phoneticPr fontId="5"/>
  </si>
  <si>
    <t>津和野町ICT整備基金</t>
    <phoneticPr fontId="5"/>
  </si>
  <si>
    <t>旧日原町庁舎建設基金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</si>
</sst>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7" fillId="0" borderId="31" xfId="8" applyFont="1" applyBorder="1">
      <alignment vertical="center"/>
    </xf>
    <xf numFmtId="0" fontId="27" fillId="0" borderId="42" xfId="8" applyFont="1" applyBorder="1">
      <alignmen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70" xfId="8" applyFont="1" applyBorder="1" applyAlignment="1">
      <alignment horizontal="center"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24"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11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125391</c:v>
                </c:pt>
                <c:pt idx="1">
                  <c:v>138402</c:v>
                </c:pt>
                <c:pt idx="2">
                  <c:v>146367</c:v>
                </c:pt>
                <c:pt idx="3">
                  <c:v>165181</c:v>
                </c:pt>
                <c:pt idx="4">
                  <c:v>166234</c:v>
                </c:pt>
              </c:numCache>
            </c:numRef>
          </c:val>
          <c:smooth val="0"/>
          <c:extLst>
            <c:ext xmlns:c16="http://schemas.microsoft.com/office/drawing/2014/chart" uri="{C3380CC4-5D6E-409C-BE32-E72D297353CC}">
              <c16:uniqueId val="{00000000-D9BB-4084-8A7D-11EEE196627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334479</c:v>
                </c:pt>
                <c:pt idx="1">
                  <c:v>362232</c:v>
                </c:pt>
                <c:pt idx="2">
                  <c:v>316019</c:v>
                </c:pt>
                <c:pt idx="3">
                  <c:v>433610</c:v>
                </c:pt>
                <c:pt idx="4">
                  <c:v>208054</c:v>
                </c:pt>
              </c:numCache>
            </c:numRef>
          </c:val>
          <c:smooth val="0"/>
          <c:extLst>
            <c:ext xmlns:c16="http://schemas.microsoft.com/office/drawing/2014/chart" uri="{C3380CC4-5D6E-409C-BE32-E72D297353CC}">
              <c16:uniqueId val="{00000001-D9BB-4084-8A7D-11EEE196627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1.78</c:v>
                </c:pt>
                <c:pt idx="1">
                  <c:v>2.4500000000000002</c:v>
                </c:pt>
                <c:pt idx="2">
                  <c:v>1.86</c:v>
                </c:pt>
                <c:pt idx="3">
                  <c:v>1.07</c:v>
                </c:pt>
                <c:pt idx="4">
                  <c:v>1.55</c:v>
                </c:pt>
              </c:numCache>
            </c:numRef>
          </c:val>
          <c:extLst>
            <c:ext xmlns:c16="http://schemas.microsoft.com/office/drawing/2014/chart" uri="{C3380CC4-5D6E-409C-BE32-E72D297353CC}">
              <c16:uniqueId val="{00000000-ACA4-4884-9094-5BED948443E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27.54</c:v>
                </c:pt>
                <c:pt idx="1">
                  <c:v>28.28</c:v>
                </c:pt>
                <c:pt idx="2">
                  <c:v>29.77</c:v>
                </c:pt>
                <c:pt idx="3">
                  <c:v>29.42</c:v>
                </c:pt>
                <c:pt idx="4">
                  <c:v>25.87</c:v>
                </c:pt>
              </c:numCache>
            </c:numRef>
          </c:val>
          <c:extLst>
            <c:ext xmlns:c16="http://schemas.microsoft.com/office/drawing/2014/chart" uri="{C3380CC4-5D6E-409C-BE32-E72D297353CC}">
              <c16:uniqueId val="{00000001-ACA4-4884-9094-5BED948443E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4.09</c:v>
                </c:pt>
                <c:pt idx="1">
                  <c:v>6.64</c:v>
                </c:pt>
                <c:pt idx="2">
                  <c:v>1.78</c:v>
                </c:pt>
                <c:pt idx="3">
                  <c:v>1.52</c:v>
                </c:pt>
                <c:pt idx="4">
                  <c:v>2.76</c:v>
                </c:pt>
              </c:numCache>
            </c:numRef>
          </c:val>
          <c:smooth val="0"/>
          <c:extLst>
            <c:ext xmlns:c16="http://schemas.microsoft.com/office/drawing/2014/chart" uri="{C3380CC4-5D6E-409C-BE32-E72D297353CC}">
              <c16:uniqueId val="{00000002-ACA4-4884-9094-5BED948443E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0.13</c:v>
                </c:pt>
                <c:pt idx="2">
                  <c:v>#N/A</c:v>
                </c:pt>
                <c:pt idx="3">
                  <c:v>0.09</c:v>
                </c:pt>
                <c:pt idx="4">
                  <c:v>#N/A</c:v>
                </c:pt>
                <c:pt idx="5">
                  <c:v>0.02</c:v>
                </c:pt>
                <c:pt idx="6">
                  <c:v>#N/A</c:v>
                </c:pt>
                <c:pt idx="7">
                  <c:v>0.05</c:v>
                </c:pt>
                <c:pt idx="8">
                  <c:v>#N/A</c:v>
                </c:pt>
                <c:pt idx="9">
                  <c:v>0.12</c:v>
                </c:pt>
              </c:numCache>
            </c:numRef>
          </c:val>
          <c:extLst>
            <c:ext xmlns:c16="http://schemas.microsoft.com/office/drawing/2014/chart" uri="{C3380CC4-5D6E-409C-BE32-E72D297353CC}">
              <c16:uniqueId val="{00000000-AE3D-4262-8AF5-655AC5F9C6E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E3D-4262-8AF5-655AC5F9C6EB}"/>
            </c:ext>
          </c:extLst>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0.01</c:v>
                </c:pt>
                <c:pt idx="2">
                  <c:v>#N/A</c:v>
                </c:pt>
                <c:pt idx="3">
                  <c:v>0.03</c:v>
                </c:pt>
                <c:pt idx="4">
                  <c:v>#N/A</c:v>
                </c:pt>
                <c:pt idx="5">
                  <c:v>0</c:v>
                </c:pt>
                <c:pt idx="6">
                  <c:v>#N/A</c:v>
                </c:pt>
                <c:pt idx="7">
                  <c:v>0.03</c:v>
                </c:pt>
                <c:pt idx="8">
                  <c:v>#N/A</c:v>
                </c:pt>
                <c:pt idx="9">
                  <c:v>7.0000000000000007E-2</c:v>
                </c:pt>
              </c:numCache>
            </c:numRef>
          </c:val>
          <c:extLst>
            <c:ext xmlns:c16="http://schemas.microsoft.com/office/drawing/2014/chart" uri="{C3380CC4-5D6E-409C-BE32-E72D297353CC}">
              <c16:uniqueId val="{00000002-AE3D-4262-8AF5-655AC5F9C6EB}"/>
            </c:ext>
          </c:extLst>
        </c:ser>
        <c:ser>
          <c:idx val="3"/>
          <c:order val="3"/>
          <c:tx>
            <c:strRef>
              <c:f>データシート!$A$30</c:f>
              <c:strCache>
                <c:ptCount val="1"/>
                <c:pt idx="0">
                  <c:v>介護老人保健施設事業特別会計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0.4</c:v>
                </c:pt>
                <c:pt idx="2">
                  <c:v>#N/A</c:v>
                </c:pt>
                <c:pt idx="3">
                  <c:v>0.38</c:v>
                </c:pt>
                <c:pt idx="4">
                  <c:v>#N/A</c:v>
                </c:pt>
                <c:pt idx="5">
                  <c:v>0.27</c:v>
                </c:pt>
                <c:pt idx="6">
                  <c:v>#N/A</c:v>
                </c:pt>
                <c:pt idx="7">
                  <c:v>0.17</c:v>
                </c:pt>
                <c:pt idx="8">
                  <c:v>#N/A</c:v>
                </c:pt>
                <c:pt idx="9">
                  <c:v>0.16</c:v>
                </c:pt>
              </c:numCache>
            </c:numRef>
          </c:val>
          <c:extLst>
            <c:ext xmlns:c16="http://schemas.microsoft.com/office/drawing/2014/chart" uri="{C3380CC4-5D6E-409C-BE32-E72D297353CC}">
              <c16:uniqueId val="{00000003-AE3D-4262-8AF5-655AC5F9C6EB}"/>
            </c:ext>
          </c:extLst>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0.17</c:v>
                </c:pt>
                <c:pt idx="2">
                  <c:v>#N/A</c:v>
                </c:pt>
                <c:pt idx="3">
                  <c:v>0.05</c:v>
                </c:pt>
                <c:pt idx="4">
                  <c:v>#N/A</c:v>
                </c:pt>
                <c:pt idx="5">
                  <c:v>0.01</c:v>
                </c:pt>
                <c:pt idx="6">
                  <c:v>#N/A</c:v>
                </c:pt>
                <c:pt idx="7">
                  <c:v>7.0000000000000007E-2</c:v>
                </c:pt>
                <c:pt idx="8">
                  <c:v>#N/A</c:v>
                </c:pt>
                <c:pt idx="9">
                  <c:v>0.32</c:v>
                </c:pt>
              </c:numCache>
            </c:numRef>
          </c:val>
          <c:extLst>
            <c:ext xmlns:c16="http://schemas.microsoft.com/office/drawing/2014/chart" uri="{C3380CC4-5D6E-409C-BE32-E72D297353CC}">
              <c16:uniqueId val="{00000004-AE3D-4262-8AF5-655AC5F9C6EB}"/>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0.52</c:v>
                </c:pt>
                <c:pt idx="2">
                  <c:v>#N/A</c:v>
                </c:pt>
                <c:pt idx="3">
                  <c:v>0.91</c:v>
                </c:pt>
                <c:pt idx="4">
                  <c:v>#N/A</c:v>
                </c:pt>
                <c:pt idx="5">
                  <c:v>0.56000000000000005</c:v>
                </c:pt>
                <c:pt idx="6">
                  <c:v>#N/A</c:v>
                </c:pt>
                <c:pt idx="7">
                  <c:v>1.1100000000000001</c:v>
                </c:pt>
                <c:pt idx="8">
                  <c:v>#N/A</c:v>
                </c:pt>
                <c:pt idx="9">
                  <c:v>0.37</c:v>
                </c:pt>
              </c:numCache>
            </c:numRef>
          </c:val>
          <c:extLst>
            <c:ext xmlns:c16="http://schemas.microsoft.com/office/drawing/2014/chart" uri="{C3380CC4-5D6E-409C-BE32-E72D297353CC}">
              <c16:uniqueId val="{00000005-AE3D-4262-8AF5-655AC5F9C6EB}"/>
            </c:ext>
          </c:extLst>
        </c:ser>
        <c:ser>
          <c:idx val="6"/>
          <c:order val="6"/>
          <c:tx>
            <c:strRef>
              <c:f>データシート!$A$33</c:f>
              <c:strCache>
                <c:ptCount val="1"/>
                <c:pt idx="0">
                  <c:v>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1.07</c:v>
                </c:pt>
                <c:pt idx="2">
                  <c:v>#N/A</c:v>
                </c:pt>
                <c:pt idx="3">
                  <c:v>4.04</c:v>
                </c:pt>
                <c:pt idx="4">
                  <c:v>#N/A</c:v>
                </c:pt>
                <c:pt idx="5">
                  <c:v>3.56</c:v>
                </c:pt>
                <c:pt idx="6">
                  <c:v>#N/A</c:v>
                </c:pt>
                <c:pt idx="7">
                  <c:v>4.3499999999999996</c:v>
                </c:pt>
                <c:pt idx="8">
                  <c:v>#N/A</c:v>
                </c:pt>
                <c:pt idx="9">
                  <c:v>1.45</c:v>
                </c:pt>
              </c:numCache>
            </c:numRef>
          </c:val>
          <c:extLst>
            <c:ext xmlns:c16="http://schemas.microsoft.com/office/drawing/2014/chart" uri="{C3380CC4-5D6E-409C-BE32-E72D297353CC}">
              <c16:uniqueId val="{00000006-AE3D-4262-8AF5-655AC5F9C6EB}"/>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1.64</c:v>
                </c:pt>
                <c:pt idx="2">
                  <c:v>#N/A</c:v>
                </c:pt>
                <c:pt idx="3">
                  <c:v>2.34</c:v>
                </c:pt>
                <c:pt idx="4">
                  <c:v>#N/A</c:v>
                </c:pt>
                <c:pt idx="5">
                  <c:v>1.83</c:v>
                </c:pt>
                <c:pt idx="6">
                  <c:v>#N/A</c:v>
                </c:pt>
                <c:pt idx="7">
                  <c:v>1.03</c:v>
                </c:pt>
                <c:pt idx="8">
                  <c:v>#N/A</c:v>
                </c:pt>
                <c:pt idx="9">
                  <c:v>1.49</c:v>
                </c:pt>
              </c:numCache>
            </c:numRef>
          </c:val>
          <c:extLst>
            <c:ext xmlns:c16="http://schemas.microsoft.com/office/drawing/2014/chart" uri="{C3380CC4-5D6E-409C-BE32-E72D297353CC}">
              <c16:uniqueId val="{00000007-AE3D-4262-8AF5-655AC5F9C6EB}"/>
            </c:ext>
          </c:extLst>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0.56999999999999995</c:v>
                </c:pt>
                <c:pt idx="2">
                  <c:v>#N/A</c:v>
                </c:pt>
                <c:pt idx="3">
                  <c:v>0.81</c:v>
                </c:pt>
                <c:pt idx="4">
                  <c:v>#N/A</c:v>
                </c:pt>
                <c:pt idx="5">
                  <c:v>0.76</c:v>
                </c:pt>
                <c:pt idx="6">
                  <c:v>#N/A</c:v>
                </c:pt>
                <c:pt idx="7">
                  <c:v>1.0900000000000001</c:v>
                </c:pt>
                <c:pt idx="8">
                  <c:v>#N/A</c:v>
                </c:pt>
                <c:pt idx="9">
                  <c:v>1.91</c:v>
                </c:pt>
              </c:numCache>
            </c:numRef>
          </c:val>
          <c:extLst>
            <c:ext xmlns:c16="http://schemas.microsoft.com/office/drawing/2014/chart" uri="{C3380CC4-5D6E-409C-BE32-E72D297353CC}">
              <c16:uniqueId val="{00000008-AE3D-4262-8AF5-655AC5F9C6EB}"/>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6.55</c:v>
                </c:pt>
                <c:pt idx="2">
                  <c:v>#N/A</c:v>
                </c:pt>
                <c:pt idx="3">
                  <c:v>6.79</c:v>
                </c:pt>
                <c:pt idx="4">
                  <c:v>#N/A</c:v>
                </c:pt>
                <c:pt idx="5">
                  <c:v>8.32</c:v>
                </c:pt>
                <c:pt idx="6">
                  <c:v>#N/A</c:v>
                </c:pt>
                <c:pt idx="7">
                  <c:v>8.75</c:v>
                </c:pt>
                <c:pt idx="8">
                  <c:v>#N/A</c:v>
                </c:pt>
                <c:pt idx="9">
                  <c:v>9.19</c:v>
                </c:pt>
              </c:numCache>
            </c:numRef>
          </c:val>
          <c:extLst>
            <c:ext xmlns:c16="http://schemas.microsoft.com/office/drawing/2014/chart" uri="{C3380CC4-5D6E-409C-BE32-E72D297353CC}">
              <c16:uniqueId val="{00000009-AE3D-4262-8AF5-655AC5F9C6E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1049</c:v>
                </c:pt>
                <c:pt idx="5">
                  <c:v>1068</c:v>
                </c:pt>
                <c:pt idx="8">
                  <c:v>1138</c:v>
                </c:pt>
                <c:pt idx="11">
                  <c:v>1183</c:v>
                </c:pt>
                <c:pt idx="14">
                  <c:v>1252</c:v>
                </c:pt>
              </c:numCache>
            </c:numRef>
          </c:val>
          <c:extLst>
            <c:ext xmlns:c16="http://schemas.microsoft.com/office/drawing/2014/chart" uri="{C3380CC4-5D6E-409C-BE32-E72D297353CC}">
              <c16:uniqueId val="{00000000-9CCC-4C8E-8400-0F054CB1007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CCC-4C8E-8400-0F054CB1007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c:v>
                </c:pt>
                <c:pt idx="3">
                  <c:v>10</c:v>
                </c:pt>
                <c:pt idx="6">
                  <c:v>10</c:v>
                </c:pt>
                <c:pt idx="9">
                  <c:v>10</c:v>
                </c:pt>
                <c:pt idx="12">
                  <c:v>5</c:v>
                </c:pt>
              </c:numCache>
            </c:numRef>
          </c:val>
          <c:extLst>
            <c:ext xmlns:c16="http://schemas.microsoft.com/office/drawing/2014/chart" uri="{C3380CC4-5D6E-409C-BE32-E72D297353CC}">
              <c16:uniqueId val="{00000002-9CCC-4C8E-8400-0F054CB1007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8</c:v>
                </c:pt>
                <c:pt idx="3">
                  <c:v>3</c:v>
                </c:pt>
                <c:pt idx="6">
                  <c:v>6</c:v>
                </c:pt>
                <c:pt idx="9">
                  <c:v>6</c:v>
                </c:pt>
                <c:pt idx="12">
                  <c:v>6</c:v>
                </c:pt>
              </c:numCache>
            </c:numRef>
          </c:val>
          <c:extLst>
            <c:ext xmlns:c16="http://schemas.microsoft.com/office/drawing/2014/chart" uri="{C3380CC4-5D6E-409C-BE32-E72D297353CC}">
              <c16:uniqueId val="{00000003-9CCC-4C8E-8400-0F054CB1007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292</c:v>
                </c:pt>
                <c:pt idx="3">
                  <c:v>297</c:v>
                </c:pt>
                <c:pt idx="6">
                  <c:v>301</c:v>
                </c:pt>
                <c:pt idx="9">
                  <c:v>304</c:v>
                </c:pt>
                <c:pt idx="12">
                  <c:v>245</c:v>
                </c:pt>
              </c:numCache>
            </c:numRef>
          </c:val>
          <c:extLst>
            <c:ext xmlns:c16="http://schemas.microsoft.com/office/drawing/2014/chart" uri="{C3380CC4-5D6E-409C-BE32-E72D297353CC}">
              <c16:uniqueId val="{00000004-9CCC-4C8E-8400-0F054CB1007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CCC-4C8E-8400-0F054CB1007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CCC-4C8E-8400-0F054CB1007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1094</c:v>
                </c:pt>
                <c:pt idx="3">
                  <c:v>1122</c:v>
                </c:pt>
                <c:pt idx="6">
                  <c:v>1274</c:v>
                </c:pt>
                <c:pt idx="9">
                  <c:v>1340</c:v>
                </c:pt>
                <c:pt idx="12">
                  <c:v>1472</c:v>
                </c:pt>
              </c:numCache>
            </c:numRef>
          </c:val>
          <c:extLst>
            <c:ext xmlns:c16="http://schemas.microsoft.com/office/drawing/2014/chart" uri="{C3380CC4-5D6E-409C-BE32-E72D297353CC}">
              <c16:uniqueId val="{00000007-9CCC-4C8E-8400-0F054CB1007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354</c:v>
                </c:pt>
                <c:pt idx="2">
                  <c:v>#N/A</c:v>
                </c:pt>
                <c:pt idx="3">
                  <c:v>#N/A</c:v>
                </c:pt>
                <c:pt idx="4">
                  <c:v>364</c:v>
                </c:pt>
                <c:pt idx="5">
                  <c:v>#N/A</c:v>
                </c:pt>
                <c:pt idx="6">
                  <c:v>#N/A</c:v>
                </c:pt>
                <c:pt idx="7">
                  <c:v>453</c:v>
                </c:pt>
                <c:pt idx="8">
                  <c:v>#N/A</c:v>
                </c:pt>
                <c:pt idx="9">
                  <c:v>#N/A</c:v>
                </c:pt>
                <c:pt idx="10">
                  <c:v>477</c:v>
                </c:pt>
                <c:pt idx="11">
                  <c:v>#N/A</c:v>
                </c:pt>
                <c:pt idx="12">
                  <c:v>#N/A</c:v>
                </c:pt>
                <c:pt idx="13">
                  <c:v>476</c:v>
                </c:pt>
                <c:pt idx="14">
                  <c:v>#N/A</c:v>
                </c:pt>
              </c:numCache>
            </c:numRef>
          </c:val>
          <c:smooth val="0"/>
          <c:extLst>
            <c:ext xmlns:c16="http://schemas.microsoft.com/office/drawing/2014/chart" uri="{C3380CC4-5D6E-409C-BE32-E72D297353CC}">
              <c16:uniqueId val="{00000008-9CCC-4C8E-8400-0F054CB1007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11646</c:v>
                </c:pt>
                <c:pt idx="5">
                  <c:v>12267</c:v>
                </c:pt>
                <c:pt idx="8">
                  <c:v>12460</c:v>
                </c:pt>
                <c:pt idx="11">
                  <c:v>13311</c:v>
                </c:pt>
                <c:pt idx="14">
                  <c:v>13021</c:v>
                </c:pt>
              </c:numCache>
            </c:numRef>
          </c:val>
          <c:extLst>
            <c:ext xmlns:c16="http://schemas.microsoft.com/office/drawing/2014/chart" uri="{C3380CC4-5D6E-409C-BE32-E72D297353CC}">
              <c16:uniqueId val="{00000000-E6A5-42D5-AB3E-3B3B961935F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270</c:v>
                </c:pt>
                <c:pt idx="5">
                  <c:v>247</c:v>
                </c:pt>
                <c:pt idx="8">
                  <c:v>235</c:v>
                </c:pt>
                <c:pt idx="11">
                  <c:v>337</c:v>
                </c:pt>
                <c:pt idx="14">
                  <c:v>320</c:v>
                </c:pt>
              </c:numCache>
            </c:numRef>
          </c:val>
          <c:extLst>
            <c:ext xmlns:c16="http://schemas.microsoft.com/office/drawing/2014/chart" uri="{C3380CC4-5D6E-409C-BE32-E72D297353CC}">
              <c16:uniqueId val="{00000001-E6A5-42D5-AB3E-3B3B961935F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1960</c:v>
                </c:pt>
                <c:pt idx="5">
                  <c:v>2476</c:v>
                </c:pt>
                <c:pt idx="8">
                  <c:v>2698</c:v>
                </c:pt>
                <c:pt idx="11">
                  <c:v>2723</c:v>
                </c:pt>
                <c:pt idx="14">
                  <c:v>2454</c:v>
                </c:pt>
              </c:numCache>
            </c:numRef>
          </c:val>
          <c:extLst>
            <c:ext xmlns:c16="http://schemas.microsoft.com/office/drawing/2014/chart" uri="{C3380CC4-5D6E-409C-BE32-E72D297353CC}">
              <c16:uniqueId val="{00000002-E6A5-42D5-AB3E-3B3B961935F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6A5-42D5-AB3E-3B3B961935F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6A5-42D5-AB3E-3B3B961935F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6A5-42D5-AB3E-3B3B961935F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1101</c:v>
                </c:pt>
                <c:pt idx="3">
                  <c:v>1241</c:v>
                </c:pt>
                <c:pt idx="6">
                  <c:v>1073</c:v>
                </c:pt>
                <c:pt idx="9">
                  <c:v>1056</c:v>
                </c:pt>
                <c:pt idx="12">
                  <c:v>1023</c:v>
                </c:pt>
              </c:numCache>
            </c:numRef>
          </c:val>
          <c:extLst>
            <c:ext xmlns:c16="http://schemas.microsoft.com/office/drawing/2014/chart" uri="{C3380CC4-5D6E-409C-BE32-E72D297353CC}">
              <c16:uniqueId val="{00000006-E6A5-42D5-AB3E-3B3B961935F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47</c:v>
                </c:pt>
                <c:pt idx="3">
                  <c:v>48</c:v>
                </c:pt>
                <c:pt idx="6">
                  <c:v>45</c:v>
                </c:pt>
                <c:pt idx="9">
                  <c:v>37</c:v>
                </c:pt>
                <c:pt idx="12">
                  <c:v>27</c:v>
                </c:pt>
              </c:numCache>
            </c:numRef>
          </c:val>
          <c:extLst>
            <c:ext xmlns:c16="http://schemas.microsoft.com/office/drawing/2014/chart" uri="{C3380CC4-5D6E-409C-BE32-E72D297353CC}">
              <c16:uniqueId val="{00000007-E6A5-42D5-AB3E-3B3B961935F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3115</c:v>
                </c:pt>
                <c:pt idx="3">
                  <c:v>3147</c:v>
                </c:pt>
                <c:pt idx="6">
                  <c:v>2886</c:v>
                </c:pt>
                <c:pt idx="9">
                  <c:v>2865</c:v>
                </c:pt>
                <c:pt idx="12">
                  <c:v>2711</c:v>
                </c:pt>
              </c:numCache>
            </c:numRef>
          </c:val>
          <c:extLst>
            <c:ext xmlns:c16="http://schemas.microsoft.com/office/drawing/2014/chart" uri="{C3380CC4-5D6E-409C-BE32-E72D297353CC}">
              <c16:uniqueId val="{00000008-E6A5-42D5-AB3E-3B3B961935F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44</c:v>
                </c:pt>
                <c:pt idx="3">
                  <c:v>34</c:v>
                </c:pt>
                <c:pt idx="6">
                  <c:v>26</c:v>
                </c:pt>
                <c:pt idx="9">
                  <c:v>16</c:v>
                </c:pt>
                <c:pt idx="12">
                  <c:v>11</c:v>
                </c:pt>
              </c:numCache>
            </c:numRef>
          </c:val>
          <c:extLst>
            <c:ext xmlns:c16="http://schemas.microsoft.com/office/drawing/2014/chart" uri="{C3380CC4-5D6E-409C-BE32-E72D297353CC}">
              <c16:uniqueId val="{00000009-E6A5-42D5-AB3E-3B3B961935F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13631</c:v>
                </c:pt>
                <c:pt idx="3">
                  <c:v>14289</c:v>
                </c:pt>
                <c:pt idx="6">
                  <c:v>14704</c:v>
                </c:pt>
                <c:pt idx="9">
                  <c:v>15834</c:v>
                </c:pt>
                <c:pt idx="12">
                  <c:v>15314</c:v>
                </c:pt>
              </c:numCache>
            </c:numRef>
          </c:val>
          <c:extLst>
            <c:ext xmlns:c16="http://schemas.microsoft.com/office/drawing/2014/chart" uri="{C3380CC4-5D6E-409C-BE32-E72D297353CC}">
              <c16:uniqueId val="{0000000A-E6A5-42D5-AB3E-3B3B961935F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4062</c:v>
                </c:pt>
                <c:pt idx="2">
                  <c:v>#N/A</c:v>
                </c:pt>
                <c:pt idx="3">
                  <c:v>#N/A</c:v>
                </c:pt>
                <c:pt idx="4">
                  <c:v>3768</c:v>
                </c:pt>
                <c:pt idx="5">
                  <c:v>#N/A</c:v>
                </c:pt>
                <c:pt idx="6">
                  <c:v>#N/A</c:v>
                </c:pt>
                <c:pt idx="7">
                  <c:v>3340</c:v>
                </c:pt>
                <c:pt idx="8">
                  <c:v>#N/A</c:v>
                </c:pt>
                <c:pt idx="9">
                  <c:v>#N/A</c:v>
                </c:pt>
                <c:pt idx="10">
                  <c:v>3437</c:v>
                </c:pt>
                <c:pt idx="11">
                  <c:v>#N/A</c:v>
                </c:pt>
                <c:pt idx="12">
                  <c:v>#N/A</c:v>
                </c:pt>
                <c:pt idx="13">
                  <c:v>3292</c:v>
                </c:pt>
                <c:pt idx="14">
                  <c:v>#N/A</c:v>
                </c:pt>
              </c:numCache>
            </c:numRef>
          </c:val>
          <c:smooth val="0"/>
          <c:extLst>
            <c:ext xmlns:c16="http://schemas.microsoft.com/office/drawing/2014/chart" uri="{C3380CC4-5D6E-409C-BE32-E72D297353CC}">
              <c16:uniqueId val="{0000000B-E6A5-42D5-AB3E-3B3B961935F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1469</c:v>
                </c:pt>
                <c:pt idx="1">
                  <c:v>1469</c:v>
                </c:pt>
                <c:pt idx="2">
                  <c:v>1332</c:v>
                </c:pt>
              </c:numCache>
            </c:numRef>
          </c:val>
          <c:extLst>
            <c:ext xmlns:c16="http://schemas.microsoft.com/office/drawing/2014/chart" uri="{C3380CC4-5D6E-409C-BE32-E72D297353CC}">
              <c16:uniqueId val="{00000000-8176-494E-97B2-F5F111A80658}"/>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751</c:v>
                </c:pt>
                <c:pt idx="1">
                  <c:v>801</c:v>
                </c:pt>
                <c:pt idx="2">
                  <c:v>605</c:v>
                </c:pt>
              </c:numCache>
            </c:numRef>
          </c:val>
          <c:extLst>
            <c:ext xmlns:c16="http://schemas.microsoft.com/office/drawing/2014/chart" uri="{C3380CC4-5D6E-409C-BE32-E72D297353CC}">
              <c16:uniqueId val="{00000001-8176-494E-97B2-F5F111A80658}"/>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1145</c:v>
                </c:pt>
                <c:pt idx="1">
                  <c:v>954</c:v>
                </c:pt>
                <c:pt idx="2">
                  <c:v>834</c:v>
                </c:pt>
              </c:numCache>
            </c:numRef>
          </c:val>
          <c:extLst>
            <c:ext xmlns:c16="http://schemas.microsoft.com/office/drawing/2014/chart" uri="{C3380CC4-5D6E-409C-BE32-E72D297353CC}">
              <c16:uniqueId val="{00000002-8176-494E-97B2-F5F111A80658}"/>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島根県津和野町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元利償還金は、</a:t>
          </a:r>
          <a:r>
            <a:rPr kumimoji="1" lang="en-US" altLang="ja-JP" sz="1100">
              <a:solidFill>
                <a:schemeClr val="dk1"/>
              </a:solidFill>
              <a:effectLst/>
              <a:latin typeface="+mn-lt"/>
              <a:ea typeface="+mn-ea"/>
              <a:cs typeface="+mn-cs"/>
            </a:rPr>
            <a:t>H20</a:t>
          </a:r>
          <a:r>
            <a:rPr kumimoji="1" lang="ja-JP" altLang="ja-JP" sz="1100">
              <a:solidFill>
                <a:schemeClr val="dk1"/>
              </a:solidFill>
              <a:effectLst/>
              <a:latin typeface="+mn-lt"/>
              <a:ea typeface="+mn-ea"/>
              <a:cs typeface="+mn-cs"/>
            </a:rPr>
            <a:t>借入公有林施業転換事業の償還開始以降、令和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年度から令和</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年度まで単年度で約</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億円ずつ元利償還を行うことに加えて、令和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年度はケーブル設備</a:t>
          </a:r>
          <a:r>
            <a:rPr kumimoji="1" lang="en-US" altLang="ja-JP" sz="1100">
              <a:solidFill>
                <a:schemeClr val="dk1"/>
              </a:solidFill>
              <a:effectLst/>
              <a:latin typeface="+mn-lt"/>
              <a:ea typeface="+mn-ea"/>
              <a:cs typeface="+mn-cs"/>
            </a:rPr>
            <a:t>FTTH</a:t>
          </a:r>
          <a:r>
            <a:rPr kumimoji="1" lang="ja-JP" altLang="ja-JP" sz="1100">
              <a:solidFill>
                <a:schemeClr val="dk1"/>
              </a:solidFill>
              <a:effectLst/>
              <a:latin typeface="+mn-lt"/>
              <a:ea typeface="+mn-ea"/>
              <a:cs typeface="+mn-cs"/>
            </a:rPr>
            <a:t>化事業の</a:t>
          </a:r>
          <a:r>
            <a:rPr kumimoji="1" lang="en-US" altLang="ja-JP" sz="1100">
              <a:solidFill>
                <a:schemeClr val="dk1"/>
              </a:solidFill>
              <a:effectLst/>
              <a:latin typeface="+mn-lt"/>
              <a:ea typeface="+mn-ea"/>
              <a:cs typeface="+mn-cs"/>
            </a:rPr>
            <a:t>H31</a:t>
          </a:r>
          <a:r>
            <a:rPr kumimoji="1" lang="ja-JP" altLang="ja-JP" sz="1100">
              <a:solidFill>
                <a:schemeClr val="dk1"/>
              </a:solidFill>
              <a:effectLst/>
              <a:latin typeface="+mn-lt"/>
              <a:ea typeface="+mn-ea"/>
              <a:cs typeface="+mn-cs"/>
            </a:rPr>
            <a:t>借入分の償還開始など、元金償還金の額が増額と</a:t>
          </a:r>
          <a:r>
            <a:rPr kumimoji="1" lang="ja-JP" altLang="en-US" sz="1100">
              <a:solidFill>
                <a:schemeClr val="dk1"/>
              </a:solidFill>
              <a:effectLst/>
              <a:latin typeface="+mn-lt"/>
              <a:ea typeface="+mn-ea"/>
              <a:cs typeface="+mn-cs"/>
            </a:rPr>
            <a:t>なっている。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今後も</a:t>
          </a:r>
          <a:r>
            <a:rPr kumimoji="1" lang="ja-JP" altLang="en-US" sz="1100">
              <a:solidFill>
                <a:schemeClr val="dk1"/>
              </a:solidFill>
              <a:effectLst/>
              <a:latin typeface="+mn-lt"/>
              <a:ea typeface="+mn-ea"/>
              <a:cs typeface="+mn-cs"/>
            </a:rPr>
            <a:t>津和野庁舎耐震改修事業や</a:t>
          </a:r>
          <a:r>
            <a:rPr kumimoji="1" lang="ja-JP" altLang="ja-JP" sz="1100">
              <a:solidFill>
                <a:schemeClr val="dk1"/>
              </a:solidFill>
              <a:effectLst/>
              <a:latin typeface="+mn-lt"/>
              <a:ea typeface="+mn-ea"/>
              <a:cs typeface="+mn-cs"/>
            </a:rPr>
            <a:t>日原地域活動拠点施設整備事業</a:t>
          </a:r>
          <a:r>
            <a:rPr kumimoji="1" lang="ja-JP" altLang="en-US" sz="1100">
              <a:solidFill>
                <a:schemeClr val="dk1"/>
              </a:solidFill>
              <a:effectLst/>
              <a:latin typeface="+mn-lt"/>
              <a:ea typeface="+mn-ea"/>
              <a:cs typeface="+mn-cs"/>
            </a:rPr>
            <a:t>等、大型事業の</a:t>
          </a:r>
          <a:r>
            <a:rPr kumimoji="1" lang="ja-JP" altLang="ja-JP" sz="1100">
              <a:solidFill>
                <a:schemeClr val="dk1"/>
              </a:solidFill>
              <a:effectLst/>
              <a:latin typeface="+mn-lt"/>
              <a:ea typeface="+mn-ea"/>
              <a:cs typeface="+mn-cs"/>
            </a:rPr>
            <a:t>実施による元利償還金の増加が大きな負担となるため、計画的</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繰上償還を</a:t>
          </a:r>
          <a:r>
            <a:rPr kumimoji="1" lang="ja-JP" altLang="en-US" sz="1100">
              <a:solidFill>
                <a:schemeClr val="dk1"/>
              </a:solidFill>
              <a:effectLst/>
              <a:latin typeface="+mn-lt"/>
              <a:ea typeface="+mn-ea"/>
              <a:cs typeface="+mn-cs"/>
            </a:rPr>
            <a:t>行う</a:t>
          </a:r>
          <a:r>
            <a:rPr kumimoji="1" lang="ja-JP" altLang="ja-JP" sz="1100">
              <a:solidFill>
                <a:schemeClr val="dk1"/>
              </a:solidFill>
              <a:effectLst/>
              <a:latin typeface="+mn-lt"/>
              <a:ea typeface="+mn-ea"/>
              <a:cs typeface="+mn-cs"/>
            </a:rPr>
            <a:t>など</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対策を講じる必要がある。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満期一括償還地方債の償還の財源として積み立てた額なし</a:t>
          </a:r>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島根県津和野町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地方債現在高が</a:t>
          </a:r>
          <a:r>
            <a:rPr kumimoji="1" lang="en-US" altLang="ja-JP" sz="1100">
              <a:solidFill>
                <a:schemeClr val="dk1"/>
              </a:solidFill>
              <a:effectLst/>
              <a:latin typeface="+mn-lt"/>
              <a:ea typeface="+mn-ea"/>
              <a:cs typeface="+mn-cs"/>
            </a:rPr>
            <a:t>519,522</a:t>
          </a:r>
          <a:r>
            <a:rPr kumimoji="1" lang="ja-JP" altLang="ja-JP" sz="1100">
              <a:solidFill>
                <a:schemeClr val="dk1"/>
              </a:solidFill>
              <a:effectLst/>
              <a:latin typeface="+mn-lt"/>
              <a:ea typeface="+mn-ea"/>
              <a:cs typeface="+mn-cs"/>
            </a:rPr>
            <a:t>千円減少しており、令和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年度は合併特例債により造成したまちづくり基金事業の繰上償還</a:t>
          </a:r>
          <a:r>
            <a:rPr kumimoji="1" lang="en-US" altLang="ja-JP" sz="1100">
              <a:solidFill>
                <a:schemeClr val="dk1"/>
              </a:solidFill>
              <a:effectLst/>
              <a:latin typeface="+mn-lt"/>
              <a:ea typeface="+mn-ea"/>
              <a:cs typeface="+mn-cs"/>
            </a:rPr>
            <a:t>178,832</a:t>
          </a:r>
          <a:r>
            <a:rPr kumimoji="1" lang="ja-JP" altLang="ja-JP" sz="1100">
              <a:solidFill>
                <a:schemeClr val="dk1"/>
              </a:solidFill>
              <a:effectLst/>
              <a:latin typeface="+mn-lt"/>
              <a:ea typeface="+mn-ea"/>
              <a:cs typeface="+mn-cs"/>
            </a:rPr>
            <a:t>千円が大きな影響を与え、将来負担比率が低下する要因となっている。</a:t>
          </a:r>
          <a:endParaRPr lang="ja-JP" altLang="ja-JP">
            <a:effectLst/>
          </a:endParaRPr>
        </a:p>
        <a:p>
          <a:r>
            <a:rPr kumimoji="1" lang="ja-JP" altLang="ja-JP" sz="1100">
              <a:solidFill>
                <a:schemeClr val="dk1"/>
              </a:solidFill>
              <a:effectLst/>
              <a:latin typeface="+mn-lt"/>
              <a:ea typeface="+mn-ea"/>
              <a:cs typeface="+mn-cs"/>
            </a:rPr>
            <a:t>　しかしながら、今後は予定している大規模事業の実施により比率が上昇することが見込まれることから、後世への負担を少しでも軽減するよう事業実施の適正化を図り、財政の健全化に努める</a:t>
          </a:r>
          <a:r>
            <a:rPr kumimoji="1" lang="ja-JP" altLang="en-US" sz="1100">
              <a:solidFill>
                <a:schemeClr val="dk1"/>
              </a:solidFill>
              <a:effectLst/>
              <a:latin typeface="+mn-lt"/>
              <a:ea typeface="+mn-ea"/>
              <a:cs typeface="+mn-cs"/>
            </a:rPr>
            <a:t>。</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島根県津和野町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年度末の基金残高は、普通会計で</a:t>
          </a:r>
          <a:r>
            <a:rPr kumimoji="1" lang="en-US" altLang="ja-JP" sz="1100">
              <a:solidFill>
                <a:schemeClr val="dk1"/>
              </a:solidFill>
              <a:effectLst/>
              <a:latin typeface="+mn-lt"/>
              <a:ea typeface="+mn-ea"/>
              <a:cs typeface="+mn-cs"/>
            </a:rPr>
            <a:t>2,772,121</a:t>
          </a:r>
          <a:r>
            <a:rPr kumimoji="1" lang="ja-JP" altLang="ja-JP" sz="1100">
              <a:solidFill>
                <a:schemeClr val="dk1"/>
              </a:solidFill>
              <a:effectLst/>
              <a:latin typeface="+mn-lt"/>
              <a:ea typeface="+mn-ea"/>
              <a:cs typeface="+mn-cs"/>
            </a:rPr>
            <a:t>千円となっており、前年度から</a:t>
          </a:r>
          <a:r>
            <a:rPr kumimoji="1" lang="en-US" altLang="ja-JP" sz="1100">
              <a:solidFill>
                <a:schemeClr val="dk1"/>
              </a:solidFill>
              <a:effectLst/>
              <a:latin typeface="+mn-lt"/>
              <a:ea typeface="+mn-ea"/>
              <a:cs typeface="+mn-cs"/>
            </a:rPr>
            <a:t>451,413</a:t>
          </a:r>
          <a:r>
            <a:rPr kumimoji="1" lang="ja-JP" altLang="ja-JP" sz="1100">
              <a:solidFill>
                <a:schemeClr val="dk1"/>
              </a:solidFill>
              <a:effectLst/>
              <a:latin typeface="+mn-lt"/>
              <a:ea typeface="+mn-ea"/>
              <a:cs typeface="+mn-cs"/>
            </a:rPr>
            <a:t>千円の減少となっている。</a:t>
          </a:r>
          <a:endParaRPr lang="ja-JP" altLang="ja-JP" sz="1400">
            <a:effectLst/>
          </a:endParaRPr>
        </a:p>
        <a:p>
          <a:r>
            <a:rPr kumimoji="1" lang="ja-JP" altLang="ja-JP" sz="1100">
              <a:solidFill>
                <a:schemeClr val="dk1"/>
              </a:solidFill>
              <a:effectLst/>
              <a:latin typeface="+mn-lt"/>
              <a:ea typeface="+mn-ea"/>
              <a:cs typeface="+mn-cs"/>
            </a:rPr>
            <a:t>・これは、津和野町まちづくり基金で前年度から</a:t>
          </a:r>
          <a:r>
            <a:rPr kumimoji="1" lang="en-US" altLang="ja-JP" sz="1100">
              <a:solidFill>
                <a:schemeClr val="dk1"/>
              </a:solidFill>
              <a:effectLst/>
              <a:latin typeface="+mn-lt"/>
              <a:ea typeface="+mn-ea"/>
              <a:cs typeface="+mn-cs"/>
            </a:rPr>
            <a:t>170,000</a:t>
          </a:r>
          <a:r>
            <a:rPr kumimoji="1" lang="ja-JP" altLang="ja-JP" sz="1100">
              <a:solidFill>
                <a:schemeClr val="dk1"/>
              </a:solidFill>
              <a:effectLst/>
              <a:latin typeface="+mn-lt"/>
              <a:ea typeface="+mn-ea"/>
              <a:cs typeface="+mn-cs"/>
            </a:rPr>
            <a:t>千円減少したこと</a:t>
          </a:r>
          <a:r>
            <a:rPr kumimoji="1" lang="ja-JP" altLang="en-US" sz="1100">
              <a:solidFill>
                <a:schemeClr val="dk1"/>
              </a:solidFill>
              <a:effectLst/>
              <a:latin typeface="+mn-lt"/>
              <a:ea typeface="+mn-ea"/>
              <a:cs typeface="+mn-cs"/>
            </a:rPr>
            <a:t>及び減債基金で前年度から</a:t>
          </a:r>
          <a:r>
            <a:rPr kumimoji="1" lang="en-US" altLang="ja-JP" sz="1100">
              <a:solidFill>
                <a:schemeClr val="dk1"/>
              </a:solidFill>
              <a:effectLst/>
              <a:latin typeface="+mn-lt"/>
              <a:ea typeface="+mn-ea"/>
              <a:cs typeface="+mn-cs"/>
            </a:rPr>
            <a:t>245,032</a:t>
          </a:r>
          <a:r>
            <a:rPr kumimoji="1" lang="ja-JP" altLang="en-US" sz="1100">
              <a:solidFill>
                <a:schemeClr val="dk1"/>
              </a:solidFill>
              <a:effectLst/>
              <a:latin typeface="+mn-lt"/>
              <a:ea typeface="+mn-ea"/>
              <a:cs typeface="+mn-cs"/>
            </a:rPr>
            <a:t>千円減少したこと</a:t>
          </a:r>
          <a:r>
            <a:rPr kumimoji="1" lang="ja-JP" altLang="ja-JP" sz="1100">
              <a:solidFill>
                <a:schemeClr val="dk1"/>
              </a:solidFill>
              <a:effectLst/>
              <a:latin typeface="+mn-lt"/>
              <a:ea typeface="+mn-ea"/>
              <a:cs typeface="+mn-cs"/>
            </a:rPr>
            <a:t>が主な要因である。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・中長期的には、人口減少や少子高齢化による地方税収の減収など、今後も財源不足が見込まれるため、行財政改革推進大綱に基づく歳出削減</a:t>
          </a:r>
          <a:r>
            <a:rPr kumimoji="1" lang="ja-JP" altLang="en-US" sz="1100">
              <a:solidFill>
                <a:schemeClr val="dk1"/>
              </a:solidFill>
              <a:effectLst/>
              <a:latin typeface="+mn-lt"/>
              <a:ea typeface="+mn-ea"/>
              <a:cs typeface="+mn-cs"/>
            </a:rPr>
            <a:t>や、行政評価や事務事業評価による業務量の見直し</a:t>
          </a:r>
          <a:r>
            <a:rPr kumimoji="1" lang="ja-JP" altLang="ja-JP" sz="1100">
              <a:solidFill>
                <a:schemeClr val="dk1"/>
              </a:solidFill>
              <a:effectLst/>
              <a:latin typeface="+mn-lt"/>
              <a:ea typeface="+mn-ea"/>
              <a:cs typeface="+mn-cs"/>
            </a:rPr>
            <a:t>に努めるとともに、財源不足分については基金からの取り崩しによる対応とする。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・津和野町まちづくり基金：新町建設計画に基づくまちづくりの推進</a:t>
          </a:r>
          <a:endParaRPr lang="ja-JP" altLang="ja-JP" sz="1400">
            <a:effectLst/>
          </a:endParaRPr>
        </a:p>
        <a:p>
          <a:r>
            <a:rPr kumimoji="1" lang="ja-JP" altLang="ja-JP" sz="1100">
              <a:solidFill>
                <a:schemeClr val="dk1"/>
              </a:solidFill>
              <a:effectLst/>
              <a:latin typeface="+mn-lt"/>
              <a:ea typeface="+mn-ea"/>
              <a:cs typeface="+mn-cs"/>
            </a:rPr>
            <a:t>・ふるさと津和野基金：産業振興・自然環境保全・医療福祉の充実・観光振興・教育文化の振興</a:t>
          </a:r>
          <a:endParaRPr lang="ja-JP" altLang="ja-JP" sz="1400">
            <a:effectLst/>
          </a:endParaRPr>
        </a:p>
        <a:p>
          <a:r>
            <a:rPr kumimoji="1" lang="ja-JP" altLang="ja-JP" sz="1100">
              <a:solidFill>
                <a:schemeClr val="dk1"/>
              </a:solidFill>
              <a:effectLst/>
              <a:latin typeface="+mn-lt"/>
              <a:ea typeface="+mn-ea"/>
              <a:cs typeface="+mn-cs"/>
            </a:rPr>
            <a:t>・津和野町地域医療推進基金：地域医療の推進</a:t>
          </a:r>
          <a:endParaRPr lang="ja-JP" altLang="ja-JP" sz="1400">
            <a:effectLst/>
          </a:endParaRPr>
        </a:p>
        <a:p>
          <a:r>
            <a:rPr kumimoji="1" lang="ja-JP" altLang="ja-JP" sz="1100">
              <a:solidFill>
                <a:schemeClr val="dk1"/>
              </a:solidFill>
              <a:effectLst/>
              <a:latin typeface="+mn-lt"/>
              <a:ea typeface="+mn-ea"/>
              <a:cs typeface="+mn-cs"/>
            </a:rPr>
            <a:t>・津和野町城山整備基金：津和野町城山の整備充実の基金</a:t>
          </a:r>
          <a:endParaRPr lang="ja-JP" altLang="ja-JP" sz="1400">
            <a:effectLst/>
          </a:endParaRPr>
        </a:p>
        <a:p>
          <a:r>
            <a:rPr kumimoji="1" lang="ja-JP" altLang="ja-JP" sz="1100">
              <a:solidFill>
                <a:schemeClr val="dk1"/>
              </a:solidFill>
              <a:effectLst/>
              <a:latin typeface="+mn-lt"/>
              <a:ea typeface="+mn-ea"/>
              <a:cs typeface="+mn-cs"/>
            </a:rPr>
            <a:t>・津和野町</a:t>
          </a:r>
          <a:r>
            <a:rPr kumimoji="1" lang="en-US" altLang="ja-JP" sz="1100">
              <a:solidFill>
                <a:schemeClr val="dk1"/>
              </a:solidFill>
              <a:effectLst/>
              <a:latin typeface="+mn-lt"/>
              <a:ea typeface="+mn-ea"/>
              <a:cs typeface="+mn-cs"/>
            </a:rPr>
            <a:t>ICT</a:t>
          </a:r>
          <a:r>
            <a:rPr kumimoji="1" lang="ja-JP" altLang="ja-JP" sz="1100">
              <a:solidFill>
                <a:schemeClr val="dk1"/>
              </a:solidFill>
              <a:effectLst/>
              <a:latin typeface="+mn-lt"/>
              <a:ea typeface="+mn-ea"/>
              <a:cs typeface="+mn-cs"/>
            </a:rPr>
            <a:t>整備基金：津和野町立小中学校の</a:t>
          </a:r>
          <a:r>
            <a:rPr kumimoji="1" lang="en-US" altLang="ja-JP" sz="1100">
              <a:solidFill>
                <a:schemeClr val="dk1"/>
              </a:solidFill>
              <a:effectLst/>
              <a:latin typeface="+mn-lt"/>
              <a:ea typeface="+mn-ea"/>
              <a:cs typeface="+mn-cs"/>
            </a:rPr>
            <a:t>ICT</a:t>
          </a:r>
          <a:r>
            <a:rPr kumimoji="1" lang="ja-JP" altLang="ja-JP" sz="1100">
              <a:solidFill>
                <a:schemeClr val="dk1"/>
              </a:solidFill>
              <a:effectLst/>
              <a:latin typeface="+mn-lt"/>
              <a:ea typeface="+mn-ea"/>
              <a:cs typeface="+mn-cs"/>
            </a:rPr>
            <a:t>機器の整備充実の基金</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・津和野町まちづくり基金：安野光雅美術館や津和野町東京事務所に係る経費に対応するため、</a:t>
          </a:r>
          <a:r>
            <a:rPr kumimoji="1" lang="en-US" altLang="ja-JP" sz="1100">
              <a:solidFill>
                <a:schemeClr val="dk1"/>
              </a:solidFill>
              <a:effectLst/>
              <a:latin typeface="+mn-lt"/>
              <a:ea typeface="+mn-ea"/>
              <a:cs typeface="+mn-cs"/>
            </a:rPr>
            <a:t>121,952</a:t>
          </a:r>
          <a:r>
            <a:rPr kumimoji="1" lang="ja-JP" altLang="ja-JP" sz="1100">
              <a:solidFill>
                <a:schemeClr val="dk1"/>
              </a:solidFill>
              <a:effectLst/>
              <a:latin typeface="+mn-lt"/>
              <a:ea typeface="+mn-ea"/>
              <a:cs typeface="+mn-cs"/>
            </a:rPr>
            <a:t>千円取り崩しを行った。</a:t>
          </a:r>
          <a:endParaRPr lang="ja-JP" altLang="ja-JP" sz="1400">
            <a:effectLst/>
          </a:endParaRPr>
        </a:p>
        <a:p>
          <a:r>
            <a:rPr kumimoji="1" lang="ja-JP" altLang="ja-JP" sz="1100">
              <a:solidFill>
                <a:schemeClr val="dk1"/>
              </a:solidFill>
              <a:effectLst/>
              <a:latin typeface="+mn-lt"/>
              <a:ea typeface="+mn-ea"/>
              <a:cs typeface="+mn-cs"/>
            </a:rPr>
            <a:t>・ふるさと津和野基金：つわの住まいる応援事業補助金など定住対策に係る経費に対応するため、</a:t>
          </a:r>
          <a:r>
            <a:rPr kumimoji="1" lang="en-US" altLang="ja-JP" sz="1100">
              <a:solidFill>
                <a:schemeClr val="dk1"/>
              </a:solidFill>
              <a:effectLst/>
              <a:latin typeface="+mn-lt"/>
              <a:ea typeface="+mn-ea"/>
              <a:cs typeface="+mn-cs"/>
            </a:rPr>
            <a:t>28,510</a:t>
          </a:r>
          <a:r>
            <a:rPr kumimoji="1" lang="ja-JP" altLang="ja-JP" sz="1100">
              <a:solidFill>
                <a:schemeClr val="dk1"/>
              </a:solidFill>
              <a:effectLst/>
              <a:latin typeface="+mn-lt"/>
              <a:ea typeface="+mn-ea"/>
              <a:cs typeface="+mn-cs"/>
            </a:rPr>
            <a:t>千円取り崩しを行った。</a:t>
          </a:r>
          <a:endParaRPr lang="ja-JP" altLang="ja-JP" sz="1400">
            <a:effectLst/>
          </a:endParaRPr>
        </a:p>
        <a:p>
          <a:r>
            <a:rPr kumimoji="1" lang="ja-JP" altLang="ja-JP" sz="1100">
              <a:solidFill>
                <a:schemeClr val="dk1"/>
              </a:solidFill>
              <a:effectLst/>
              <a:latin typeface="+mn-lt"/>
              <a:ea typeface="+mn-ea"/>
              <a:cs typeface="+mn-cs"/>
            </a:rPr>
            <a:t>・津和野町地域医療推進基金：地域医療を守るために必要な経費に対応するため</a:t>
          </a:r>
          <a:r>
            <a:rPr kumimoji="1" lang="en-US" altLang="ja-JP" sz="1100">
              <a:solidFill>
                <a:schemeClr val="dk1"/>
              </a:solidFill>
              <a:effectLst/>
              <a:latin typeface="+mn-lt"/>
              <a:ea typeface="+mn-ea"/>
              <a:cs typeface="+mn-cs"/>
            </a:rPr>
            <a:t>21,030</a:t>
          </a:r>
          <a:r>
            <a:rPr kumimoji="1" lang="ja-JP" altLang="ja-JP" sz="1100">
              <a:solidFill>
                <a:schemeClr val="dk1"/>
              </a:solidFill>
              <a:effectLst/>
              <a:latin typeface="+mn-lt"/>
              <a:ea typeface="+mn-ea"/>
              <a:cs typeface="+mn-cs"/>
            </a:rPr>
            <a:t>千円を積立することができた。</a:t>
          </a:r>
          <a:endParaRPr lang="ja-JP" altLang="ja-JP" sz="1400">
            <a:effectLst/>
          </a:endParaRPr>
        </a:p>
        <a:p>
          <a:r>
            <a:rPr kumimoji="1" lang="ja-JP" altLang="ja-JP" sz="1100">
              <a:solidFill>
                <a:schemeClr val="dk1"/>
              </a:solidFill>
              <a:effectLst/>
              <a:latin typeface="+mn-lt"/>
              <a:ea typeface="+mn-ea"/>
              <a:cs typeface="+mn-cs"/>
            </a:rPr>
            <a:t>・津和野町城山整備基金：城山森林整備として下刈りなどに対応するため、</a:t>
          </a:r>
          <a:r>
            <a:rPr kumimoji="1" lang="en-US" altLang="ja-JP" sz="1100">
              <a:solidFill>
                <a:schemeClr val="dk1"/>
              </a:solidFill>
              <a:effectLst/>
              <a:latin typeface="+mn-lt"/>
              <a:ea typeface="+mn-ea"/>
              <a:cs typeface="+mn-cs"/>
            </a:rPr>
            <a:t>6,971</a:t>
          </a:r>
          <a:r>
            <a:rPr kumimoji="1" lang="ja-JP" altLang="ja-JP" sz="1100">
              <a:solidFill>
                <a:schemeClr val="dk1"/>
              </a:solidFill>
              <a:effectLst/>
              <a:latin typeface="+mn-lt"/>
              <a:ea typeface="+mn-ea"/>
              <a:cs typeface="+mn-cs"/>
            </a:rPr>
            <a:t>千円取り崩しを行った。</a:t>
          </a:r>
          <a:endParaRPr lang="ja-JP" altLang="ja-JP" sz="1400">
            <a:effectLst/>
          </a:endParaRPr>
        </a:p>
        <a:p>
          <a:r>
            <a:rPr kumimoji="1" lang="ja-JP" altLang="ja-JP" sz="1100">
              <a:solidFill>
                <a:schemeClr val="dk1"/>
              </a:solidFill>
              <a:effectLst/>
              <a:latin typeface="+mn-lt"/>
              <a:ea typeface="+mn-ea"/>
              <a:cs typeface="+mn-cs"/>
            </a:rPr>
            <a:t>・津和野町</a:t>
          </a:r>
          <a:r>
            <a:rPr kumimoji="1" lang="en-US" altLang="ja-JP" sz="1100">
              <a:solidFill>
                <a:schemeClr val="dk1"/>
              </a:solidFill>
              <a:effectLst/>
              <a:latin typeface="+mn-lt"/>
              <a:ea typeface="+mn-ea"/>
              <a:cs typeface="+mn-cs"/>
            </a:rPr>
            <a:t>ICT</a:t>
          </a:r>
          <a:r>
            <a:rPr kumimoji="1" lang="ja-JP" altLang="ja-JP" sz="1100">
              <a:solidFill>
                <a:schemeClr val="dk1"/>
              </a:solidFill>
              <a:effectLst/>
              <a:latin typeface="+mn-lt"/>
              <a:ea typeface="+mn-ea"/>
              <a:cs typeface="+mn-cs"/>
            </a:rPr>
            <a:t>整備基金：津和野町立小中学校の</a:t>
          </a:r>
          <a:r>
            <a:rPr kumimoji="1" lang="ja-JP" altLang="en-US" sz="1100">
              <a:solidFill>
                <a:schemeClr val="dk1"/>
              </a:solidFill>
              <a:effectLst/>
              <a:latin typeface="+mn-lt"/>
              <a:ea typeface="+mn-ea"/>
              <a:cs typeface="+mn-cs"/>
            </a:rPr>
            <a:t>ネットワーク維持管理</a:t>
          </a:r>
          <a:r>
            <a:rPr kumimoji="1" lang="ja-JP" altLang="ja-JP" sz="1100">
              <a:solidFill>
                <a:schemeClr val="dk1"/>
              </a:solidFill>
              <a:effectLst/>
              <a:latin typeface="+mn-lt"/>
              <a:ea typeface="+mn-ea"/>
              <a:cs typeface="+mn-cs"/>
            </a:rPr>
            <a:t>に対応するため、</a:t>
          </a:r>
          <a:r>
            <a:rPr kumimoji="1" lang="en-US" altLang="ja-JP" sz="1100">
              <a:solidFill>
                <a:schemeClr val="dk1"/>
              </a:solidFill>
              <a:effectLst/>
              <a:latin typeface="+mn-lt"/>
              <a:ea typeface="+mn-ea"/>
              <a:cs typeface="+mn-cs"/>
            </a:rPr>
            <a:t>3,955</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取り崩しを行った。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・その他特定目的基金全体：地域医療を維持するために、令和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年度の処遇改善以降、多額の負担が必要になるなど、特定の財政支出に対応できるよう一定額を確保していく。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1,332,463</a:t>
          </a:r>
          <a:r>
            <a:rPr kumimoji="1" lang="ja-JP" altLang="ja-JP" sz="1100">
              <a:solidFill>
                <a:schemeClr val="dk1"/>
              </a:solidFill>
              <a:effectLst/>
              <a:latin typeface="+mn-lt"/>
              <a:ea typeface="+mn-ea"/>
              <a:cs typeface="+mn-cs"/>
            </a:rPr>
            <a:t>千円となっており、前年度から</a:t>
          </a:r>
          <a:r>
            <a:rPr kumimoji="1" lang="en-US" altLang="ja-JP" sz="1100">
              <a:solidFill>
                <a:schemeClr val="dk1"/>
              </a:solidFill>
              <a:effectLst/>
              <a:latin typeface="+mn-lt"/>
              <a:ea typeface="+mn-ea"/>
              <a:cs typeface="+mn-cs"/>
            </a:rPr>
            <a:t>136,290</a:t>
          </a:r>
          <a:r>
            <a:rPr kumimoji="1" lang="ja-JP" altLang="ja-JP" sz="1100">
              <a:solidFill>
                <a:schemeClr val="dk1"/>
              </a:solidFill>
              <a:effectLst/>
              <a:latin typeface="+mn-lt"/>
              <a:ea typeface="+mn-ea"/>
              <a:cs typeface="+mn-cs"/>
            </a:rPr>
            <a:t>千円の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となっている。</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・これは、会計年度任用職員の勤勉手当の支給の開始や、人事院勧告の差額支給の対応による人件費の大幅な増額を受けて、財政調整基金を</a:t>
          </a:r>
          <a:r>
            <a:rPr kumimoji="1" lang="en-US" altLang="ja-JP" sz="1100">
              <a:solidFill>
                <a:schemeClr val="dk1"/>
              </a:solidFill>
              <a:effectLst/>
              <a:latin typeface="+mn-lt"/>
              <a:ea typeface="+mn-ea"/>
              <a:cs typeface="+mn-cs"/>
            </a:rPr>
            <a:t>137.404</a:t>
          </a:r>
          <a:r>
            <a:rPr kumimoji="1" lang="ja-JP" altLang="ja-JP" sz="1100">
              <a:solidFill>
                <a:schemeClr val="dk1"/>
              </a:solidFill>
              <a:effectLst/>
              <a:latin typeface="+mn-lt"/>
              <a:ea typeface="+mn-ea"/>
              <a:cs typeface="+mn-cs"/>
            </a:rPr>
            <a:t>千円取り崩したことで、基金残高が減少する結果となっている。</a:t>
          </a:r>
          <a:endParaRPr lang="ja-JP" altLang="ja-JP">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月豪雨災害の実績を踏まえ、災害への備え等のため約</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億円の残高を維持する。高い金利の一時借入</a:t>
          </a:r>
          <a:r>
            <a:rPr kumimoji="1" lang="ja-JP" altLang="en-US" sz="1100">
              <a:solidFill>
                <a:schemeClr val="dk1"/>
              </a:solidFill>
              <a:effectLst/>
              <a:latin typeface="+mn-lt"/>
              <a:ea typeface="+mn-ea"/>
              <a:cs typeface="+mn-cs"/>
            </a:rPr>
            <a:t>をするよりも、財政調整基金の繰替運用で対応するためには、</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億を超えた現在高の維持に努める。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605,401</a:t>
          </a:r>
          <a:r>
            <a:rPr kumimoji="1" lang="ja-JP" altLang="ja-JP" sz="1100">
              <a:solidFill>
                <a:schemeClr val="dk1"/>
              </a:solidFill>
              <a:effectLst/>
              <a:latin typeface="+mn-lt"/>
              <a:ea typeface="+mn-ea"/>
              <a:cs typeface="+mn-cs"/>
            </a:rPr>
            <a:t>千円となっており、前年度から</a:t>
          </a:r>
          <a:r>
            <a:rPr kumimoji="1" lang="en-US" altLang="ja-JP" sz="1100">
              <a:solidFill>
                <a:schemeClr val="dk1"/>
              </a:solidFill>
              <a:effectLst/>
              <a:latin typeface="+mn-lt"/>
              <a:ea typeface="+mn-ea"/>
              <a:cs typeface="+mn-cs"/>
            </a:rPr>
            <a:t>195,362</a:t>
          </a:r>
          <a:r>
            <a:rPr kumimoji="1" lang="ja-JP" altLang="ja-JP" sz="1100">
              <a:solidFill>
                <a:schemeClr val="dk1"/>
              </a:solidFill>
              <a:effectLst/>
              <a:latin typeface="+mn-lt"/>
              <a:ea typeface="+mn-ea"/>
              <a:cs typeface="+mn-cs"/>
            </a:rPr>
            <a:t>千円の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・これは、</a:t>
          </a:r>
          <a:r>
            <a:rPr kumimoji="1" lang="ja-JP" altLang="en-US" sz="1100">
              <a:solidFill>
                <a:schemeClr val="dk1"/>
              </a:solidFill>
              <a:effectLst/>
              <a:latin typeface="+mn-lt"/>
              <a:ea typeface="+mn-ea"/>
              <a:cs typeface="+mn-cs"/>
            </a:rPr>
            <a:t>繰上償還をするための財源として、</a:t>
          </a:r>
          <a:r>
            <a:rPr kumimoji="1" lang="ja-JP" altLang="ja-JP" sz="1100">
              <a:solidFill>
                <a:schemeClr val="dk1"/>
              </a:solidFill>
              <a:effectLst/>
              <a:latin typeface="+mn-lt"/>
              <a:ea typeface="+mn-ea"/>
              <a:cs typeface="+mn-cs"/>
            </a:rPr>
            <a:t>前年度から</a:t>
          </a:r>
          <a:r>
            <a:rPr kumimoji="1" lang="en-US" altLang="ja-JP" sz="1100">
              <a:solidFill>
                <a:schemeClr val="dk1"/>
              </a:solidFill>
              <a:effectLst/>
              <a:latin typeface="+mn-lt"/>
              <a:ea typeface="+mn-ea"/>
              <a:cs typeface="+mn-cs"/>
            </a:rPr>
            <a:t>245,032</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取り崩し</a:t>
          </a:r>
          <a:r>
            <a:rPr kumimoji="1" lang="ja-JP" altLang="ja-JP" sz="1100">
              <a:solidFill>
                <a:schemeClr val="dk1"/>
              </a:solidFill>
              <a:effectLst/>
              <a:latin typeface="+mn-lt"/>
              <a:ea typeface="+mn-ea"/>
              <a:cs typeface="+mn-cs"/>
            </a:rPr>
            <a:t>たことが主な要因である。</a:t>
          </a:r>
          <a:endParaRPr lang="ja-JP" altLang="ja-JP">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津和野庁舎耐震改修事業や</a:t>
          </a:r>
          <a:r>
            <a:rPr kumimoji="1" lang="ja-JP" altLang="ja-JP" sz="1100">
              <a:solidFill>
                <a:schemeClr val="dk1"/>
              </a:solidFill>
              <a:effectLst/>
              <a:latin typeface="+mn-lt"/>
              <a:ea typeface="+mn-ea"/>
              <a:cs typeface="+mn-cs"/>
            </a:rPr>
            <a:t>日原地域活動拠点施設整備事業等</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大規模事業が予定されているため、計画的</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繰上償還を実施する必要があることから、減債基金においては、繰越金の一部を積立していくなど、一定額を確保していく。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・津和野町まちづくり基金：新町建設計画に基づくまちづくりの推進</a:t>
          </a:r>
          <a:endParaRPr lang="ja-JP" altLang="ja-JP" sz="1400">
            <a:effectLst/>
          </a:endParaRPr>
        </a:p>
        <a:p>
          <a:r>
            <a:rPr kumimoji="1" lang="ja-JP" altLang="ja-JP" sz="1100">
              <a:solidFill>
                <a:schemeClr val="dk1"/>
              </a:solidFill>
              <a:effectLst/>
              <a:latin typeface="+mn-lt"/>
              <a:ea typeface="+mn-ea"/>
              <a:cs typeface="+mn-cs"/>
            </a:rPr>
            <a:t>・ふるさと津和野基金：産業振興・自然環境保全・医療福祉の充実・観光振興・教育文化の振興</a:t>
          </a:r>
          <a:endParaRPr lang="ja-JP" altLang="ja-JP" sz="1400">
            <a:effectLst/>
          </a:endParaRPr>
        </a:p>
        <a:p>
          <a:r>
            <a:rPr kumimoji="1" lang="ja-JP" altLang="ja-JP" sz="1100">
              <a:solidFill>
                <a:schemeClr val="dk1"/>
              </a:solidFill>
              <a:effectLst/>
              <a:latin typeface="+mn-lt"/>
              <a:ea typeface="+mn-ea"/>
              <a:cs typeface="+mn-cs"/>
            </a:rPr>
            <a:t>・津和野町地域医療推進基金：地域医療の推進</a:t>
          </a:r>
          <a:endParaRPr lang="ja-JP" altLang="ja-JP" sz="1400">
            <a:effectLst/>
          </a:endParaRPr>
        </a:p>
        <a:p>
          <a:r>
            <a:rPr kumimoji="1" lang="ja-JP" altLang="ja-JP" sz="1100">
              <a:solidFill>
                <a:schemeClr val="dk1"/>
              </a:solidFill>
              <a:effectLst/>
              <a:latin typeface="+mn-lt"/>
              <a:ea typeface="+mn-ea"/>
              <a:cs typeface="+mn-cs"/>
            </a:rPr>
            <a:t>・津和野町城山整備基金：津和野町城山の整備充実の基金</a:t>
          </a:r>
          <a:endParaRPr lang="ja-JP" altLang="ja-JP" sz="1400">
            <a:effectLst/>
          </a:endParaRPr>
        </a:p>
        <a:p>
          <a:r>
            <a:rPr kumimoji="1" lang="ja-JP" altLang="ja-JP" sz="1100">
              <a:solidFill>
                <a:schemeClr val="dk1"/>
              </a:solidFill>
              <a:effectLst/>
              <a:latin typeface="+mn-lt"/>
              <a:ea typeface="+mn-ea"/>
              <a:cs typeface="+mn-cs"/>
            </a:rPr>
            <a:t>・津和野町</a:t>
          </a:r>
          <a:r>
            <a:rPr kumimoji="1" lang="en-US" altLang="ja-JP" sz="1100">
              <a:solidFill>
                <a:schemeClr val="dk1"/>
              </a:solidFill>
              <a:effectLst/>
              <a:latin typeface="+mn-lt"/>
              <a:ea typeface="+mn-ea"/>
              <a:cs typeface="+mn-cs"/>
            </a:rPr>
            <a:t>ICT</a:t>
          </a:r>
          <a:r>
            <a:rPr kumimoji="1" lang="ja-JP" altLang="ja-JP" sz="1100">
              <a:solidFill>
                <a:schemeClr val="dk1"/>
              </a:solidFill>
              <a:effectLst/>
              <a:latin typeface="+mn-lt"/>
              <a:ea typeface="+mn-ea"/>
              <a:cs typeface="+mn-cs"/>
            </a:rPr>
            <a:t>整備基金：津和野町立小中学校の</a:t>
          </a:r>
          <a:r>
            <a:rPr kumimoji="1" lang="en-US" altLang="ja-JP" sz="1100">
              <a:solidFill>
                <a:schemeClr val="dk1"/>
              </a:solidFill>
              <a:effectLst/>
              <a:latin typeface="+mn-lt"/>
              <a:ea typeface="+mn-ea"/>
              <a:cs typeface="+mn-cs"/>
            </a:rPr>
            <a:t>ICT</a:t>
          </a:r>
          <a:r>
            <a:rPr kumimoji="1" lang="ja-JP" altLang="ja-JP" sz="1100">
              <a:solidFill>
                <a:schemeClr val="dk1"/>
              </a:solidFill>
              <a:effectLst/>
              <a:latin typeface="+mn-lt"/>
              <a:ea typeface="+mn-ea"/>
              <a:cs typeface="+mn-cs"/>
            </a:rPr>
            <a:t>機器の整備充実の基金</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島根県津和野町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6,373
6,305
307.03
10,018,801
9,920,038
79,963
5,151,033
15,314,018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83.5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人口の減少（</a:t>
          </a:r>
          <a:r>
            <a:rPr kumimoji="1" lang="en-US" altLang="ja-JP" sz="1100">
              <a:solidFill>
                <a:schemeClr val="dk1"/>
              </a:solidFill>
              <a:effectLst/>
              <a:latin typeface="+mn-lt"/>
              <a:ea typeface="+mn-ea"/>
              <a:cs typeface="+mn-cs"/>
            </a:rPr>
            <a:t>H27</a:t>
          </a:r>
          <a:r>
            <a:rPr kumimoji="1" lang="ja-JP" altLang="ja-JP" sz="1100">
              <a:solidFill>
                <a:schemeClr val="dk1"/>
              </a:solidFill>
              <a:effectLst/>
              <a:latin typeface="+mn-lt"/>
              <a:ea typeface="+mn-ea"/>
              <a:cs typeface="+mn-cs"/>
            </a:rPr>
            <a:t>国調：</a:t>
          </a:r>
          <a:r>
            <a:rPr kumimoji="1" lang="en-US" altLang="ja-JP" sz="1100">
              <a:solidFill>
                <a:schemeClr val="dk1"/>
              </a:solidFill>
              <a:effectLst/>
              <a:latin typeface="+mn-lt"/>
              <a:ea typeface="+mn-ea"/>
              <a:cs typeface="+mn-cs"/>
            </a:rPr>
            <a:t>7,653</a:t>
          </a:r>
          <a:r>
            <a:rPr kumimoji="1" lang="ja-JP" altLang="ja-JP" sz="1100">
              <a:solidFill>
                <a:schemeClr val="dk1"/>
              </a:solidFill>
              <a:effectLst/>
              <a:latin typeface="+mn-lt"/>
              <a:ea typeface="+mn-ea"/>
              <a:cs typeface="+mn-cs"/>
            </a:rPr>
            <a:t>人→</a:t>
          </a:r>
          <a:r>
            <a:rPr kumimoji="1" lang="en-US" altLang="ja-JP" sz="1100">
              <a:solidFill>
                <a:schemeClr val="dk1"/>
              </a:solidFill>
              <a:effectLst/>
              <a:latin typeface="+mn-lt"/>
              <a:ea typeface="+mn-ea"/>
              <a:cs typeface="+mn-cs"/>
            </a:rPr>
            <a:t>R2</a:t>
          </a:r>
          <a:r>
            <a:rPr kumimoji="1" lang="ja-JP" altLang="ja-JP" sz="1100">
              <a:solidFill>
                <a:schemeClr val="dk1"/>
              </a:solidFill>
              <a:effectLst/>
              <a:latin typeface="+mn-lt"/>
              <a:ea typeface="+mn-ea"/>
              <a:cs typeface="+mn-cs"/>
            </a:rPr>
            <a:t>国調：</a:t>
          </a:r>
          <a:r>
            <a:rPr kumimoji="1" lang="en-US" altLang="ja-JP" sz="1100">
              <a:solidFill>
                <a:schemeClr val="dk1"/>
              </a:solidFill>
              <a:effectLst/>
              <a:latin typeface="+mn-lt"/>
              <a:ea typeface="+mn-ea"/>
              <a:cs typeface="+mn-cs"/>
            </a:rPr>
            <a:t>6,875</a:t>
          </a:r>
          <a:r>
            <a:rPr kumimoji="1" lang="ja-JP" altLang="ja-JP" sz="1100">
              <a:solidFill>
                <a:schemeClr val="dk1"/>
              </a:solidFill>
              <a:effectLst/>
              <a:latin typeface="+mn-lt"/>
              <a:ea typeface="+mn-ea"/>
              <a:cs typeface="+mn-cs"/>
            </a:rPr>
            <a:t>人 ▲</a:t>
          </a:r>
          <a:r>
            <a:rPr kumimoji="1" lang="en-US" altLang="ja-JP" sz="1100">
              <a:solidFill>
                <a:schemeClr val="dk1"/>
              </a:solidFill>
              <a:effectLst/>
              <a:latin typeface="+mn-lt"/>
              <a:ea typeface="+mn-ea"/>
              <a:cs typeface="+mn-cs"/>
            </a:rPr>
            <a:t>10.2</a:t>
          </a:r>
          <a:r>
            <a:rPr kumimoji="1" lang="ja-JP" altLang="ja-JP" sz="1100">
              <a:solidFill>
                <a:schemeClr val="dk1"/>
              </a:solidFill>
              <a:effectLst/>
              <a:latin typeface="+mn-lt"/>
              <a:ea typeface="+mn-ea"/>
              <a:cs typeface="+mn-cs"/>
            </a:rPr>
            <a:t>％）や全国平均を大きく上回る高齢化</a:t>
          </a:r>
          <a:r>
            <a:rPr kumimoji="1" lang="ja-JP" altLang="en-US" sz="1100">
              <a:solidFill>
                <a:schemeClr val="dk1"/>
              </a:solidFill>
              <a:effectLst/>
              <a:latin typeface="+mn-lt"/>
              <a:ea typeface="+mn-ea"/>
              <a:cs typeface="+mn-cs"/>
            </a:rPr>
            <a:t>率</a:t>
          </a:r>
          <a:r>
            <a:rPr kumimoji="1" lang="en-US" altLang="ja-JP" sz="1100">
              <a:solidFill>
                <a:schemeClr val="dk1"/>
              </a:solidFill>
              <a:effectLst/>
              <a:latin typeface="+mn-lt"/>
              <a:ea typeface="+mn-ea"/>
              <a:cs typeface="+mn-cs"/>
            </a:rPr>
            <a:t>50</a:t>
          </a:r>
          <a:r>
            <a:rPr kumimoji="1" lang="ja-JP" altLang="en-US" sz="1100">
              <a:solidFill>
                <a:schemeClr val="dk1"/>
              </a:solidFill>
              <a:effectLst/>
              <a:latin typeface="+mn-lt"/>
              <a:ea typeface="+mn-ea"/>
              <a:cs typeface="+mn-cs"/>
            </a:rPr>
            <a:t>％超え</a:t>
          </a:r>
          <a:r>
            <a:rPr kumimoji="1" lang="ja-JP" altLang="ja-JP" sz="1100">
              <a:solidFill>
                <a:schemeClr val="dk1"/>
              </a:solidFill>
              <a:effectLst/>
              <a:latin typeface="+mn-lt"/>
              <a:ea typeface="+mn-ea"/>
              <a:cs typeface="+mn-cs"/>
            </a:rPr>
            <a:t>という現状に加え、地方税など自主財源が少ないことが、類似団体内平均を下回っている要因である。</a:t>
          </a:r>
          <a:endParaRPr lang="ja-JP" altLang="ja-JP" sz="1400">
            <a:effectLst/>
          </a:endParaRPr>
        </a:p>
        <a:p>
          <a:r>
            <a:rPr kumimoji="1" lang="ja-JP" altLang="ja-JP" sz="1100">
              <a:solidFill>
                <a:schemeClr val="dk1"/>
              </a:solidFill>
              <a:effectLst/>
              <a:latin typeface="+mn-lt"/>
              <a:ea typeface="+mn-ea"/>
              <a:cs typeface="+mn-cs"/>
            </a:rPr>
            <a:t>　今後も定住施策を最重要課題として取り組むとともに、税収の徴収率向上対策の強化、人件費の抑制等、行財政改革を推進し、歳出削減を図ることにより行政の効率化、財政基盤の強化に努める。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72672</xdr:rowOff>
    </xdr:from>
    <xdr:to>
      <xdr:col>23</xdr:col>
      <xdr:colOff>133350</xdr:colOff>
      <xdr:row>44</xdr:row>
      <xdr:rowOff>31045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073422"/>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3122</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546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31045</xdr:rowOff>
    </xdr:from>
    <xdr:to>
      <xdr:col>24</xdr:col>
      <xdr:colOff>12700</xdr:colOff>
      <xdr:row>44</xdr:row>
      <xdr:rowOff>31045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574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159049</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72672</xdr:rowOff>
    </xdr:from>
    <xdr:to>
      <xdr:col>24</xdr:col>
      <xdr:colOff>12700</xdr:colOff>
      <xdr:row>35</xdr:row>
      <xdr:rowOff>72672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31045</xdr:rowOff>
    </xdr:from>
    <xdr:to>
      <xdr:col>23</xdr:col>
      <xdr:colOff>133350</xdr:colOff>
      <xdr:row>44</xdr:row>
      <xdr:rowOff>31045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57484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58155</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087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31045</xdr:rowOff>
    </xdr:from>
    <xdr:to>
      <xdr:col>19</xdr:col>
      <xdr:colOff>133350</xdr:colOff>
      <xdr:row>44</xdr:row>
      <xdr:rowOff>31045</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748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153405</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31045</xdr:rowOff>
    </xdr:from>
    <xdr:to>
      <xdr:col>15</xdr:col>
      <xdr:colOff>82550</xdr:colOff>
      <xdr:row>44</xdr:row>
      <xdr:rowOff>31045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748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28222</xdr:rowOff>
    </xdr:from>
    <xdr:to>
      <xdr:col>15</xdr:col>
      <xdr:colOff>133350</xdr:colOff>
      <xdr:row>42</xdr:row>
      <xdr:rowOff>129822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139999</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17639</xdr:rowOff>
    </xdr:from>
    <xdr:to>
      <xdr:col>11</xdr:col>
      <xdr:colOff>31750</xdr:colOff>
      <xdr:row>44</xdr:row>
      <xdr:rowOff>31045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614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159455</xdr:rowOff>
    </xdr:from>
    <xdr:to>
      <xdr:col>7</xdr:col>
      <xdr:colOff>31750</xdr:colOff>
      <xdr:row>42</xdr:row>
      <xdr:rowOff>89605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99782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151695</xdr:rowOff>
    </xdr:from>
    <xdr:to>
      <xdr:col>23</xdr:col>
      <xdr:colOff>184150</xdr:colOff>
      <xdr:row>44</xdr:row>
      <xdr:rowOff>81845</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47572</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41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151695</xdr:rowOff>
    </xdr:from>
    <xdr:to>
      <xdr:col>19</xdr:col>
      <xdr:colOff>184150</xdr:colOff>
      <xdr:row>44</xdr:row>
      <xdr:rowOff>81845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66622</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610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151695</xdr:rowOff>
    </xdr:from>
    <xdr:to>
      <xdr:col>15</xdr:col>
      <xdr:colOff>133350</xdr:colOff>
      <xdr:row>44</xdr:row>
      <xdr:rowOff>81845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66622</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151695</xdr:rowOff>
    </xdr:from>
    <xdr:to>
      <xdr:col>11</xdr:col>
      <xdr:colOff>82550</xdr:colOff>
      <xdr:row>44</xdr:row>
      <xdr:rowOff>81845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66622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138289</xdr:rowOff>
    </xdr:from>
    <xdr:to>
      <xdr:col>7</xdr:col>
      <xdr:colOff>31750</xdr:colOff>
      <xdr:row>44</xdr:row>
      <xdr:rowOff>68439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53216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歳出では公債費繰上償還（</a:t>
          </a:r>
          <a:r>
            <a:rPr kumimoji="1" lang="en-US" altLang="ja-JP" sz="1100">
              <a:solidFill>
                <a:schemeClr val="dk1"/>
              </a:solidFill>
              <a:effectLst/>
              <a:latin typeface="+mn-lt"/>
              <a:ea typeface="+mn-ea"/>
              <a:cs typeface="+mn-cs"/>
            </a:rPr>
            <a:t>251,975</a:t>
          </a:r>
          <a:r>
            <a:rPr kumimoji="1" lang="ja-JP" altLang="ja-JP" sz="1100">
              <a:solidFill>
                <a:schemeClr val="dk1"/>
              </a:solidFill>
              <a:effectLst/>
              <a:latin typeface="+mn-lt"/>
              <a:ea typeface="+mn-ea"/>
              <a:cs typeface="+mn-cs"/>
            </a:rPr>
            <a:t>千円）を行い、計画的に公債費を抑制することができたが、</a:t>
          </a:r>
          <a:r>
            <a:rPr kumimoji="1" lang="en-US" altLang="ja-JP" sz="1100">
              <a:solidFill>
                <a:schemeClr val="dk1"/>
              </a:solidFill>
              <a:effectLst/>
              <a:latin typeface="+mn-lt"/>
              <a:ea typeface="+mn-ea"/>
              <a:cs typeface="+mn-cs"/>
            </a:rPr>
            <a:t>H20</a:t>
          </a:r>
          <a:r>
            <a:rPr kumimoji="1" lang="ja-JP" altLang="ja-JP" sz="1100">
              <a:solidFill>
                <a:schemeClr val="dk1"/>
              </a:solidFill>
              <a:effectLst/>
              <a:latin typeface="+mn-lt"/>
              <a:ea typeface="+mn-ea"/>
              <a:cs typeface="+mn-cs"/>
            </a:rPr>
            <a:t>借入公有林施業転換事業の償還開始以降、公債費が増加している。さらに、物価高騰の影響を受けて物件費の増加は比率を悪化させる要因となっている。歳入では臨時財政対策債が前年度に比べて</a:t>
          </a:r>
          <a:r>
            <a:rPr kumimoji="1" lang="en-US" altLang="ja-JP" sz="1100">
              <a:solidFill>
                <a:schemeClr val="dk1"/>
              </a:solidFill>
              <a:effectLst/>
              <a:latin typeface="+mn-lt"/>
              <a:ea typeface="+mn-ea"/>
              <a:cs typeface="+mn-cs"/>
            </a:rPr>
            <a:t>9,055</a:t>
          </a:r>
          <a:r>
            <a:rPr kumimoji="1" lang="ja-JP" altLang="ja-JP" sz="1100">
              <a:solidFill>
                <a:schemeClr val="dk1"/>
              </a:solidFill>
              <a:effectLst/>
              <a:latin typeface="+mn-lt"/>
              <a:ea typeface="+mn-ea"/>
              <a:cs typeface="+mn-cs"/>
            </a:rPr>
            <a:t>千円の減少が発生した。</a:t>
          </a:r>
          <a:endParaRPr lang="ja-JP" altLang="ja-JP" sz="1400">
            <a:effectLst/>
          </a:endParaRPr>
        </a:p>
        <a:p>
          <a:r>
            <a:rPr kumimoji="1" lang="ja-JP" altLang="ja-JP" sz="1100">
              <a:solidFill>
                <a:schemeClr val="dk1"/>
              </a:solidFill>
              <a:effectLst/>
              <a:latin typeface="+mn-lt"/>
              <a:ea typeface="+mn-ea"/>
              <a:cs typeface="+mn-cs"/>
            </a:rPr>
            <a:t>　今後も引き続き計画的な公債費繰上償還を実施するとともに、行財政改革大綱実施計画に基き、歳出削減と町税等の徴収率の向上の取り組みにより更なる改善に努める。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165608</xdr:rowOff>
    </xdr:from>
    <xdr:to>
      <xdr:col>23</xdr:col>
      <xdr:colOff>133350</xdr:colOff>
      <xdr:row>67</xdr:row>
      <xdr:rowOff>17272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109708"/>
          <a:ext cx="0" cy="1394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80535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85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165608</xdr:rowOff>
    </xdr:from>
    <xdr:to>
      <xdr:col>24</xdr:col>
      <xdr:colOff>12700</xdr:colOff>
      <xdr:row>58</xdr:row>
      <xdr:rowOff>165608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10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138430</xdr:rowOff>
    </xdr:from>
    <xdr:to>
      <xdr:col>23</xdr:col>
      <xdr:colOff>133350</xdr:colOff>
      <xdr:row>64</xdr:row>
      <xdr:rowOff>135890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0939780"/>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99331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29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82804</xdr:rowOff>
    </xdr:from>
    <xdr:to>
      <xdr:col>23</xdr:col>
      <xdr:colOff>184150</xdr:colOff>
      <xdr:row>64</xdr:row>
      <xdr:rowOff>12954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90170</xdr:rowOff>
    </xdr:from>
    <xdr:to>
      <xdr:col>19</xdr:col>
      <xdr:colOff>133350</xdr:colOff>
      <xdr:row>63</xdr:row>
      <xdr:rowOff>138430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8915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77978</xdr:rowOff>
    </xdr:from>
    <xdr:to>
      <xdr:col>19</xdr:col>
      <xdr:colOff>184150</xdr:colOff>
      <xdr:row>64</xdr:row>
      <xdr:rowOff>8128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18305</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4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10668</xdr:rowOff>
    </xdr:from>
    <xdr:to>
      <xdr:col>15</xdr:col>
      <xdr:colOff>82550</xdr:colOff>
      <xdr:row>63</xdr:row>
      <xdr:rowOff>90170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640568"/>
          <a:ext cx="889000" cy="250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34544</xdr:rowOff>
    </xdr:from>
    <xdr:to>
      <xdr:col>15</xdr:col>
      <xdr:colOff>133350</xdr:colOff>
      <xdr:row>63</xdr:row>
      <xdr:rowOff>136144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146321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10668</xdr:rowOff>
    </xdr:from>
    <xdr:to>
      <xdr:col>11</xdr:col>
      <xdr:colOff>31750</xdr:colOff>
      <xdr:row>64</xdr:row>
      <xdr:rowOff>15240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640568"/>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46736</xdr:rowOff>
    </xdr:from>
    <xdr:to>
      <xdr:col>11</xdr:col>
      <xdr:colOff>82550</xdr:colOff>
      <xdr:row>62</xdr:row>
      <xdr:rowOff>148336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133113</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7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22352</xdr:rowOff>
    </xdr:from>
    <xdr:to>
      <xdr:col>7</xdr:col>
      <xdr:colOff>31750</xdr:colOff>
      <xdr:row>64</xdr:row>
      <xdr:rowOff>123952</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108729</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85090</xdr:rowOff>
    </xdr:from>
    <xdr:to>
      <xdr:col>23</xdr:col>
      <xdr:colOff>184150</xdr:colOff>
      <xdr:row>65</xdr:row>
      <xdr:rowOff>15240</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57167</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0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87630</xdr:rowOff>
    </xdr:from>
    <xdr:to>
      <xdr:col>19</xdr:col>
      <xdr:colOff>184150</xdr:colOff>
      <xdr:row>64</xdr:row>
      <xdr:rowOff>17780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2557</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39370</xdr:rowOff>
    </xdr:from>
    <xdr:to>
      <xdr:col>15</xdr:col>
      <xdr:colOff>133350</xdr:colOff>
      <xdr:row>63</xdr:row>
      <xdr:rowOff>140970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125747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131318</xdr:rowOff>
    </xdr:from>
    <xdr:to>
      <xdr:col>11</xdr:col>
      <xdr:colOff>82550</xdr:colOff>
      <xdr:row>62</xdr:row>
      <xdr:rowOff>61468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58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71645</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135890</xdr:rowOff>
    </xdr:from>
    <xdr:to>
      <xdr:col>7</xdr:col>
      <xdr:colOff>31750</xdr:colOff>
      <xdr:row>64</xdr:row>
      <xdr:rowOff>66040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76217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[476,025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人件費等が類似団体平均を上回っている主な要因は、保育所や各種社会教育施設等を直営で行っているためである。</a:t>
          </a:r>
          <a:endParaRPr lang="ja-JP" altLang="ja-JP" sz="1000">
            <a:effectLst/>
          </a:endParaRPr>
        </a:p>
        <a:p>
          <a:r>
            <a:rPr kumimoji="1" lang="ja-JP" altLang="ja-JP" sz="1000">
              <a:solidFill>
                <a:schemeClr val="dk1"/>
              </a:solidFill>
              <a:effectLst/>
              <a:latin typeface="+mn-lt"/>
              <a:ea typeface="+mn-ea"/>
              <a:cs typeface="+mn-cs"/>
            </a:rPr>
            <a:t>　今後は民間でも実施可能な部分については民営化や指定管理者の導入等により委託化をすすめ、コストの低減を図っていく方針である。</a:t>
          </a:r>
          <a:r>
            <a:rPr kumimoji="1" lang="ja-JP" altLang="en-US" sz="1000">
              <a:solidFill>
                <a:schemeClr val="dk1"/>
              </a:solidFill>
              <a:effectLst/>
              <a:latin typeface="+mn-lt"/>
              <a:ea typeface="+mn-ea"/>
              <a:cs typeface="+mn-cs"/>
            </a:rPr>
            <a:t>さらに、</a:t>
          </a:r>
          <a:r>
            <a:rPr kumimoji="1" lang="ja-JP" altLang="ja-JP" sz="1000">
              <a:solidFill>
                <a:schemeClr val="dk1"/>
              </a:solidFill>
              <a:effectLst/>
              <a:latin typeface="+mn-lt"/>
              <a:ea typeface="+mn-ea"/>
              <a:cs typeface="+mn-cs"/>
            </a:rPr>
            <a:t>自治体</a:t>
          </a:r>
          <a:r>
            <a:rPr kumimoji="1" lang="en-US" altLang="ja-JP" sz="1000">
              <a:solidFill>
                <a:schemeClr val="dk1"/>
              </a:solidFill>
              <a:effectLst/>
              <a:latin typeface="+mn-lt"/>
              <a:ea typeface="+mn-ea"/>
              <a:cs typeface="+mn-cs"/>
            </a:rPr>
            <a:t>DX</a:t>
          </a:r>
          <a:r>
            <a:rPr kumimoji="1" lang="ja-JP" altLang="ja-JP" sz="1000">
              <a:solidFill>
                <a:schemeClr val="dk1"/>
              </a:solidFill>
              <a:effectLst/>
              <a:latin typeface="+mn-lt"/>
              <a:ea typeface="+mn-ea"/>
              <a:cs typeface="+mn-cs"/>
            </a:rPr>
            <a:t>の推進を図り、行政評価や事務事業評価により業務の見直しを行うなど、職員数の削減に</a:t>
          </a:r>
          <a:r>
            <a:rPr kumimoji="1" lang="ja-JP" altLang="en-US" sz="1000">
              <a:solidFill>
                <a:schemeClr val="dk1"/>
              </a:solidFill>
              <a:effectLst/>
              <a:latin typeface="+mn-lt"/>
              <a:ea typeface="+mn-ea"/>
              <a:cs typeface="+mn-cs"/>
            </a:rPr>
            <a:t>繋げて、財政全体を考慮した適正な人件費を定めていく。</a:t>
          </a:r>
          <a:endParaRPr lang="ja-JP" altLang="ja-JP" sz="1000">
            <a:effectLst/>
          </a:endParaRPr>
        </a:p>
        <a:p>
          <a:pPr eaLnBrk="1" fontAlgn="auto" latinLnBrk="0" hangingPunct="1"/>
          <a:r>
            <a:rPr kumimoji="1" lang="ja-JP" altLang="ja-JP" sz="1000">
              <a:solidFill>
                <a:schemeClr val="dk1"/>
              </a:solidFill>
              <a:effectLst/>
              <a:latin typeface="+mn-lt"/>
              <a:ea typeface="+mn-ea"/>
              <a:cs typeface="+mn-cs"/>
            </a:rPr>
            <a:t>　物件費及び維持補修費では、老朽化の進んだ保有する公共施設が多いため、管理に要する経費は増加しており、今後は公共施設の維持管理費を適切に執行できるように財政計画等に反映させていく。</a:t>
          </a:r>
          <a:endParaRPr lang="ja-JP" altLang="ja-JP" sz="10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74540</xdr:rowOff>
    </xdr:from>
    <xdr:to>
      <xdr:col>23</xdr:col>
      <xdr:colOff>133350</xdr:colOff>
      <xdr:row>88</xdr:row>
      <xdr:rowOff>151885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3961990"/>
          <a:ext cx="0" cy="12774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123962</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21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2,814,723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151885</xdr:rowOff>
    </xdr:from>
    <xdr:to>
      <xdr:col>24</xdr:col>
      <xdr:colOff>12700</xdr:colOff>
      <xdr:row>88</xdr:row>
      <xdr:rowOff>151885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23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160917</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70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74540</xdr:rowOff>
    </xdr:from>
    <xdr:to>
      <xdr:col>24</xdr:col>
      <xdr:colOff>12700</xdr:colOff>
      <xdr:row>81</xdr:row>
      <xdr:rowOff>74540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3961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31113</xdr:rowOff>
    </xdr:from>
    <xdr:to>
      <xdr:col>23</xdr:col>
      <xdr:colOff>133350</xdr:colOff>
      <xdr:row>82</xdr:row>
      <xdr:rowOff>51930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4090013"/>
          <a:ext cx="838200" cy="20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133421</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3849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116894</xdr:rowOff>
    </xdr:from>
    <xdr:to>
      <xdr:col>23</xdr:col>
      <xdr:colOff>184150</xdr:colOff>
      <xdr:row>82</xdr:row>
      <xdr:rowOff>47044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0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25375</xdr:rowOff>
    </xdr:from>
    <xdr:to>
      <xdr:col>19</xdr:col>
      <xdr:colOff>133350</xdr:colOff>
      <xdr:row>82</xdr:row>
      <xdr:rowOff>31113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3225800" y="14084275"/>
          <a:ext cx="889000" cy="5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87945</xdr:rowOff>
    </xdr:from>
    <xdr:to>
      <xdr:col>19</xdr:col>
      <xdr:colOff>184150</xdr:colOff>
      <xdr:row>82</xdr:row>
      <xdr:rowOff>18095</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397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28272</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3744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9361</xdr:rowOff>
    </xdr:from>
    <xdr:to>
      <xdr:col>15</xdr:col>
      <xdr:colOff>82550</xdr:colOff>
      <xdr:row>82</xdr:row>
      <xdr:rowOff>25375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2336800" y="14068261"/>
          <a:ext cx="889000" cy="16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83702</xdr:rowOff>
    </xdr:from>
    <xdr:to>
      <xdr:col>15</xdr:col>
      <xdr:colOff>133350</xdr:colOff>
      <xdr:row>82</xdr:row>
      <xdr:rowOff>13852</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397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24029</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374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2187</xdr:rowOff>
    </xdr:from>
    <xdr:to>
      <xdr:col>11</xdr:col>
      <xdr:colOff>31750</xdr:colOff>
      <xdr:row>82</xdr:row>
      <xdr:rowOff>9361</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4061087"/>
          <a:ext cx="889000" cy="7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75454</xdr:rowOff>
    </xdr:from>
    <xdr:to>
      <xdr:col>11</xdr:col>
      <xdr:colOff>82550</xdr:colOff>
      <xdr:row>82</xdr:row>
      <xdr:rowOff>5604</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396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15781</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3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70377</xdr:rowOff>
    </xdr:from>
    <xdr:to>
      <xdr:col>7</xdr:col>
      <xdr:colOff>31750</xdr:colOff>
      <xdr:row>82</xdr:row>
      <xdr:rowOff>527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395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10704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3726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1130</xdr:rowOff>
    </xdr:from>
    <xdr:to>
      <xdr:col>23</xdr:col>
      <xdr:colOff>184150</xdr:colOff>
      <xdr:row>82</xdr:row>
      <xdr:rowOff>102730</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406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144657</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403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476,025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151763</xdr:rowOff>
    </xdr:from>
    <xdr:to>
      <xdr:col>19</xdr:col>
      <xdr:colOff>184150</xdr:colOff>
      <xdr:row>82</xdr:row>
      <xdr:rowOff>81913</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4039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66690</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4125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146025</xdr:rowOff>
    </xdr:from>
    <xdr:to>
      <xdr:col>15</xdr:col>
      <xdr:colOff>133350</xdr:colOff>
      <xdr:row>82</xdr:row>
      <xdr:rowOff>76175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4033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60952</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4119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130011</xdr:rowOff>
    </xdr:from>
    <xdr:to>
      <xdr:col>11</xdr:col>
      <xdr:colOff>82550</xdr:colOff>
      <xdr:row>82</xdr:row>
      <xdr:rowOff>60161</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401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44938</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4103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122837</xdr:rowOff>
    </xdr:from>
    <xdr:to>
      <xdr:col>7</xdr:col>
      <xdr:colOff>31750</xdr:colOff>
      <xdr:row>82</xdr:row>
      <xdr:rowOff>52987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401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37764</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409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経験年数が長く、平均給料月額の低い職員が退職したことや</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大卒者において、前年と同じ経験年数区分内で昇格等により、平均給料月額が変動したため対前年度比で</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の増となった。　　</a:t>
          </a:r>
          <a:endParaRPr lang="ja-JP" altLang="ja-JP" sz="1400">
            <a:effectLst/>
          </a:endParaRPr>
        </a:p>
        <a:p>
          <a:r>
            <a:rPr kumimoji="1" lang="ja-JP" altLang="ja-JP" sz="1100">
              <a:solidFill>
                <a:schemeClr val="dk1"/>
              </a:solidFill>
              <a:effectLst/>
              <a:latin typeface="+mn-lt"/>
              <a:ea typeface="+mn-ea"/>
              <a:cs typeface="+mn-cs"/>
            </a:rPr>
            <a:t>　類似団体平均と比較して</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高い状況であり、財政全体を考慮した適正な人件費を定め</a:t>
          </a:r>
          <a:r>
            <a:rPr kumimoji="1" lang="ja-JP" altLang="en-US" sz="1100">
              <a:solidFill>
                <a:schemeClr val="dk1"/>
              </a:solidFill>
              <a:effectLst/>
              <a:latin typeface="+mn-lt"/>
              <a:ea typeface="+mn-ea"/>
              <a:cs typeface="+mn-cs"/>
            </a:rPr>
            <a:t>ながら、</a:t>
          </a:r>
          <a:r>
            <a:rPr kumimoji="1" lang="ja-JP" altLang="ja-JP" sz="1100">
              <a:solidFill>
                <a:schemeClr val="dk1"/>
              </a:solidFill>
              <a:effectLst/>
              <a:latin typeface="+mn-lt"/>
              <a:ea typeface="+mn-ea"/>
              <a:cs typeface="+mn-cs"/>
            </a:rPr>
            <a:t>総人件費の抑制を図るとともに、職員給与の適正化に努める。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142118</xdr:rowOff>
    </xdr:from>
    <xdr:to>
      <xdr:col>81</xdr:col>
      <xdr:colOff>44450</xdr:colOff>
      <xdr:row>89</xdr:row>
      <xdr:rowOff>150284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858118"/>
          <a:ext cx="0" cy="15512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122361</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38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150284</xdr:rowOff>
    </xdr:from>
    <xdr:to>
      <xdr:col>81</xdr:col>
      <xdr:colOff>133350</xdr:colOff>
      <xdr:row>89</xdr:row>
      <xdr:rowOff>150284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09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57045</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60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142118</xdr:rowOff>
    </xdr:from>
    <xdr:to>
      <xdr:col>81</xdr:col>
      <xdr:colOff>133350</xdr:colOff>
      <xdr:row>80</xdr:row>
      <xdr:rowOff>142118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858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45055</xdr:rowOff>
    </xdr:from>
    <xdr:to>
      <xdr:col>81</xdr:col>
      <xdr:colOff>44450</xdr:colOff>
      <xdr:row>87</xdr:row>
      <xdr:rowOff>56545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179800" y="1496120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112382</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514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95855</xdr:rowOff>
    </xdr:from>
    <xdr:to>
      <xdr:col>81</xdr:col>
      <xdr:colOff>95250</xdr:colOff>
      <xdr:row>86</xdr:row>
      <xdr:rowOff>26005</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10584</xdr:rowOff>
    </xdr:from>
    <xdr:to>
      <xdr:col>77</xdr:col>
      <xdr:colOff>44450</xdr:colOff>
      <xdr:row>87</xdr:row>
      <xdr:rowOff>45055</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4926734"/>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24691</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426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10584</xdr:rowOff>
    </xdr:from>
    <xdr:to>
      <xdr:col>72</xdr:col>
      <xdr:colOff>203200</xdr:colOff>
      <xdr:row>87</xdr:row>
      <xdr:rowOff>102507</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4401800" y="14926734"/>
          <a:ext cx="889000" cy="91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95855</xdr:rowOff>
    </xdr:from>
    <xdr:to>
      <xdr:col>73</xdr:col>
      <xdr:colOff>44450</xdr:colOff>
      <xdr:row>86</xdr:row>
      <xdr:rowOff>26005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36182</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43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102507</xdr:rowOff>
    </xdr:from>
    <xdr:to>
      <xdr:col>68</xdr:col>
      <xdr:colOff>152400</xdr:colOff>
      <xdr:row>87</xdr:row>
      <xdr:rowOff>102507</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50186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95855</xdr:rowOff>
    </xdr:from>
    <xdr:to>
      <xdr:col>68</xdr:col>
      <xdr:colOff>203200</xdr:colOff>
      <xdr:row>86</xdr:row>
      <xdr:rowOff>26005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36182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43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1711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5745</xdr:rowOff>
    </xdr:from>
    <xdr:to>
      <xdr:col>81</xdr:col>
      <xdr:colOff>95250</xdr:colOff>
      <xdr:row>87</xdr:row>
      <xdr:rowOff>107345</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92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149272</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89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165705</xdr:rowOff>
    </xdr:from>
    <xdr:to>
      <xdr:col>77</xdr:col>
      <xdr:colOff>95250</xdr:colOff>
      <xdr:row>87</xdr:row>
      <xdr:rowOff>95855</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91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80632</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4996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131234</xdr:rowOff>
    </xdr:from>
    <xdr:to>
      <xdr:col>73</xdr:col>
      <xdr:colOff>44450</xdr:colOff>
      <xdr:row>87</xdr:row>
      <xdr:rowOff>61384</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46161</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51707</xdr:rowOff>
    </xdr:from>
    <xdr:to>
      <xdr:col>68</xdr:col>
      <xdr:colOff>203200</xdr:colOff>
      <xdr:row>87</xdr:row>
      <xdr:rowOff>153307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138084</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50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51707</xdr:rowOff>
    </xdr:from>
    <xdr:to>
      <xdr:col>64</xdr:col>
      <xdr:colOff>152400</xdr:colOff>
      <xdr:row>87</xdr:row>
      <xdr:rowOff>153307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138084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50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保育所や各種社会教育施設等の直営施設への人員配置により、類似団体平均を上回っている。</a:t>
          </a:r>
          <a:endParaRPr lang="ja-JP" altLang="ja-JP" sz="1400">
            <a:effectLst/>
          </a:endParaRPr>
        </a:p>
        <a:p>
          <a:r>
            <a:rPr kumimoji="1" lang="ja-JP" altLang="ja-JP" sz="1100">
              <a:solidFill>
                <a:schemeClr val="dk1"/>
              </a:solidFill>
              <a:effectLst/>
              <a:latin typeface="+mn-lt"/>
              <a:ea typeface="+mn-ea"/>
              <a:cs typeface="+mn-cs"/>
            </a:rPr>
            <a:t>　今後は民間でも実施可能な部分については指定管理者の導入等により委託化をすすめるとともに、</a:t>
          </a:r>
          <a:r>
            <a:rPr kumimoji="1" lang="ja-JP" altLang="en-US" sz="1100">
              <a:solidFill>
                <a:schemeClr val="dk1"/>
              </a:solidFill>
              <a:effectLst/>
              <a:latin typeface="+mn-lt"/>
              <a:ea typeface="+mn-ea"/>
              <a:cs typeface="+mn-cs"/>
            </a:rPr>
            <a:t>自治体</a:t>
          </a:r>
          <a:r>
            <a:rPr kumimoji="1" lang="en-US" altLang="ja-JP" sz="1100">
              <a:solidFill>
                <a:schemeClr val="dk1"/>
              </a:solidFill>
              <a:effectLst/>
              <a:latin typeface="+mn-lt"/>
              <a:ea typeface="+mn-ea"/>
              <a:cs typeface="+mn-cs"/>
            </a:rPr>
            <a:t>DX</a:t>
          </a:r>
          <a:r>
            <a:rPr kumimoji="1" lang="ja-JP" altLang="en-US" sz="1100">
              <a:solidFill>
                <a:schemeClr val="dk1"/>
              </a:solidFill>
              <a:effectLst/>
              <a:latin typeface="+mn-lt"/>
              <a:ea typeface="+mn-ea"/>
              <a:cs typeface="+mn-cs"/>
            </a:rPr>
            <a:t>の推進を図り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行政評価や事務事業評価により業務の見直しを行うなど、職員数の削減に繋げた</a:t>
          </a:r>
          <a:r>
            <a:rPr kumimoji="1" lang="ja-JP" altLang="ja-JP" sz="1100">
              <a:solidFill>
                <a:schemeClr val="dk1"/>
              </a:solidFill>
              <a:effectLst/>
              <a:latin typeface="+mn-lt"/>
              <a:ea typeface="+mn-ea"/>
              <a:cs typeface="+mn-cs"/>
            </a:rPr>
            <a:t>適正な定員管理に努める。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131699</xdr:rowOff>
    </xdr:from>
    <xdr:to>
      <xdr:col>81</xdr:col>
      <xdr:colOff>44450</xdr:colOff>
      <xdr:row>66</xdr:row>
      <xdr:rowOff>166201</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247249"/>
          <a:ext cx="0" cy="12346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138278</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45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166201</xdr:rowOff>
    </xdr:from>
    <xdr:to>
      <xdr:col>81</xdr:col>
      <xdr:colOff>133350</xdr:colOff>
      <xdr:row>66</xdr:row>
      <xdr:rowOff>166201</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48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46626</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99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131699</xdr:rowOff>
    </xdr:from>
    <xdr:to>
      <xdr:col>81</xdr:col>
      <xdr:colOff>133350</xdr:colOff>
      <xdr:row>59</xdr:row>
      <xdr:rowOff>131699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247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45000</xdr:rowOff>
    </xdr:from>
    <xdr:to>
      <xdr:col>81</xdr:col>
      <xdr:colOff>44450</xdr:colOff>
      <xdr:row>64</xdr:row>
      <xdr:rowOff>66718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1017800"/>
          <a:ext cx="838200" cy="2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91415</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549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74888</xdr:rowOff>
    </xdr:from>
    <xdr:to>
      <xdr:col>81</xdr:col>
      <xdr:colOff>95250</xdr:colOff>
      <xdr:row>63</xdr:row>
      <xdr:rowOff>5038</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70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150495</xdr:rowOff>
    </xdr:from>
    <xdr:to>
      <xdr:col>77</xdr:col>
      <xdr:colOff>44450</xdr:colOff>
      <xdr:row>64</xdr:row>
      <xdr:rowOff>45000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951845"/>
          <a:ext cx="889000" cy="65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48344</xdr:rowOff>
    </xdr:from>
    <xdr:to>
      <xdr:col>77</xdr:col>
      <xdr:colOff>95250</xdr:colOff>
      <xdr:row>62</xdr:row>
      <xdr:rowOff>149944</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6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160121</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447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115105</xdr:rowOff>
    </xdr:from>
    <xdr:to>
      <xdr:col>72</xdr:col>
      <xdr:colOff>203200</xdr:colOff>
      <xdr:row>63</xdr:row>
      <xdr:rowOff>150495</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916455"/>
          <a:ext cx="889000" cy="35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21802</xdr:rowOff>
    </xdr:from>
    <xdr:to>
      <xdr:col>73</xdr:col>
      <xdr:colOff>44450</xdr:colOff>
      <xdr:row>62</xdr:row>
      <xdr:rowOff>123402</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133579</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420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63</xdr:row>
      <xdr:rowOff>96605</xdr:rowOff>
    </xdr:from>
    <xdr:to>
      <xdr:col>68</xdr:col>
      <xdr:colOff>152400</xdr:colOff>
      <xdr:row>63</xdr:row>
      <xdr:rowOff>115105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897955"/>
          <a:ext cx="889000" cy="1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18584</xdr:rowOff>
    </xdr:from>
    <xdr:to>
      <xdr:col>68</xdr:col>
      <xdr:colOff>203200</xdr:colOff>
      <xdr:row>62</xdr:row>
      <xdr:rowOff>120184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64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130361</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4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14563</xdr:rowOff>
    </xdr:from>
    <xdr:to>
      <xdr:col>64</xdr:col>
      <xdr:colOff>152400</xdr:colOff>
      <xdr:row>62</xdr:row>
      <xdr:rowOff>116163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126340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41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15918</xdr:rowOff>
    </xdr:from>
    <xdr:to>
      <xdr:col>81</xdr:col>
      <xdr:colOff>95250</xdr:colOff>
      <xdr:row>64</xdr:row>
      <xdr:rowOff>117518</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988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159445</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960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165650</xdr:rowOff>
    </xdr:from>
    <xdr:to>
      <xdr:col>77</xdr:col>
      <xdr:colOff>95250</xdr:colOff>
      <xdr:row>64</xdr:row>
      <xdr:rowOff>95800</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9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80577</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105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99695</xdr:rowOff>
    </xdr:from>
    <xdr:to>
      <xdr:col>73</xdr:col>
      <xdr:colOff>44450</xdr:colOff>
      <xdr:row>64</xdr:row>
      <xdr:rowOff>29845</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14622</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64305</xdr:rowOff>
    </xdr:from>
    <xdr:to>
      <xdr:col>68</xdr:col>
      <xdr:colOff>203200</xdr:colOff>
      <xdr:row>63</xdr:row>
      <xdr:rowOff>165905</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86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150682</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952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45805</xdr:rowOff>
    </xdr:from>
    <xdr:to>
      <xdr:col>64</xdr:col>
      <xdr:colOff>152400</xdr:colOff>
      <xdr:row>63</xdr:row>
      <xdr:rowOff>147405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84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132182</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933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町村合併以降、計画的な繰上償還（</a:t>
          </a:r>
          <a:r>
            <a:rPr kumimoji="1" lang="en-US" altLang="ja-JP" sz="1000">
              <a:solidFill>
                <a:schemeClr val="dk1"/>
              </a:solidFill>
              <a:effectLst/>
              <a:latin typeface="+mn-lt"/>
              <a:ea typeface="+mn-ea"/>
              <a:cs typeface="+mn-cs"/>
            </a:rPr>
            <a:t>H27:163,839</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H28:257,124</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H29:599,595</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H30:395,579</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H31:23,602</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R2:177,114</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R3:168,691</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R4</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63,400</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R5</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113,576</a:t>
          </a:r>
          <a:r>
            <a:rPr kumimoji="1" lang="ja-JP" altLang="ja-JP" sz="1000">
              <a:solidFill>
                <a:schemeClr val="dk1"/>
              </a:solidFill>
              <a:effectLst/>
              <a:latin typeface="+mn-lt"/>
              <a:ea typeface="+mn-ea"/>
              <a:cs typeface="+mn-cs"/>
            </a:rPr>
            <a:t>千円</a:t>
          </a:r>
          <a:r>
            <a:rPr kumimoji="1" lang="ja-JP" altLang="en-US"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R6</a:t>
          </a:r>
          <a:r>
            <a:rPr kumimoji="1" lang="ja-JP" altLang="en-US"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251,975</a:t>
          </a:r>
          <a:r>
            <a:rPr kumimoji="1" lang="ja-JP" altLang="en-US" sz="1000">
              <a:solidFill>
                <a:schemeClr val="dk1"/>
              </a:solidFill>
              <a:effectLst/>
              <a:latin typeface="+mn-lt"/>
              <a:ea typeface="+mn-ea"/>
              <a:cs typeface="+mn-cs"/>
            </a:rPr>
            <a:t>千円</a:t>
          </a:r>
          <a:r>
            <a:rPr kumimoji="1" lang="ja-JP" altLang="ja-JP" sz="1000">
              <a:solidFill>
                <a:schemeClr val="dk1"/>
              </a:solidFill>
              <a:effectLst/>
              <a:latin typeface="+mn-lt"/>
              <a:ea typeface="+mn-ea"/>
              <a:cs typeface="+mn-cs"/>
            </a:rPr>
            <a:t>）を行い</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地方債現在高の縮小を図るが、</a:t>
          </a:r>
          <a:r>
            <a:rPr kumimoji="1" lang="ja-JP" altLang="en-US" sz="1000">
              <a:solidFill>
                <a:schemeClr val="dk1"/>
              </a:solidFill>
              <a:effectLst/>
              <a:latin typeface="+mn-lt"/>
              <a:ea typeface="+mn-ea"/>
              <a:cs typeface="+mn-cs"/>
            </a:rPr>
            <a:t>令和</a:t>
          </a:r>
          <a:r>
            <a:rPr kumimoji="1" lang="en-US" altLang="ja-JP" sz="1000">
              <a:solidFill>
                <a:schemeClr val="dk1"/>
              </a:solidFill>
              <a:effectLst/>
              <a:latin typeface="+mn-lt"/>
              <a:ea typeface="+mn-ea"/>
              <a:cs typeface="+mn-cs"/>
            </a:rPr>
            <a:t>6</a:t>
          </a:r>
          <a:r>
            <a:rPr kumimoji="1" lang="ja-JP" altLang="en-US" sz="1000">
              <a:solidFill>
                <a:schemeClr val="dk1"/>
              </a:solidFill>
              <a:effectLst/>
              <a:latin typeface="+mn-lt"/>
              <a:ea typeface="+mn-ea"/>
              <a:cs typeface="+mn-cs"/>
            </a:rPr>
            <a:t>年度はケーブル設備</a:t>
          </a:r>
          <a:r>
            <a:rPr kumimoji="1" lang="en-US" altLang="ja-JP" sz="1000">
              <a:solidFill>
                <a:schemeClr val="dk1"/>
              </a:solidFill>
              <a:effectLst/>
              <a:latin typeface="+mn-lt"/>
              <a:ea typeface="+mn-ea"/>
              <a:cs typeface="+mn-cs"/>
            </a:rPr>
            <a:t>FTTH</a:t>
          </a:r>
          <a:r>
            <a:rPr kumimoji="1" lang="ja-JP" altLang="en-US" sz="1000">
              <a:solidFill>
                <a:schemeClr val="dk1"/>
              </a:solidFill>
              <a:effectLst/>
              <a:latin typeface="+mn-lt"/>
              <a:ea typeface="+mn-ea"/>
              <a:cs typeface="+mn-cs"/>
            </a:rPr>
            <a:t>化事業の</a:t>
          </a:r>
          <a:r>
            <a:rPr kumimoji="1" lang="en-US" altLang="ja-JP" sz="1000">
              <a:solidFill>
                <a:schemeClr val="dk1"/>
              </a:solidFill>
              <a:effectLst/>
              <a:latin typeface="+mn-lt"/>
              <a:ea typeface="+mn-ea"/>
              <a:cs typeface="+mn-cs"/>
            </a:rPr>
            <a:t>H31</a:t>
          </a:r>
          <a:r>
            <a:rPr kumimoji="1" lang="ja-JP" altLang="en-US" sz="1000">
              <a:solidFill>
                <a:schemeClr val="dk1"/>
              </a:solidFill>
              <a:effectLst/>
              <a:latin typeface="+mn-lt"/>
              <a:ea typeface="+mn-ea"/>
              <a:cs typeface="+mn-cs"/>
            </a:rPr>
            <a:t>借入分の償還開始など、元金償還金の額が増額となったため、</a:t>
          </a:r>
          <a:r>
            <a:rPr kumimoji="1" lang="ja-JP" altLang="ja-JP" sz="1000">
              <a:solidFill>
                <a:schemeClr val="dk1"/>
              </a:solidFill>
              <a:effectLst/>
              <a:latin typeface="+mn-lt"/>
              <a:ea typeface="+mn-ea"/>
              <a:cs typeface="+mn-cs"/>
            </a:rPr>
            <a:t>対前年度比で</a:t>
          </a:r>
          <a:r>
            <a:rPr kumimoji="1" lang="en-US" altLang="ja-JP" sz="1000">
              <a:solidFill>
                <a:schemeClr val="dk1"/>
              </a:solidFill>
              <a:effectLst/>
              <a:latin typeface="+mn-lt"/>
              <a:ea typeface="+mn-ea"/>
              <a:cs typeface="+mn-cs"/>
            </a:rPr>
            <a:t>1.0</a:t>
          </a:r>
          <a:r>
            <a:rPr kumimoji="1" lang="ja-JP" altLang="ja-JP" sz="1000">
              <a:solidFill>
                <a:schemeClr val="dk1"/>
              </a:solidFill>
              <a:effectLst/>
              <a:latin typeface="+mn-lt"/>
              <a:ea typeface="+mn-ea"/>
              <a:cs typeface="+mn-cs"/>
            </a:rPr>
            <a:t>％の増となった。</a:t>
          </a:r>
          <a:endParaRPr lang="ja-JP" altLang="ja-JP" sz="1000">
            <a:effectLst/>
          </a:endParaRPr>
        </a:p>
        <a:p>
          <a:r>
            <a:rPr kumimoji="1" lang="ja-JP" altLang="ja-JP" sz="1000">
              <a:solidFill>
                <a:schemeClr val="dk1"/>
              </a:solidFill>
              <a:effectLst/>
              <a:latin typeface="+mn-lt"/>
              <a:ea typeface="+mn-ea"/>
              <a:cs typeface="+mn-cs"/>
            </a:rPr>
            <a:t>　</a:t>
          </a:r>
          <a:r>
            <a:rPr kumimoji="1" lang="en-US" altLang="ja-JP" sz="1000">
              <a:solidFill>
                <a:schemeClr val="dk1"/>
              </a:solidFill>
              <a:effectLst/>
              <a:latin typeface="+mn-lt"/>
              <a:ea typeface="+mn-ea"/>
              <a:cs typeface="+mn-cs"/>
            </a:rPr>
            <a:t>H20</a:t>
          </a:r>
          <a:r>
            <a:rPr kumimoji="1" lang="ja-JP" altLang="ja-JP" sz="1000">
              <a:solidFill>
                <a:schemeClr val="dk1"/>
              </a:solidFill>
              <a:effectLst/>
              <a:latin typeface="+mn-lt"/>
              <a:ea typeface="+mn-ea"/>
              <a:cs typeface="+mn-cs"/>
            </a:rPr>
            <a:t>借入公有林施業転換事業の償還は、普通交付税措置がなく令和</a:t>
          </a:r>
          <a:r>
            <a:rPr kumimoji="1" lang="en-US" altLang="ja-JP" sz="1000">
              <a:solidFill>
                <a:schemeClr val="dk1"/>
              </a:solidFill>
              <a:effectLst/>
              <a:latin typeface="+mn-lt"/>
              <a:ea typeface="+mn-ea"/>
              <a:cs typeface="+mn-cs"/>
            </a:rPr>
            <a:t>9</a:t>
          </a:r>
          <a:r>
            <a:rPr kumimoji="1" lang="ja-JP" altLang="ja-JP" sz="1000">
              <a:solidFill>
                <a:schemeClr val="dk1"/>
              </a:solidFill>
              <a:effectLst/>
              <a:latin typeface="+mn-lt"/>
              <a:ea typeface="+mn-ea"/>
              <a:cs typeface="+mn-cs"/>
            </a:rPr>
            <a:t>年度まで続くなかで、予定している大規模事業の実施により比率が上昇することから、今後も計画的な繰上償還を行うとともに、起債依存型の事業実施を見直し、起債に大きく頼ることのない財政運営に努める。</a:t>
          </a:r>
          <a:endParaRPr lang="ja-JP" altLang="ja-JP" sz="1000">
            <a:effectLst/>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69596</xdr:rowOff>
    </xdr:from>
    <xdr:to>
      <xdr:col>81</xdr:col>
      <xdr:colOff>44450</xdr:colOff>
      <xdr:row>45</xdr:row>
      <xdr:rowOff>109474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241796"/>
          <a:ext cx="0" cy="1582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81551</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109474</xdr:rowOff>
    </xdr:from>
    <xdr:to>
      <xdr:col>81</xdr:col>
      <xdr:colOff>133350</xdr:colOff>
      <xdr:row>45</xdr:row>
      <xdr:rowOff>109474</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155973</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69596</xdr:rowOff>
    </xdr:from>
    <xdr:to>
      <xdr:col>81</xdr:col>
      <xdr:colOff>133350</xdr:colOff>
      <xdr:row>36</xdr:row>
      <xdr:rowOff>69596</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24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131572</xdr:rowOff>
    </xdr:from>
    <xdr:to>
      <xdr:col>81</xdr:col>
      <xdr:colOff>44450</xdr:colOff>
      <xdr:row>43</xdr:row>
      <xdr:rowOff>56642</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7332472"/>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169943</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85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44704</xdr:rowOff>
    </xdr:from>
    <xdr:to>
      <xdr:col>77</xdr:col>
      <xdr:colOff>44450</xdr:colOff>
      <xdr:row>42</xdr:row>
      <xdr:rowOff>131572</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724560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143764</xdr:rowOff>
    </xdr:from>
    <xdr:to>
      <xdr:col>77</xdr:col>
      <xdr:colOff>95250</xdr:colOff>
      <xdr:row>41</xdr:row>
      <xdr:rowOff>73914</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0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84091</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677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158242</xdr:rowOff>
    </xdr:from>
    <xdr:to>
      <xdr:col>72</xdr:col>
      <xdr:colOff>203200</xdr:colOff>
      <xdr:row>42</xdr:row>
      <xdr:rowOff>44704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718769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134112</xdr:rowOff>
    </xdr:from>
    <xdr:to>
      <xdr:col>73</xdr:col>
      <xdr:colOff>44450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74439</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676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158242</xdr:rowOff>
    </xdr:from>
    <xdr:to>
      <xdr:col>68</xdr:col>
      <xdr:colOff>152400</xdr:colOff>
      <xdr:row>41</xdr:row>
      <xdr:rowOff>167894</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3512800" y="718769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153416</xdr:rowOff>
    </xdr:from>
    <xdr:to>
      <xdr:col>68</xdr:col>
      <xdr:colOff>203200</xdr:colOff>
      <xdr:row>41</xdr:row>
      <xdr:rowOff>83566</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93743</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678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142003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5842</xdr:rowOff>
    </xdr:from>
    <xdr:to>
      <xdr:col>81</xdr:col>
      <xdr:colOff>95250</xdr:colOff>
      <xdr:row>43</xdr:row>
      <xdr:rowOff>107442</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37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149369</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35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80772</xdr:rowOff>
    </xdr:from>
    <xdr:to>
      <xdr:col>77</xdr:col>
      <xdr:colOff>95250</xdr:colOff>
      <xdr:row>43</xdr:row>
      <xdr:rowOff>10922</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28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167149</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7368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165354</xdr:rowOff>
    </xdr:from>
    <xdr:to>
      <xdr:col>73</xdr:col>
      <xdr:colOff>44450</xdr:colOff>
      <xdr:row>42</xdr:row>
      <xdr:rowOff>95504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1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80281</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728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107442</xdr:rowOff>
    </xdr:from>
    <xdr:to>
      <xdr:col>68</xdr:col>
      <xdr:colOff>203200</xdr:colOff>
      <xdr:row>42</xdr:row>
      <xdr:rowOff>37592</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22369</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722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117094</xdr:rowOff>
    </xdr:from>
    <xdr:to>
      <xdr:col>64</xdr:col>
      <xdr:colOff>152400</xdr:colOff>
      <xdr:row>42</xdr:row>
      <xdr:rowOff>47244</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14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32021</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723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地方債現在高</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519,522</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しており、</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年度は合併特例債により造成したまちづくり基金事業の繰上償還</a:t>
          </a:r>
          <a:r>
            <a:rPr kumimoji="1" lang="en-US" altLang="ja-JP" sz="1100">
              <a:solidFill>
                <a:schemeClr val="dk1"/>
              </a:solidFill>
              <a:effectLst/>
              <a:latin typeface="+mn-lt"/>
              <a:ea typeface="+mn-ea"/>
              <a:cs typeface="+mn-cs"/>
            </a:rPr>
            <a:t>178,832</a:t>
          </a:r>
          <a:r>
            <a:rPr kumimoji="1" lang="ja-JP" altLang="en-US" sz="1100">
              <a:solidFill>
                <a:schemeClr val="dk1"/>
              </a:solidFill>
              <a:effectLst/>
              <a:latin typeface="+mn-lt"/>
              <a:ea typeface="+mn-ea"/>
              <a:cs typeface="+mn-cs"/>
            </a:rPr>
            <a:t>千円が大きな影響を与え、将来負担比率が低下する</a:t>
          </a:r>
          <a:r>
            <a:rPr kumimoji="1" lang="ja-JP" altLang="ja-JP" sz="1100">
              <a:solidFill>
                <a:schemeClr val="dk1"/>
              </a:solidFill>
              <a:effectLst/>
              <a:latin typeface="+mn-lt"/>
              <a:ea typeface="+mn-ea"/>
              <a:cs typeface="+mn-cs"/>
            </a:rPr>
            <a:t>要因となっている。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しかしながら、</a:t>
          </a:r>
          <a:r>
            <a:rPr kumimoji="1" lang="ja-JP" altLang="ja-JP" sz="1100">
              <a:solidFill>
                <a:schemeClr val="dk1"/>
              </a:solidFill>
              <a:effectLst/>
              <a:latin typeface="+mn-lt"/>
              <a:ea typeface="+mn-ea"/>
              <a:cs typeface="+mn-cs"/>
            </a:rPr>
            <a:t>今後は予定している大規模事業の実施により比率が上昇することが見込まれることから、後世への負担を少しでも軽減するよう事業実施の適正化を図り、財政の健全化に努める。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20</xdr:row>
      <xdr:rowOff>61030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119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20</xdr:row>
      <xdr:rowOff>33107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346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20</xdr:row>
      <xdr:rowOff>61030</xdr:rowOff>
    </xdr:from>
    <xdr:to>
      <xdr:col>81</xdr:col>
      <xdr:colOff>133350</xdr:colOff>
      <xdr:row>20</xdr:row>
      <xdr:rowOff>61030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3490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61030</xdr:rowOff>
    </xdr:from>
    <xdr:to>
      <xdr:col>81</xdr:col>
      <xdr:colOff>44450</xdr:colOff>
      <xdr:row>20</xdr:row>
      <xdr:rowOff>141464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6179800" y="3490030"/>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111972</xdr:rowOff>
    </xdr:from>
    <xdr:to>
      <xdr:col>77</xdr:col>
      <xdr:colOff>44450</xdr:colOff>
      <xdr:row>20</xdr:row>
      <xdr:rowOff>141464</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5290800" y="3540972"/>
          <a:ext cx="889000" cy="2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111972</xdr:rowOff>
    </xdr:from>
    <xdr:to>
      <xdr:col>72</xdr:col>
      <xdr:colOff>203200</xdr:colOff>
      <xdr:row>21</xdr:row>
      <xdr:rowOff>45085</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4401800" y="3540972"/>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45085</xdr:rowOff>
    </xdr:from>
    <xdr:to>
      <xdr:col>68</xdr:col>
      <xdr:colOff>152400</xdr:colOff>
      <xdr:row>22</xdr:row>
      <xdr:rowOff>84102</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3512800" y="3645535"/>
          <a:ext cx="889000" cy="210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91017</xdr:rowOff>
    </xdr:from>
    <xdr:to>
      <xdr:col>68</xdr:col>
      <xdr:colOff>203200</xdr:colOff>
      <xdr:row>14</xdr:row>
      <xdr:rowOff>21167</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136596</xdr:rowOff>
    </xdr:from>
    <xdr:to>
      <xdr:col>64</xdr:col>
      <xdr:colOff>152400</xdr:colOff>
      <xdr:row>14</xdr:row>
      <xdr:rowOff>66746</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3462000" y="236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76923</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3131800" y="2134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10230</xdr:rowOff>
    </xdr:from>
    <xdr:to>
      <xdr:col>81</xdr:col>
      <xdr:colOff>95250</xdr:colOff>
      <xdr:row>20</xdr:row>
      <xdr:rowOff>111830</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6967200" y="343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77557</xdr:rowOff>
    </xdr:from>
    <xdr:ext cx="762000" cy="259045"/>
    <xdr:sp macro="" textlink="">
      <xdr:nvSpPr>
        <xdr:cNvPr id="458" name="将来負担の状況該当値テキスト">
          <a:extLst>
            <a:ext uri="{FF2B5EF4-FFF2-40B4-BE49-F238E27FC236}">
              <a16:creationId xmlns:a16="http://schemas.microsoft.com/office/drawing/2014/main" id="{00000000-0008-0000-0300-0000CA010000}"/>
            </a:ext>
          </a:extLst>
        </xdr:cNvPr>
        <xdr:cNvSpPr txBox="1"/>
      </xdr:nvSpPr>
      <xdr:spPr>
        <a:xfrm>
          <a:off x="17106900" y="333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90664</xdr:rowOff>
    </xdr:from>
    <xdr:to>
      <xdr:col>77</xdr:col>
      <xdr:colOff>95250</xdr:colOff>
      <xdr:row>21</xdr:row>
      <xdr:rowOff>20814</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6129000" y="351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5591</xdr:rowOff>
    </xdr:from>
    <xdr:ext cx="7366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798800" y="3606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61172</xdr:rowOff>
    </xdr:from>
    <xdr:to>
      <xdr:col>73</xdr:col>
      <xdr:colOff>44450</xdr:colOff>
      <xdr:row>20</xdr:row>
      <xdr:rowOff>162772</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5240000" y="349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147549</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909800" y="357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165735</xdr:rowOff>
    </xdr:from>
    <xdr:to>
      <xdr:col>68</xdr:col>
      <xdr:colOff>203200</xdr:colOff>
      <xdr:row>21</xdr:row>
      <xdr:rowOff>95885</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4351000" y="359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80662</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020800" y="36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22</xdr:row>
      <xdr:rowOff>33302</xdr:rowOff>
    </xdr:from>
    <xdr:to>
      <xdr:col>64</xdr:col>
      <xdr:colOff>152400</xdr:colOff>
      <xdr:row>22</xdr:row>
      <xdr:rowOff>134902</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3462000" y="380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22</xdr:row>
      <xdr:rowOff>119679</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3131800" y="3891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島根県津和野町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6,373
6,305
307.03
10,018,801
9,920,038
79,963
5,151,033
15,314,018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83.5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人件費は対前年度比で</a:t>
          </a:r>
          <a:r>
            <a:rPr kumimoji="1" lang="en-US" altLang="ja-JP" sz="1000">
              <a:solidFill>
                <a:schemeClr val="dk1"/>
              </a:solidFill>
              <a:effectLst/>
              <a:latin typeface="+mn-lt"/>
              <a:ea typeface="+mn-ea"/>
              <a:cs typeface="+mn-cs"/>
            </a:rPr>
            <a:t>0.5%</a:t>
          </a:r>
          <a:r>
            <a:rPr kumimoji="1" lang="ja-JP" altLang="ja-JP" sz="1000">
              <a:solidFill>
                <a:schemeClr val="dk1"/>
              </a:solidFill>
              <a:effectLst/>
              <a:latin typeface="+mn-lt"/>
              <a:ea typeface="+mn-ea"/>
              <a:cs typeface="+mn-cs"/>
            </a:rPr>
            <a:t>の増となったが、類似団体と比較して低い水準で推移している。</a:t>
          </a:r>
          <a:r>
            <a:rPr kumimoji="1" lang="ja-JP" altLang="en-US" sz="1000">
              <a:solidFill>
                <a:schemeClr val="dk1"/>
              </a:solidFill>
              <a:effectLst/>
              <a:latin typeface="+mn-lt"/>
              <a:ea typeface="+mn-ea"/>
              <a:cs typeface="+mn-cs"/>
            </a:rPr>
            <a:t>これは、年度途中に退職する職員が多数いたため、人事院勧告による人件費の上昇はあっても、人件費全体としては、抑えられたことによるものである。</a:t>
          </a:r>
          <a:endParaRPr lang="ja-JP" altLang="ja-JP" sz="1000">
            <a:effectLst/>
          </a:endParaRPr>
        </a:p>
        <a:p>
          <a:r>
            <a:rPr kumimoji="1" lang="ja-JP" altLang="ja-JP" sz="1000">
              <a:solidFill>
                <a:schemeClr val="dk1"/>
              </a:solidFill>
              <a:effectLst/>
              <a:latin typeface="+mn-lt"/>
              <a:ea typeface="+mn-ea"/>
              <a:cs typeface="+mn-cs"/>
            </a:rPr>
            <a:t>　今後は民間でも実施可能な部分については指定管理者の導入等により委託化をすすめるとともに、自治体</a:t>
          </a:r>
          <a:r>
            <a:rPr kumimoji="1" lang="en-US" altLang="ja-JP" sz="1000">
              <a:solidFill>
                <a:schemeClr val="dk1"/>
              </a:solidFill>
              <a:effectLst/>
              <a:latin typeface="+mn-lt"/>
              <a:ea typeface="+mn-ea"/>
              <a:cs typeface="+mn-cs"/>
            </a:rPr>
            <a:t>DX</a:t>
          </a:r>
          <a:r>
            <a:rPr kumimoji="1" lang="ja-JP" altLang="ja-JP" sz="1000">
              <a:solidFill>
                <a:schemeClr val="dk1"/>
              </a:solidFill>
              <a:effectLst/>
              <a:latin typeface="+mn-lt"/>
              <a:ea typeface="+mn-ea"/>
              <a:cs typeface="+mn-cs"/>
            </a:rPr>
            <a:t>の推進を図り、行政評価や事務事業評価により業務の見直しを行うなど、職員数の削減に繋げた適正な定員管理に努める。</a:t>
          </a:r>
          <a:endParaRPr lang="ja-JP" altLang="ja-JP" sz="10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24130</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2488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110507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24130</xdr:rowOff>
    </xdr:from>
    <xdr:to>
      <xdr:col>24</xdr:col>
      <xdr:colOff>114300</xdr:colOff>
      <xdr:row>35</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140716</xdr:rowOff>
    </xdr:from>
    <xdr:to>
      <xdr:col>24</xdr:col>
      <xdr:colOff>25400</xdr:colOff>
      <xdr:row>36</xdr:row>
      <xdr:rowOff>163576</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1291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18559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62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131572</xdr:rowOff>
    </xdr:from>
    <xdr:to>
      <xdr:col>19</xdr:col>
      <xdr:colOff>187325</xdr:colOff>
      <xdr:row>36</xdr:row>
      <xdr:rowOff>140716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037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5334</xdr:rowOff>
    </xdr:from>
    <xdr:to>
      <xdr:col>20</xdr:col>
      <xdr:colOff>38100</xdr:colOff>
      <xdr:row>37</xdr:row>
      <xdr:rowOff>106934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91711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108712</xdr:rowOff>
    </xdr:from>
    <xdr:to>
      <xdr:col>15</xdr:col>
      <xdr:colOff>98425</xdr:colOff>
      <xdr:row>36</xdr:row>
      <xdr:rowOff>131572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809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5334</xdr:rowOff>
    </xdr:from>
    <xdr:to>
      <xdr:col>15</xdr:col>
      <xdr:colOff>149225</xdr:colOff>
      <xdr:row>37</xdr:row>
      <xdr:rowOff>106934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91711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108712</xdr:rowOff>
    </xdr:from>
    <xdr:to>
      <xdr:col>11</xdr:col>
      <xdr:colOff>9525</xdr:colOff>
      <xdr:row>37</xdr:row>
      <xdr:rowOff>24130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8091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101346</xdr:rowOff>
    </xdr:from>
    <xdr:to>
      <xdr:col>6</xdr:col>
      <xdr:colOff>171450</xdr:colOff>
      <xdr:row>38</xdr:row>
      <xdr:rowOff>31496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16273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112776</xdr:rowOff>
    </xdr:from>
    <xdr:to>
      <xdr:col>24</xdr:col>
      <xdr:colOff>76200</xdr:colOff>
      <xdr:row>37</xdr:row>
      <xdr:rowOff>42926</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129303</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89916</xdr:rowOff>
    </xdr:from>
    <xdr:to>
      <xdr:col>20</xdr:col>
      <xdr:colOff>38100</xdr:colOff>
      <xdr:row>37</xdr:row>
      <xdr:rowOff>20066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30243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80772</xdr:rowOff>
    </xdr:from>
    <xdr:to>
      <xdr:col>15</xdr:col>
      <xdr:colOff>149225</xdr:colOff>
      <xdr:row>37</xdr:row>
      <xdr:rowOff>10922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21099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57912</xdr:rowOff>
    </xdr:from>
    <xdr:to>
      <xdr:col>11</xdr:col>
      <xdr:colOff>60325</xdr:colOff>
      <xdr:row>36</xdr:row>
      <xdr:rowOff>159512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169689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144780</xdr:rowOff>
    </xdr:from>
    <xdr:to>
      <xdr:col>6</xdr:col>
      <xdr:colOff>171450</xdr:colOff>
      <xdr:row>37</xdr:row>
      <xdr:rowOff>74930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85107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物件費は対前年度比で</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％の減となり、類似団体と比較して低い水準で推移することができている。</a:t>
          </a:r>
          <a:endParaRPr lang="ja-JP" altLang="ja-JP">
            <a:effectLst/>
          </a:endParaRPr>
        </a:p>
        <a:p>
          <a:r>
            <a:rPr kumimoji="1" lang="ja-JP" altLang="ja-JP" sz="1100">
              <a:solidFill>
                <a:schemeClr val="dk1"/>
              </a:solidFill>
              <a:effectLst/>
              <a:latin typeface="+mn-lt"/>
              <a:ea typeface="+mn-ea"/>
              <a:cs typeface="+mn-cs"/>
            </a:rPr>
            <a:t>　引き続き直営施設の管理運営経費が依然として大きなウェートを占めており、今後は管理運営経費の削減と効率的な施設利用を図るため、施設の統廃合や指定管理者制度導入の検討を行う。</a:t>
          </a:r>
          <a:endParaRPr lang="ja-JP" altLang="ja-JP">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69850</xdr:rowOff>
    </xdr:from>
    <xdr:to>
      <xdr:col>82</xdr:col>
      <xdr:colOff>107950</xdr:colOff>
      <xdr:row>20</xdr:row>
      <xdr:rowOff>130810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7015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102887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3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130810</xdr:rowOff>
    </xdr:from>
    <xdr:to>
      <xdr:col>82</xdr:col>
      <xdr:colOff>196850</xdr:colOff>
      <xdr:row>20</xdr:row>
      <xdr:rowOff>130810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59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156227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13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69850</xdr:rowOff>
    </xdr:from>
    <xdr:to>
      <xdr:col>82</xdr:col>
      <xdr:colOff>196850</xdr:colOff>
      <xdr:row>14</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7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27940</xdr:rowOff>
    </xdr:from>
    <xdr:to>
      <xdr:col>82</xdr:col>
      <xdr:colOff>107950</xdr:colOff>
      <xdr:row>15</xdr:row>
      <xdr:rowOff>66040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59969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113047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8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140970</xdr:rowOff>
    </xdr:from>
    <xdr:to>
      <xdr:col>82</xdr:col>
      <xdr:colOff>158750</xdr:colOff>
      <xdr:row>16</xdr:row>
      <xdr:rowOff>71120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66040</xdr:rowOff>
    </xdr:from>
    <xdr:to>
      <xdr:col>78</xdr:col>
      <xdr:colOff>69850</xdr:colOff>
      <xdr:row>15</xdr:row>
      <xdr:rowOff>88900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6377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48277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79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20320</xdr:rowOff>
    </xdr:from>
    <xdr:to>
      <xdr:col>73</xdr:col>
      <xdr:colOff>180975</xdr:colOff>
      <xdr:row>15</xdr:row>
      <xdr:rowOff>88900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5920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129540</xdr:rowOff>
    </xdr:from>
    <xdr:to>
      <xdr:col>74</xdr:col>
      <xdr:colOff>31750</xdr:colOff>
      <xdr:row>16</xdr:row>
      <xdr:rowOff>59690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70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44467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8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20320</xdr:rowOff>
    </xdr:from>
    <xdr:to>
      <xdr:col>69</xdr:col>
      <xdr:colOff>92075</xdr:colOff>
      <xdr:row>15</xdr:row>
      <xdr:rowOff>96520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5920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83820</xdr:rowOff>
    </xdr:from>
    <xdr:to>
      <xdr:col>69</xdr:col>
      <xdr:colOff>142875</xdr:colOff>
      <xdr:row>16</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65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170197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74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114300</xdr:rowOff>
    </xdr:from>
    <xdr:to>
      <xdr:col>65</xdr:col>
      <xdr:colOff>53975</xdr:colOff>
      <xdr:row>16</xdr:row>
      <xdr:rowOff>44450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29227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77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148590</xdr:rowOff>
    </xdr:from>
    <xdr:to>
      <xdr:col>82</xdr:col>
      <xdr:colOff>158750</xdr:colOff>
      <xdr:row>15</xdr:row>
      <xdr:rowOff>78740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54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165117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393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15240</xdr:rowOff>
    </xdr:from>
    <xdr:to>
      <xdr:col>78</xdr:col>
      <xdr:colOff>120650</xdr:colOff>
      <xdr:row>15</xdr:row>
      <xdr:rowOff>116840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58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127017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355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38100</xdr:rowOff>
    </xdr:from>
    <xdr:to>
      <xdr:col>74</xdr:col>
      <xdr:colOff>31750</xdr:colOff>
      <xdr:row>15</xdr:row>
      <xdr:rowOff>139700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60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149877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37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140970</xdr:rowOff>
    </xdr:from>
    <xdr:to>
      <xdr:col>69</xdr:col>
      <xdr:colOff>142875</xdr:colOff>
      <xdr:row>15</xdr:row>
      <xdr:rowOff>71120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54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81297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31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45720</xdr:rowOff>
    </xdr:from>
    <xdr:to>
      <xdr:col>65</xdr:col>
      <xdr:colOff>53975</xdr:colOff>
      <xdr:row>15</xdr:row>
      <xdr:rowOff>147320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61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157497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38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扶助費は対前年度比で</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となっており、類似団体と比較して低い水準で推移している。</a:t>
          </a:r>
          <a:r>
            <a:rPr kumimoji="1" lang="ja-JP" altLang="en-US" sz="1100">
              <a:solidFill>
                <a:schemeClr val="dk1"/>
              </a:solidFill>
              <a:effectLst/>
              <a:latin typeface="+mn-lt"/>
              <a:ea typeface="+mn-ea"/>
              <a:cs typeface="+mn-cs"/>
            </a:rPr>
            <a:t>近年においては、微増、微減で同程度に推移している。</a:t>
          </a:r>
          <a:r>
            <a:rPr kumimoji="1" lang="ja-JP" altLang="ja-JP" sz="1100">
              <a:solidFill>
                <a:schemeClr val="dk1"/>
              </a:solidFill>
              <a:effectLst/>
              <a:latin typeface="+mn-lt"/>
              <a:ea typeface="+mn-ea"/>
              <a:cs typeface="+mn-cs"/>
            </a:rPr>
            <a:t>　   </a:t>
          </a:r>
          <a:endParaRPr lang="ja-JP" altLang="ja-JP" sz="1400">
            <a:effectLst/>
          </a:endParaRPr>
        </a:p>
        <a:p>
          <a:r>
            <a:rPr kumimoji="1" lang="ja-JP" altLang="ja-JP" sz="1100">
              <a:solidFill>
                <a:schemeClr val="dk1"/>
              </a:solidFill>
              <a:effectLst/>
              <a:latin typeface="+mn-lt"/>
              <a:ea typeface="+mn-ea"/>
              <a:cs typeface="+mn-cs"/>
            </a:rPr>
            <a:t>　今後は各種サービスの充実</a:t>
          </a:r>
          <a:r>
            <a:rPr kumimoji="1" lang="ja-JP" altLang="en-US" sz="1100">
              <a:solidFill>
                <a:schemeClr val="dk1"/>
              </a:solidFill>
              <a:effectLst/>
              <a:latin typeface="+mn-lt"/>
              <a:ea typeface="+mn-ea"/>
              <a:cs typeface="+mn-cs"/>
            </a:rPr>
            <a:t>を図るなど</a:t>
          </a:r>
          <a:r>
            <a:rPr kumimoji="1" lang="ja-JP" altLang="ja-JP" sz="1100">
              <a:solidFill>
                <a:schemeClr val="dk1"/>
              </a:solidFill>
              <a:effectLst/>
              <a:latin typeface="+mn-lt"/>
              <a:ea typeface="+mn-ea"/>
              <a:cs typeface="+mn-cs"/>
            </a:rPr>
            <a:t>、扶助費</a:t>
          </a:r>
          <a:r>
            <a:rPr kumimoji="1" lang="ja-JP" altLang="en-US" sz="1100">
              <a:solidFill>
                <a:schemeClr val="dk1"/>
              </a:solidFill>
              <a:effectLst/>
              <a:latin typeface="+mn-lt"/>
              <a:ea typeface="+mn-ea"/>
              <a:cs typeface="+mn-cs"/>
            </a:rPr>
            <a:t>が増加することを想定するため、</a:t>
          </a:r>
          <a:r>
            <a:rPr kumimoji="1" lang="ja-JP" altLang="ja-JP" sz="1100">
              <a:solidFill>
                <a:schemeClr val="dk1"/>
              </a:solidFill>
              <a:effectLst/>
              <a:latin typeface="+mn-lt"/>
              <a:ea typeface="+mn-ea"/>
              <a:cs typeface="+mn-cs"/>
            </a:rPr>
            <a:t>資格・認定審査等の適正化を行い、財政を圧迫することのないよう、適正なサービス提供に努める。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88900</xdr:rowOff>
    </xdr:from>
    <xdr:to>
      <xdr:col>24</xdr:col>
      <xdr:colOff>25400</xdr:colOff>
      <xdr:row>62</xdr:row>
      <xdr:rowOff>50800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0043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3827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88900</xdr:rowOff>
    </xdr:from>
    <xdr:to>
      <xdr:col>24</xdr:col>
      <xdr:colOff>114300</xdr:colOff>
      <xdr:row>52</xdr:row>
      <xdr:rowOff>88900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31750</xdr:rowOff>
    </xdr:from>
    <xdr:to>
      <xdr:col>24</xdr:col>
      <xdr:colOff>25400</xdr:colOff>
      <xdr:row>55</xdr:row>
      <xdr:rowOff>50800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3987800" y="94615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165100</xdr:rowOff>
    </xdr:from>
    <xdr:to>
      <xdr:col>19</xdr:col>
      <xdr:colOff>187325</xdr:colOff>
      <xdr:row>55</xdr:row>
      <xdr:rowOff>50800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098800" y="9423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57150</xdr:rowOff>
    </xdr:from>
    <xdr:to>
      <xdr:col>20</xdr:col>
      <xdr:colOff>38100</xdr:colOff>
      <xdr:row>55</xdr:row>
      <xdr:rowOff>158750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143527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57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165100</xdr:rowOff>
    </xdr:from>
    <xdr:to>
      <xdr:col>15</xdr:col>
      <xdr:colOff>98425</xdr:colOff>
      <xdr:row>55</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2209800" y="94234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57150</xdr:rowOff>
    </xdr:from>
    <xdr:to>
      <xdr:col>15</xdr:col>
      <xdr:colOff>149225</xdr:colOff>
      <xdr:row>55</xdr:row>
      <xdr:rowOff>158750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12700</xdr:rowOff>
    </xdr:from>
    <xdr:to>
      <xdr:col>11</xdr:col>
      <xdr:colOff>9525</xdr:colOff>
      <xdr:row>55</xdr:row>
      <xdr:rowOff>69850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1320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38100</xdr:rowOff>
    </xdr:from>
    <xdr:to>
      <xdr:col>11</xdr:col>
      <xdr:colOff>60325</xdr:colOff>
      <xdr:row>55</xdr:row>
      <xdr:rowOff>139700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124477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152400</xdr:rowOff>
    </xdr:from>
    <xdr:to>
      <xdr:col>24</xdr:col>
      <xdr:colOff>76200</xdr:colOff>
      <xdr:row>55</xdr:row>
      <xdr:rowOff>82550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168927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0</xdr:rowOff>
    </xdr:from>
    <xdr:to>
      <xdr:col>20</xdr:col>
      <xdr:colOff>38100</xdr:colOff>
      <xdr:row>55</xdr:row>
      <xdr:rowOff>101600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111777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114300</xdr:rowOff>
    </xdr:from>
    <xdr:to>
      <xdr:col>15</xdr:col>
      <xdr:colOff>149225</xdr:colOff>
      <xdr:row>55</xdr:row>
      <xdr:rowOff>44450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133350</xdr:rowOff>
    </xdr:from>
    <xdr:to>
      <xdr:col>11</xdr:col>
      <xdr:colOff>60325</xdr:colOff>
      <xdr:row>55</xdr:row>
      <xdr:rowOff>63500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73677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130827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維持補修費が対前年度比で</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なり、</a:t>
          </a:r>
          <a:r>
            <a:rPr kumimoji="1" lang="ja-JP" altLang="ja-JP" sz="1100">
              <a:solidFill>
                <a:schemeClr val="dk1"/>
              </a:solidFill>
              <a:effectLst/>
              <a:latin typeface="+mn-lt"/>
              <a:ea typeface="+mn-ea"/>
              <a:cs typeface="+mn-cs"/>
            </a:rPr>
            <a:t>類似団体と比較して低い水準で推移することができている。　</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今後は保有する公共施設等の老朽化による修繕により増加が見込まれるため、公共施設等総合管理計画に基いた計画的な長寿命化対策及び公共施設等の有効活用と適正化に努める。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27940</xdr:rowOff>
    </xdr:from>
    <xdr:to>
      <xdr:col>82</xdr:col>
      <xdr:colOff>107950</xdr:colOff>
      <xdr:row>60</xdr:row>
      <xdr:rowOff>165100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862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114317</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27940</xdr:rowOff>
    </xdr:from>
    <xdr:to>
      <xdr:col>82</xdr:col>
      <xdr:colOff>196850</xdr:colOff>
      <xdr:row>54</xdr:row>
      <xdr:rowOff>27940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50800</xdr:rowOff>
    </xdr:from>
    <xdr:to>
      <xdr:col>82</xdr:col>
      <xdr:colOff>107950</xdr:colOff>
      <xdr:row>56</xdr:row>
      <xdr:rowOff>157480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5671800" y="96520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13987</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786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41910</xdr:rowOff>
    </xdr:from>
    <xdr:to>
      <xdr:col>82</xdr:col>
      <xdr:colOff>158750</xdr:colOff>
      <xdr:row>57</xdr:row>
      <xdr:rowOff>143510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149860</xdr:rowOff>
    </xdr:from>
    <xdr:to>
      <xdr:col>78</xdr:col>
      <xdr:colOff>69850</xdr:colOff>
      <xdr:row>56</xdr:row>
      <xdr:rowOff>157480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4782800" y="97510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15240</xdr:rowOff>
    </xdr:from>
    <xdr:to>
      <xdr:col>78</xdr:col>
      <xdr:colOff>120650</xdr:colOff>
      <xdr:row>58</xdr:row>
      <xdr:rowOff>116840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101617</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1004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149860</xdr:rowOff>
    </xdr:from>
    <xdr:to>
      <xdr:col>73</xdr:col>
      <xdr:colOff>180975</xdr:colOff>
      <xdr:row>56</xdr:row>
      <xdr:rowOff>149860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3893800" y="9751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45720</xdr:rowOff>
    </xdr:from>
    <xdr:to>
      <xdr:col>74</xdr:col>
      <xdr:colOff>31750</xdr:colOff>
      <xdr:row>58</xdr:row>
      <xdr:rowOff>147320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98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132097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149860</xdr:rowOff>
    </xdr:from>
    <xdr:to>
      <xdr:col>69</xdr:col>
      <xdr:colOff>92075</xdr:colOff>
      <xdr:row>57</xdr:row>
      <xdr:rowOff>54610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97510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7620</xdr:rowOff>
    </xdr:from>
    <xdr:to>
      <xdr:col>69</xdr:col>
      <xdr:colOff>142875</xdr:colOff>
      <xdr:row>58</xdr:row>
      <xdr:rowOff>109220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93997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114300</xdr:rowOff>
    </xdr:from>
    <xdr:to>
      <xdr:col>65</xdr:col>
      <xdr:colOff>53975</xdr:colOff>
      <xdr:row>59</xdr:row>
      <xdr:rowOff>44450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29227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0</xdr:rowOff>
    </xdr:from>
    <xdr:to>
      <xdr:col>82</xdr:col>
      <xdr:colOff>158750</xdr:colOff>
      <xdr:row>56</xdr:row>
      <xdr:rowOff>101600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16527</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106680</xdr:rowOff>
    </xdr:from>
    <xdr:to>
      <xdr:col>78</xdr:col>
      <xdr:colOff>120650</xdr:colOff>
      <xdr:row>57</xdr:row>
      <xdr:rowOff>36830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47007</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947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99060</xdr:rowOff>
    </xdr:from>
    <xdr:to>
      <xdr:col>74</xdr:col>
      <xdr:colOff>31750</xdr:colOff>
      <xdr:row>57</xdr:row>
      <xdr:rowOff>29210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39387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99060</xdr:rowOff>
    </xdr:from>
    <xdr:to>
      <xdr:col>69</xdr:col>
      <xdr:colOff>142875</xdr:colOff>
      <xdr:row>57</xdr:row>
      <xdr:rowOff>29210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39387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3810</xdr:rowOff>
    </xdr:from>
    <xdr:to>
      <xdr:col>65</xdr:col>
      <xdr:colOff>53975</xdr:colOff>
      <xdr:row>57</xdr:row>
      <xdr:rowOff>105410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115587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補助費等は対前年度比で</a:t>
          </a:r>
          <a:r>
            <a:rPr kumimoji="1" lang="en-US" altLang="ja-JP" sz="1100">
              <a:solidFill>
                <a:schemeClr val="dk1"/>
              </a:solidFill>
              <a:effectLst/>
              <a:latin typeface="+mn-lt"/>
              <a:ea typeface="+mn-ea"/>
              <a:cs typeface="+mn-cs"/>
            </a:rPr>
            <a:t>3.9</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となり、類似団体と比較して</a:t>
          </a:r>
          <a:r>
            <a:rPr kumimoji="1" lang="ja-JP" altLang="en-US" sz="1100">
              <a:solidFill>
                <a:schemeClr val="dk1"/>
              </a:solidFill>
              <a:effectLst/>
              <a:latin typeface="+mn-lt"/>
              <a:ea typeface="+mn-ea"/>
              <a:cs typeface="+mn-cs"/>
            </a:rPr>
            <a:t>高い</a:t>
          </a:r>
          <a:r>
            <a:rPr kumimoji="1" lang="ja-JP" altLang="ja-JP" sz="1100">
              <a:solidFill>
                <a:schemeClr val="dk1"/>
              </a:solidFill>
              <a:effectLst/>
              <a:latin typeface="+mn-lt"/>
              <a:ea typeface="+mn-ea"/>
              <a:cs typeface="+mn-cs"/>
            </a:rPr>
            <a:t>水準</a:t>
          </a:r>
          <a:r>
            <a:rPr kumimoji="1" lang="ja-JP" altLang="en-US" sz="1100">
              <a:solidFill>
                <a:schemeClr val="dk1"/>
              </a:solidFill>
              <a:effectLst/>
              <a:latin typeface="+mn-lt"/>
              <a:ea typeface="+mn-ea"/>
              <a:cs typeface="+mn-cs"/>
            </a:rPr>
            <a:t>で</a:t>
          </a:r>
          <a:r>
            <a:rPr kumimoji="1" lang="ja-JP" altLang="ja-JP" sz="1100">
              <a:solidFill>
                <a:schemeClr val="dk1"/>
              </a:solidFill>
              <a:effectLst/>
              <a:latin typeface="+mn-lt"/>
              <a:ea typeface="+mn-ea"/>
              <a:cs typeface="+mn-cs"/>
            </a:rPr>
            <a:t>推移</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これは令和６年度から下水道事業が法適用化され、繰出金から補助費等へ分析替えしたことや、病院事業会計への繰出金の大きい増額によるところである。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今後は</a:t>
          </a:r>
          <a:r>
            <a:rPr kumimoji="1" lang="ja-JP" altLang="ja-JP" sz="1100">
              <a:solidFill>
                <a:schemeClr val="dk1"/>
              </a:solidFill>
              <a:effectLst/>
              <a:latin typeface="+mn-lt"/>
              <a:ea typeface="+mn-ea"/>
              <a:cs typeface="+mn-cs"/>
            </a:rPr>
            <a:t>補助金の交付要綱を厳格に定め、費用対効果等を十分に精査し、不適当な補助金は見直しや廃止を行う。</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35</xdr:row>
      <xdr:rowOff>10414</xdr:rowOff>
    </xdr:from>
    <xdr:to>
      <xdr:col>82</xdr:col>
      <xdr:colOff>107950</xdr:colOff>
      <xdr:row>41</xdr:row>
      <xdr:rowOff>106426</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6011164"/>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78503</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106426</xdr:rowOff>
    </xdr:from>
    <xdr:to>
      <xdr:col>82</xdr:col>
      <xdr:colOff>196850</xdr:colOff>
      <xdr:row>41</xdr:row>
      <xdr:rowOff>106426</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96791</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35</xdr:row>
      <xdr:rowOff>10414</xdr:rowOff>
    </xdr:from>
    <xdr:to>
      <xdr:col>82</xdr:col>
      <xdr:colOff>196850</xdr:colOff>
      <xdr:row>35</xdr:row>
      <xdr:rowOff>10414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78994</xdr:rowOff>
    </xdr:from>
    <xdr:to>
      <xdr:col>82</xdr:col>
      <xdr:colOff>107950</xdr:colOff>
      <xdr:row>38</xdr:row>
      <xdr:rowOff>85852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422644"/>
          <a:ext cx="8382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127017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299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110490</xdr:rowOff>
    </xdr:from>
    <xdr:to>
      <xdr:col>82</xdr:col>
      <xdr:colOff>158750</xdr:colOff>
      <xdr:row>38</xdr:row>
      <xdr:rowOff>40640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78994</xdr:rowOff>
    </xdr:from>
    <xdr:to>
      <xdr:col>78</xdr:col>
      <xdr:colOff>69850</xdr:colOff>
      <xdr:row>37</xdr:row>
      <xdr:rowOff>83566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4782800" y="64226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146575</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83566</xdr:rowOff>
    </xdr:from>
    <xdr:to>
      <xdr:col>73</xdr:col>
      <xdr:colOff>180975</xdr:colOff>
      <xdr:row>37</xdr:row>
      <xdr:rowOff>110998</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3893800" y="642721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14478</xdr:rowOff>
    </xdr:from>
    <xdr:to>
      <xdr:col>74</xdr:col>
      <xdr:colOff>31750</xdr:colOff>
      <xdr:row>37</xdr:row>
      <xdr:rowOff>116078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126255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110998</xdr:rowOff>
    </xdr:from>
    <xdr:to>
      <xdr:col>69</xdr:col>
      <xdr:colOff>92075</xdr:colOff>
      <xdr:row>37</xdr:row>
      <xdr:rowOff>152146</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4546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153924</xdr:rowOff>
    </xdr:from>
    <xdr:to>
      <xdr:col>69</xdr:col>
      <xdr:colOff>142875</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94251</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51054</xdr:rowOff>
    </xdr:from>
    <xdr:to>
      <xdr:col>65</xdr:col>
      <xdr:colOff>53975</xdr:colOff>
      <xdr:row>37</xdr:row>
      <xdr:rowOff>152654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162831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35052</xdr:rowOff>
    </xdr:from>
    <xdr:to>
      <xdr:col>82</xdr:col>
      <xdr:colOff>158750</xdr:colOff>
      <xdr:row>38</xdr:row>
      <xdr:rowOff>136652</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7129</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28194</xdr:rowOff>
    </xdr:from>
    <xdr:to>
      <xdr:col>78</xdr:col>
      <xdr:colOff>120650</xdr:colOff>
      <xdr:row>37</xdr:row>
      <xdr:rowOff>129794</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139971</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140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32766</xdr:rowOff>
    </xdr:from>
    <xdr:to>
      <xdr:col>74</xdr:col>
      <xdr:colOff>31750</xdr:colOff>
      <xdr:row>37</xdr:row>
      <xdr:rowOff>134366</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119143</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60198</xdr:rowOff>
    </xdr:from>
    <xdr:to>
      <xdr:col>69</xdr:col>
      <xdr:colOff>142875</xdr:colOff>
      <xdr:row>37</xdr:row>
      <xdr:rowOff>161798</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146575</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101346</xdr:rowOff>
    </xdr:from>
    <xdr:to>
      <xdr:col>65</xdr:col>
      <xdr:colOff>53975</xdr:colOff>
      <xdr:row>38</xdr:row>
      <xdr:rowOff>31496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16273</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公債費は対前年度比で</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％の増となっており、令和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年度はケーブル設備</a:t>
          </a:r>
          <a:r>
            <a:rPr kumimoji="1" lang="en-US" altLang="ja-JP" sz="1100">
              <a:solidFill>
                <a:schemeClr val="dk1"/>
              </a:solidFill>
              <a:effectLst/>
              <a:latin typeface="+mn-lt"/>
              <a:ea typeface="+mn-ea"/>
              <a:cs typeface="+mn-cs"/>
            </a:rPr>
            <a:t>FTTH</a:t>
          </a:r>
          <a:r>
            <a:rPr kumimoji="1" lang="ja-JP" altLang="ja-JP" sz="1100">
              <a:solidFill>
                <a:schemeClr val="dk1"/>
              </a:solidFill>
              <a:effectLst/>
              <a:latin typeface="+mn-lt"/>
              <a:ea typeface="+mn-ea"/>
              <a:cs typeface="+mn-cs"/>
            </a:rPr>
            <a:t>化事業の</a:t>
          </a:r>
          <a:r>
            <a:rPr kumimoji="1" lang="en-US" altLang="ja-JP" sz="1100">
              <a:solidFill>
                <a:schemeClr val="dk1"/>
              </a:solidFill>
              <a:effectLst/>
              <a:latin typeface="+mn-lt"/>
              <a:ea typeface="+mn-ea"/>
              <a:cs typeface="+mn-cs"/>
            </a:rPr>
            <a:t>H31</a:t>
          </a:r>
          <a:r>
            <a:rPr kumimoji="1" lang="ja-JP" altLang="ja-JP" sz="1100">
              <a:solidFill>
                <a:schemeClr val="dk1"/>
              </a:solidFill>
              <a:effectLst/>
              <a:latin typeface="+mn-lt"/>
              <a:ea typeface="+mn-ea"/>
              <a:cs typeface="+mn-cs"/>
            </a:rPr>
            <a:t>借入分の償還開始など、</a:t>
          </a:r>
          <a:r>
            <a:rPr kumimoji="1" lang="ja-JP" altLang="en-US" sz="1100">
              <a:solidFill>
                <a:schemeClr val="dk1"/>
              </a:solidFill>
              <a:effectLst/>
              <a:latin typeface="+mn-lt"/>
              <a:ea typeface="+mn-ea"/>
              <a:cs typeface="+mn-cs"/>
            </a:rPr>
            <a:t>元金償還金が増額となったため、</a:t>
          </a:r>
          <a:r>
            <a:rPr kumimoji="1" lang="ja-JP" altLang="ja-JP" sz="1100">
              <a:solidFill>
                <a:schemeClr val="dk1"/>
              </a:solidFill>
              <a:effectLst/>
              <a:latin typeface="+mn-lt"/>
              <a:ea typeface="+mn-ea"/>
              <a:cs typeface="+mn-cs"/>
            </a:rPr>
            <a:t>類似団体と比較して高い水準で推移している。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令和４年度以降、</a:t>
          </a:r>
          <a:r>
            <a:rPr kumimoji="1" lang="en-US" altLang="ja-JP" sz="1100">
              <a:solidFill>
                <a:schemeClr val="dk1"/>
              </a:solidFill>
              <a:effectLst/>
              <a:latin typeface="+mn-lt"/>
              <a:ea typeface="+mn-ea"/>
              <a:cs typeface="+mn-cs"/>
            </a:rPr>
            <a:t>H20</a:t>
          </a:r>
          <a:r>
            <a:rPr kumimoji="1" lang="ja-JP" altLang="ja-JP" sz="1100">
              <a:solidFill>
                <a:schemeClr val="dk1"/>
              </a:solidFill>
              <a:effectLst/>
              <a:latin typeface="+mn-lt"/>
              <a:ea typeface="+mn-ea"/>
              <a:cs typeface="+mn-cs"/>
            </a:rPr>
            <a:t>借入公有林施業転換事業の</a:t>
          </a:r>
          <a:r>
            <a:rPr kumimoji="1" lang="ja-JP" altLang="en-US" sz="1100">
              <a:solidFill>
                <a:schemeClr val="dk1"/>
              </a:solidFill>
              <a:effectLst/>
              <a:latin typeface="+mn-lt"/>
              <a:ea typeface="+mn-ea"/>
              <a:cs typeface="+mn-cs"/>
            </a:rPr>
            <a:t>単年度約１億円の元金</a:t>
          </a:r>
          <a:r>
            <a:rPr kumimoji="1" lang="ja-JP" altLang="ja-JP" sz="1100">
              <a:solidFill>
                <a:schemeClr val="dk1"/>
              </a:solidFill>
              <a:effectLst/>
              <a:latin typeface="+mn-lt"/>
              <a:ea typeface="+mn-ea"/>
              <a:cs typeface="+mn-cs"/>
            </a:rPr>
            <a:t>償還</a:t>
          </a:r>
          <a:r>
            <a:rPr kumimoji="1" lang="ja-JP" altLang="en-US" sz="1100">
              <a:solidFill>
                <a:schemeClr val="dk1"/>
              </a:solidFill>
              <a:effectLst/>
              <a:latin typeface="+mn-lt"/>
              <a:ea typeface="+mn-ea"/>
              <a:cs typeface="+mn-cs"/>
            </a:rPr>
            <a:t>金</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公債費を大きく上昇させているなか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過去に行った</a:t>
          </a:r>
          <a:r>
            <a:rPr kumimoji="1" lang="ja-JP" altLang="ja-JP" sz="1100">
              <a:solidFill>
                <a:schemeClr val="dk1"/>
              </a:solidFill>
              <a:effectLst/>
              <a:latin typeface="+mn-lt"/>
              <a:ea typeface="+mn-ea"/>
              <a:cs typeface="+mn-cs"/>
            </a:rPr>
            <a:t>大規模事業の</a:t>
          </a:r>
          <a:r>
            <a:rPr kumimoji="1" lang="ja-JP" altLang="en-US" sz="1100">
              <a:solidFill>
                <a:schemeClr val="dk1"/>
              </a:solidFill>
              <a:effectLst/>
              <a:latin typeface="+mn-lt"/>
              <a:ea typeface="+mn-ea"/>
              <a:cs typeface="+mn-cs"/>
            </a:rPr>
            <a:t>償還が始まり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さらに上昇する結果となっている。</a:t>
          </a:r>
          <a:r>
            <a:rPr kumimoji="1" lang="ja-JP" altLang="ja-JP" sz="1100">
              <a:solidFill>
                <a:schemeClr val="dk1"/>
              </a:solidFill>
              <a:effectLst/>
              <a:latin typeface="+mn-lt"/>
              <a:ea typeface="+mn-ea"/>
              <a:cs typeface="+mn-cs"/>
            </a:rPr>
            <a:t>計画的</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繰上償還を行うなどの対策を講じる必要がある。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xdr:rowOff>
    </xdr:from>
    <xdr:to>
      <xdr:col>24</xdr:col>
      <xdr:colOff>25400</xdr:colOff>
      <xdr:row>82</xdr:row>
      <xdr:rowOff>50800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5247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95267</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xdr:rowOff>
    </xdr:from>
    <xdr:to>
      <xdr:col>24</xdr:col>
      <xdr:colOff>114300</xdr:colOff>
      <xdr:row>73</xdr:row>
      <xdr:rowOff>8890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130811</xdr:rowOff>
    </xdr:from>
    <xdr:to>
      <xdr:col>24</xdr:col>
      <xdr:colOff>25400</xdr:colOff>
      <xdr:row>79</xdr:row>
      <xdr:rowOff>20320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987800" y="13503911"/>
          <a:ext cx="8382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62247</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45720</xdr:rowOff>
    </xdr:from>
    <xdr:to>
      <xdr:col>24</xdr:col>
      <xdr:colOff>76200</xdr:colOff>
      <xdr:row>76</xdr:row>
      <xdr:rowOff>147320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88900</xdr:rowOff>
    </xdr:from>
    <xdr:to>
      <xdr:col>19</xdr:col>
      <xdr:colOff>187325</xdr:colOff>
      <xdr:row>78</xdr:row>
      <xdr:rowOff>130811</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3098800" y="1346200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60961</xdr:rowOff>
    </xdr:from>
    <xdr:to>
      <xdr:col>20</xdr:col>
      <xdr:colOff>38100</xdr:colOff>
      <xdr:row>76</xdr:row>
      <xdr:rowOff>162561</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1287</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123189</xdr:rowOff>
    </xdr:from>
    <xdr:to>
      <xdr:col>15</xdr:col>
      <xdr:colOff>98425</xdr:colOff>
      <xdr:row>78</xdr:row>
      <xdr:rowOff>88900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2209800" y="13324839"/>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53339</xdr:rowOff>
    </xdr:from>
    <xdr:to>
      <xdr:col>15</xdr:col>
      <xdr:colOff>149225</xdr:colOff>
      <xdr:row>76</xdr:row>
      <xdr:rowOff>154939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165117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123189</xdr:rowOff>
    </xdr:from>
    <xdr:to>
      <xdr:col>11</xdr:col>
      <xdr:colOff>9525</xdr:colOff>
      <xdr:row>77</xdr:row>
      <xdr:rowOff>165100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1320800" y="1332483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34289</xdr:rowOff>
    </xdr:from>
    <xdr:to>
      <xdr:col>11</xdr:col>
      <xdr:colOff>60325</xdr:colOff>
      <xdr:row>76</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146067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34289</xdr:rowOff>
    </xdr:from>
    <xdr:to>
      <xdr:col>6</xdr:col>
      <xdr:colOff>171450</xdr:colOff>
      <xdr:row>76</xdr:row>
      <xdr:rowOff>135889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146067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140970</xdr:rowOff>
    </xdr:from>
    <xdr:to>
      <xdr:col>24</xdr:col>
      <xdr:colOff>76200</xdr:colOff>
      <xdr:row>79</xdr:row>
      <xdr:rowOff>71120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113047</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3486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80011</xdr:rowOff>
    </xdr:from>
    <xdr:to>
      <xdr:col>20</xdr:col>
      <xdr:colOff>38100</xdr:colOff>
      <xdr:row>79</xdr:row>
      <xdr:rowOff>10161</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34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166388</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35394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38100</xdr:rowOff>
    </xdr:from>
    <xdr:to>
      <xdr:col>15</xdr:col>
      <xdr:colOff>149225</xdr:colOff>
      <xdr:row>78</xdr:row>
      <xdr:rowOff>139700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124477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72389</xdr:rowOff>
    </xdr:from>
    <xdr:to>
      <xdr:col>11</xdr:col>
      <xdr:colOff>60325</xdr:colOff>
      <xdr:row>78</xdr:row>
      <xdr:rowOff>2539</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158766</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114300</xdr:rowOff>
    </xdr:from>
    <xdr:to>
      <xdr:col>6</xdr:col>
      <xdr:colOff>171450</xdr:colOff>
      <xdr:row>78</xdr:row>
      <xdr:rowOff>44450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29227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公債費以外の経常収支比率については、対前年度比で</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となり、類似団体と比較して低い水準で推移することができている。　</a:t>
          </a:r>
          <a:endParaRPr lang="ja-JP" altLang="ja-JP" sz="1400">
            <a:effectLst/>
          </a:endParaRPr>
        </a:p>
        <a:p>
          <a:r>
            <a:rPr kumimoji="1" lang="ja-JP" altLang="ja-JP" sz="1100">
              <a:solidFill>
                <a:schemeClr val="dk1"/>
              </a:solidFill>
              <a:effectLst/>
              <a:latin typeface="+mn-lt"/>
              <a:ea typeface="+mn-ea"/>
              <a:cs typeface="+mn-cs"/>
            </a:rPr>
            <a:t>　引き続き行財政改革大綱実施計画に基き、歳出削減と町税等の徴収率の向上の取り組みにより更なる改善に努める。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77470</xdr:rowOff>
    </xdr:from>
    <xdr:to>
      <xdr:col>82</xdr:col>
      <xdr:colOff>107950</xdr:colOff>
      <xdr:row>81</xdr:row>
      <xdr:rowOff>149861</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421870"/>
          <a:ext cx="0" cy="1615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121938</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149861</xdr:rowOff>
    </xdr:from>
    <xdr:to>
      <xdr:col>82</xdr:col>
      <xdr:colOff>196850</xdr:colOff>
      <xdr:row>81</xdr:row>
      <xdr:rowOff>149861</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4037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163847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16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77470</xdr:rowOff>
    </xdr:from>
    <xdr:to>
      <xdr:col>82</xdr:col>
      <xdr:colOff>196850</xdr:colOff>
      <xdr:row>72</xdr:row>
      <xdr:rowOff>77470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421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104140</xdr:rowOff>
    </xdr:from>
    <xdr:to>
      <xdr:col>82</xdr:col>
      <xdr:colOff>107950</xdr:colOff>
      <xdr:row>76</xdr:row>
      <xdr:rowOff>5080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5671800" y="1296289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55897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257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83820</xdr:rowOff>
    </xdr:from>
    <xdr:to>
      <xdr:col>82</xdr:col>
      <xdr:colOff>158750</xdr:colOff>
      <xdr:row>78</xdr:row>
      <xdr:rowOff>13970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28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104140</xdr:rowOff>
    </xdr:from>
    <xdr:to>
      <xdr:col>78</xdr:col>
      <xdr:colOff>69850</xdr:colOff>
      <xdr:row>75</xdr:row>
      <xdr:rowOff>107950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4782800" y="129628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151147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46990</xdr:rowOff>
    </xdr:from>
    <xdr:to>
      <xdr:col>73</xdr:col>
      <xdr:colOff>180975</xdr:colOff>
      <xdr:row>75</xdr:row>
      <xdr:rowOff>107950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29057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38100</xdr:rowOff>
    </xdr:from>
    <xdr:to>
      <xdr:col>74</xdr:col>
      <xdr:colOff>31750</xdr:colOff>
      <xdr:row>77</xdr:row>
      <xdr:rowOff>139700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124477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46990</xdr:rowOff>
    </xdr:from>
    <xdr:to>
      <xdr:col>69</xdr:col>
      <xdr:colOff>92075</xdr:colOff>
      <xdr:row>76</xdr:row>
      <xdr:rowOff>107950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2905740"/>
          <a:ext cx="889000" cy="23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102870</xdr:rowOff>
    </xdr:from>
    <xdr:to>
      <xdr:col>69</xdr:col>
      <xdr:colOff>142875</xdr:colOff>
      <xdr:row>77</xdr:row>
      <xdr:rowOff>33020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17797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11430</xdr:rowOff>
    </xdr:from>
    <xdr:to>
      <xdr:col>65</xdr:col>
      <xdr:colOff>53975</xdr:colOff>
      <xdr:row>78</xdr:row>
      <xdr:rowOff>113030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97807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125730</xdr:rowOff>
    </xdr:from>
    <xdr:to>
      <xdr:col>82</xdr:col>
      <xdr:colOff>158750</xdr:colOff>
      <xdr:row>76</xdr:row>
      <xdr:rowOff>55880</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142257</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53340</xdr:rowOff>
    </xdr:from>
    <xdr:to>
      <xdr:col>78</xdr:col>
      <xdr:colOff>120650</xdr:colOff>
      <xdr:row>75</xdr:row>
      <xdr:rowOff>154939</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165117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2680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57150</xdr:rowOff>
    </xdr:from>
    <xdr:to>
      <xdr:col>74</xdr:col>
      <xdr:colOff>31750</xdr:colOff>
      <xdr:row>75</xdr:row>
      <xdr:rowOff>158750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168927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167640</xdr:rowOff>
    </xdr:from>
    <xdr:to>
      <xdr:col>69</xdr:col>
      <xdr:colOff>142875</xdr:colOff>
      <xdr:row>75</xdr:row>
      <xdr:rowOff>97790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107967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57150</xdr:rowOff>
    </xdr:from>
    <xdr:to>
      <xdr:col>65</xdr:col>
      <xdr:colOff>53975</xdr:colOff>
      <xdr:row>76</xdr:row>
      <xdr:rowOff>158750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168927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島根県津和野町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127208</xdr:rowOff>
    </xdr:from>
    <xdr:to>
      <xdr:col>29</xdr:col>
      <xdr:colOff>127000</xdr:colOff>
      <xdr:row>19</xdr:row>
      <xdr:rowOff>80316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2233"/>
          <a:ext cx="0" cy="11532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52393</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3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80316</xdr:rowOff>
    </xdr:from>
    <xdr:to>
      <xdr:col>30</xdr:col>
      <xdr:colOff>25400</xdr:colOff>
      <xdr:row>19</xdr:row>
      <xdr:rowOff>80316</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3854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42135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127208</xdr:rowOff>
    </xdr:from>
    <xdr:to>
      <xdr:col>30</xdr:col>
      <xdr:colOff>25400</xdr:colOff>
      <xdr:row>12</xdr:row>
      <xdr:rowOff>127208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22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13</xdr:row>
      <xdr:rowOff>101067</xdr:rowOff>
    </xdr:from>
    <xdr:to>
      <xdr:col>29</xdr:col>
      <xdr:colOff>127000</xdr:colOff>
      <xdr:row>14</xdr:row>
      <xdr:rowOff>54867</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2377542"/>
          <a:ext cx="647700" cy="1252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49468</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28402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77391</xdr:rowOff>
    </xdr:from>
    <xdr:to>
      <xdr:col>29</xdr:col>
      <xdr:colOff>177800</xdr:colOff>
      <xdr:row>17</xdr:row>
      <xdr:rowOff>7541</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2868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14</xdr:row>
      <xdr:rowOff>54867</xdr:rowOff>
    </xdr:from>
    <xdr:to>
      <xdr:col>26</xdr:col>
      <xdr:colOff>50800</xdr:colOff>
      <xdr:row>14</xdr:row>
      <xdr:rowOff>122653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2502792"/>
          <a:ext cx="698500" cy="677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159081</xdr:rowOff>
    </xdr:from>
    <xdr:to>
      <xdr:col>26</xdr:col>
      <xdr:colOff>101600</xdr:colOff>
      <xdr:row>17</xdr:row>
      <xdr:rowOff>89231</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2949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74008</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3036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14</xdr:row>
      <xdr:rowOff>122653</xdr:rowOff>
    </xdr:from>
    <xdr:to>
      <xdr:col>22</xdr:col>
      <xdr:colOff>114300</xdr:colOff>
      <xdr:row>15</xdr:row>
      <xdr:rowOff>13931</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3606800" y="2570578"/>
          <a:ext cx="698500" cy="62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27150</xdr:rowOff>
    </xdr:from>
    <xdr:to>
      <xdr:col>22</xdr:col>
      <xdr:colOff>165100</xdr:colOff>
      <xdr:row>17</xdr:row>
      <xdr:rowOff>128750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2989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113527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3075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13931</xdr:rowOff>
    </xdr:from>
    <xdr:to>
      <xdr:col>18</xdr:col>
      <xdr:colOff>177800</xdr:colOff>
      <xdr:row>15</xdr:row>
      <xdr:rowOff>29401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2633306"/>
          <a:ext cx="698500" cy="15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40386</xdr:rowOff>
    </xdr:from>
    <xdr:to>
      <xdr:col>19</xdr:col>
      <xdr:colOff>38100</xdr:colOff>
      <xdr:row>17</xdr:row>
      <xdr:rowOff>141986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002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126763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308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69167</xdr:rowOff>
    </xdr:from>
    <xdr:to>
      <xdr:col>15</xdr:col>
      <xdr:colOff>101600</xdr:colOff>
      <xdr:row>17</xdr:row>
      <xdr:rowOff>170767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031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155544</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311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50267</xdr:rowOff>
    </xdr:from>
    <xdr:to>
      <xdr:col>29</xdr:col>
      <xdr:colOff>177800</xdr:colOff>
      <xdr:row>13</xdr:row>
      <xdr:rowOff>151867</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2326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66794</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2171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4067</xdr:rowOff>
    </xdr:from>
    <xdr:to>
      <xdr:col>26</xdr:col>
      <xdr:colOff>101600</xdr:colOff>
      <xdr:row>14</xdr:row>
      <xdr:rowOff>105667</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24519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12</xdr:row>
      <xdr:rowOff>115844</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2220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71853</xdr:rowOff>
    </xdr:from>
    <xdr:to>
      <xdr:col>22</xdr:col>
      <xdr:colOff>165100</xdr:colOff>
      <xdr:row>15</xdr:row>
      <xdr:rowOff>2003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2519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12180</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2288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14</xdr:row>
      <xdr:rowOff>134581</xdr:rowOff>
    </xdr:from>
    <xdr:to>
      <xdr:col>19</xdr:col>
      <xdr:colOff>38100</xdr:colOff>
      <xdr:row>15</xdr:row>
      <xdr:rowOff>64731</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2582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74908</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235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14</xdr:row>
      <xdr:rowOff>150051</xdr:rowOff>
    </xdr:from>
    <xdr:to>
      <xdr:col>15</xdr:col>
      <xdr:colOff>101600</xdr:colOff>
      <xdr:row>15</xdr:row>
      <xdr:rowOff>80201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2597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90378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2366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329793</xdr:rowOff>
    </xdr:from>
    <xdr:to>
      <xdr:col>29</xdr:col>
      <xdr:colOff>127000</xdr:colOff>
      <xdr:row>38</xdr:row>
      <xdr:rowOff>118949</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254343"/>
          <a:ext cx="0" cy="1332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91026</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558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118949</xdr:rowOff>
    </xdr:from>
    <xdr:to>
      <xdr:col>30</xdr:col>
      <xdr:colOff>25400</xdr:colOff>
      <xdr:row>38</xdr:row>
      <xdr:rowOff>118949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5865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73270</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329793</xdr:rowOff>
    </xdr:from>
    <xdr:to>
      <xdr:col>30</xdr:col>
      <xdr:colOff>25400</xdr:colOff>
      <xdr:row>33</xdr:row>
      <xdr:rowOff>329793</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254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339268</xdr:rowOff>
    </xdr:from>
    <xdr:to>
      <xdr:col>29</xdr:col>
      <xdr:colOff>127000</xdr:colOff>
      <xdr:row>35</xdr:row>
      <xdr:rowOff>24765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003800" y="6606718"/>
          <a:ext cx="647700" cy="283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84167</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7037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112090</xdr:rowOff>
    </xdr:from>
    <xdr:to>
      <xdr:col>29</xdr:col>
      <xdr:colOff>177800</xdr:colOff>
      <xdr:row>37</xdr:row>
      <xdr:rowOff>42240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7065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24765</xdr:rowOff>
    </xdr:from>
    <xdr:to>
      <xdr:col>26</xdr:col>
      <xdr:colOff>50800</xdr:colOff>
      <xdr:row>35</xdr:row>
      <xdr:rowOff>98781</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4305300" y="6635115"/>
          <a:ext cx="698500" cy="74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102464</xdr:rowOff>
    </xdr:from>
    <xdr:to>
      <xdr:col>26</xdr:col>
      <xdr:colOff>101600</xdr:colOff>
      <xdr:row>37</xdr:row>
      <xdr:rowOff>32614</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7055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17391</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7142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98781</xdr:rowOff>
    </xdr:from>
    <xdr:to>
      <xdr:col>22</xdr:col>
      <xdr:colOff>114300</xdr:colOff>
      <xdr:row>35</xdr:row>
      <xdr:rowOff>281000</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6709131"/>
          <a:ext cx="698500" cy="182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120879</xdr:rowOff>
    </xdr:from>
    <xdr:to>
      <xdr:col>22</xdr:col>
      <xdr:colOff>165100</xdr:colOff>
      <xdr:row>37</xdr:row>
      <xdr:rowOff>51029</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7074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35806</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7160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281000</xdr:rowOff>
    </xdr:from>
    <xdr:to>
      <xdr:col>18</xdr:col>
      <xdr:colOff>177800</xdr:colOff>
      <xdr:row>35</xdr:row>
      <xdr:rowOff>310515</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2908300" y="6891350"/>
          <a:ext cx="698500" cy="29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141389</xdr:rowOff>
    </xdr:from>
    <xdr:to>
      <xdr:col>19</xdr:col>
      <xdr:colOff>38100</xdr:colOff>
      <xdr:row>37</xdr:row>
      <xdr:rowOff>71539</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7094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56316</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71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152527</xdr:rowOff>
    </xdr:from>
    <xdr:to>
      <xdr:col>15</xdr:col>
      <xdr:colOff>101600</xdr:colOff>
      <xdr:row>37</xdr:row>
      <xdr:rowOff>82677</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7105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67454</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719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288468</xdr:rowOff>
    </xdr:from>
    <xdr:to>
      <xdr:col>29</xdr:col>
      <xdr:colOff>177800</xdr:colOff>
      <xdr:row>35</xdr:row>
      <xdr:rowOff>47168</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65559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133545</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640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316865</xdr:rowOff>
    </xdr:from>
    <xdr:to>
      <xdr:col>26</xdr:col>
      <xdr:colOff>101600</xdr:colOff>
      <xdr:row>35</xdr:row>
      <xdr:rowOff>75565</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65843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85742</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6353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47981</xdr:rowOff>
    </xdr:from>
    <xdr:to>
      <xdr:col>22</xdr:col>
      <xdr:colOff>165100</xdr:colOff>
      <xdr:row>35</xdr:row>
      <xdr:rowOff>149581</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6658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159758</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6427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230200</xdr:rowOff>
    </xdr:from>
    <xdr:to>
      <xdr:col>19</xdr:col>
      <xdr:colOff>38100</xdr:colOff>
      <xdr:row>35</xdr:row>
      <xdr:rowOff>331800</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6840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341977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660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259715</xdr:rowOff>
    </xdr:from>
    <xdr:to>
      <xdr:col>15</xdr:col>
      <xdr:colOff>101600</xdr:colOff>
      <xdr:row>36</xdr:row>
      <xdr:rowOff>18415</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6870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28592</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663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島根県津和野町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6,373
6,305
307.03
10,018,801
9,920,038
79,963
5,151,033
15,314,018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83.5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133246</xdr:rowOff>
    </xdr:from>
    <xdr:to>
      <xdr:col>24</xdr:col>
      <xdr:colOff>62865</xdr:colOff>
      <xdr:row>37</xdr:row>
      <xdr:rowOff>162209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05296"/>
          <a:ext cx="1270" cy="1400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166036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0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162209</xdr:rowOff>
    </xdr:from>
    <xdr:to>
      <xdr:col>24</xdr:col>
      <xdr:colOff>152400</xdr:colOff>
      <xdr:row>37</xdr:row>
      <xdr:rowOff>162209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05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79923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88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133246</xdr:rowOff>
    </xdr:from>
    <xdr:to>
      <xdr:col>24</xdr:col>
      <xdr:colOff>152400</xdr:colOff>
      <xdr:row>29</xdr:row>
      <xdr:rowOff>133246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0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30</xdr:row>
      <xdr:rowOff>164312</xdr:rowOff>
    </xdr:from>
    <xdr:to>
      <xdr:col>24</xdr:col>
      <xdr:colOff>63500</xdr:colOff>
      <xdr:row>31</xdr:row>
      <xdr:rowOff>135456</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307812"/>
          <a:ext cx="838200" cy="142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18795</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8480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40368</xdr:rowOff>
    </xdr:from>
    <xdr:to>
      <xdr:col>24</xdr:col>
      <xdr:colOff>114300</xdr:colOff>
      <xdr:row>34</xdr:row>
      <xdr:rowOff>141968</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6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135456</xdr:rowOff>
    </xdr:from>
    <xdr:to>
      <xdr:col>19</xdr:col>
      <xdr:colOff>177800</xdr:colOff>
      <xdr:row>32</xdr:row>
      <xdr:rowOff>45562</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450406"/>
          <a:ext cx="889000" cy="81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139139</xdr:rowOff>
    </xdr:from>
    <xdr:to>
      <xdr:col>20</xdr:col>
      <xdr:colOff>38100</xdr:colOff>
      <xdr:row>35</xdr:row>
      <xdr:rowOff>69289</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60416</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061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45562</xdr:rowOff>
    </xdr:from>
    <xdr:to>
      <xdr:col>15</xdr:col>
      <xdr:colOff>50800</xdr:colOff>
      <xdr:row>32</xdr:row>
      <xdr:rowOff>85903</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531962"/>
          <a:ext cx="889000" cy="4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xdr:rowOff>
    </xdr:from>
    <xdr:to>
      <xdr:col>15</xdr:col>
      <xdr:colOff>101600</xdr:colOff>
      <xdr:row>35</xdr:row>
      <xdr:rowOff>101727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0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92854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093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85903</xdr:rowOff>
    </xdr:from>
    <xdr:to>
      <xdr:col>10</xdr:col>
      <xdr:colOff>114300</xdr:colOff>
      <xdr:row>32</xdr:row>
      <xdr:rowOff>89301</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572303"/>
          <a:ext cx="889000" cy="3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8852</xdr:rowOff>
    </xdr:from>
    <xdr:to>
      <xdr:col>10</xdr:col>
      <xdr:colOff>165100</xdr:colOff>
      <xdr:row>35</xdr:row>
      <xdr:rowOff>110452</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0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101579</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102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44902</xdr:rowOff>
    </xdr:from>
    <xdr:to>
      <xdr:col>6</xdr:col>
      <xdr:colOff>38100</xdr:colOff>
      <xdr:row>35</xdr:row>
      <xdr:rowOff>146502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137629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138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30</xdr:row>
      <xdr:rowOff>113512</xdr:rowOff>
    </xdr:from>
    <xdr:to>
      <xdr:col>24</xdr:col>
      <xdr:colOff>114300</xdr:colOff>
      <xdr:row>31</xdr:row>
      <xdr:rowOff>43662</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25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29</xdr:row>
      <xdr:rowOff>136389</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108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84656</xdr:rowOff>
    </xdr:from>
    <xdr:to>
      <xdr:col>20</xdr:col>
      <xdr:colOff>38100</xdr:colOff>
      <xdr:row>32</xdr:row>
      <xdr:rowOff>14806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399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30</xdr:row>
      <xdr:rowOff>31333</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174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166212</xdr:rowOff>
    </xdr:from>
    <xdr:to>
      <xdr:col>15</xdr:col>
      <xdr:colOff>101600</xdr:colOff>
      <xdr:row>32</xdr:row>
      <xdr:rowOff>96362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481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30</xdr:row>
      <xdr:rowOff>112889</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256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35103</xdr:rowOff>
    </xdr:from>
    <xdr:to>
      <xdr:col>10</xdr:col>
      <xdr:colOff>165100</xdr:colOff>
      <xdr:row>32</xdr:row>
      <xdr:rowOff>136703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521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30</xdr:row>
      <xdr:rowOff>153230</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296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38501</xdr:rowOff>
    </xdr:from>
    <xdr:to>
      <xdr:col>6</xdr:col>
      <xdr:colOff>38100</xdr:colOff>
      <xdr:row>32</xdr:row>
      <xdr:rowOff>140101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524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30</xdr:row>
      <xdr:rowOff>156628</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5300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123042</xdr:rowOff>
    </xdr:from>
    <xdr:to>
      <xdr:col>24</xdr:col>
      <xdr:colOff>62865</xdr:colOff>
      <xdr:row>58</xdr:row>
      <xdr:rowOff>112706</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866992"/>
          <a:ext cx="1270" cy="1189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116533</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1006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112706</xdr:rowOff>
    </xdr:from>
    <xdr:to>
      <xdr:col>24</xdr:col>
      <xdr:colOff>152400</xdr:colOff>
      <xdr:row>58</xdr:row>
      <xdr:rowOff>112706</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10056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69719</xdr:rowOff>
    </xdr:from>
    <xdr:ext cx="690189"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6422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2,661,435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123042</xdr:rowOff>
    </xdr:from>
    <xdr:to>
      <xdr:col>24</xdr:col>
      <xdr:colOff>152400</xdr:colOff>
      <xdr:row>51</xdr:row>
      <xdr:rowOff>123042</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86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30735</xdr:rowOff>
    </xdr:from>
    <xdr:to>
      <xdr:col>24</xdr:col>
      <xdr:colOff>63500</xdr:colOff>
      <xdr:row>58</xdr:row>
      <xdr:rowOff>39271</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3797300" y="9974835"/>
          <a:ext cx="838200" cy="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149172</xdr:rowOff>
    </xdr:from>
    <xdr:ext cx="599010"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9218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170745</xdr:rowOff>
    </xdr:from>
    <xdr:to>
      <xdr:col>24</xdr:col>
      <xdr:colOff>114300</xdr:colOff>
      <xdr:row>58</xdr:row>
      <xdr:rowOff>100895</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94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39271</xdr:rowOff>
    </xdr:from>
    <xdr:to>
      <xdr:col>19</xdr:col>
      <xdr:colOff>177800</xdr:colOff>
      <xdr:row>58</xdr:row>
      <xdr:rowOff>39815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2908300" y="9983371"/>
          <a:ext cx="889000" cy="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19851</xdr:rowOff>
    </xdr:from>
    <xdr:to>
      <xdr:col>20</xdr:col>
      <xdr:colOff>38100</xdr:colOff>
      <xdr:row>58</xdr:row>
      <xdr:rowOff>121451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96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112578</xdr:rowOff>
    </xdr:from>
    <xdr:ext cx="599010"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497795" y="10056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39815</xdr:rowOff>
    </xdr:from>
    <xdr:to>
      <xdr:col>15</xdr:col>
      <xdr:colOff>50800</xdr:colOff>
      <xdr:row>58</xdr:row>
      <xdr:rowOff>51301</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9983915"/>
          <a:ext cx="889000" cy="11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20772</xdr:rowOff>
    </xdr:from>
    <xdr:to>
      <xdr:col>15</xdr:col>
      <xdr:colOff>101600</xdr:colOff>
      <xdr:row>58</xdr:row>
      <xdr:rowOff>122372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9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113499</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08795" y="10057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51301</xdr:rowOff>
    </xdr:from>
    <xdr:to>
      <xdr:col>10</xdr:col>
      <xdr:colOff>114300</xdr:colOff>
      <xdr:row>58</xdr:row>
      <xdr:rowOff>58303</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1130300" y="9995401"/>
          <a:ext cx="889000" cy="7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27578</xdr:rowOff>
    </xdr:from>
    <xdr:to>
      <xdr:col>10</xdr:col>
      <xdr:colOff>165100</xdr:colOff>
      <xdr:row>58</xdr:row>
      <xdr:rowOff>129178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97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120305</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19795" y="10064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29545</xdr:rowOff>
    </xdr:from>
    <xdr:to>
      <xdr:col>6</xdr:col>
      <xdr:colOff>38100</xdr:colOff>
      <xdr:row>58</xdr:row>
      <xdr:rowOff>131145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97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122272</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30795" y="10066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151385</xdr:rowOff>
    </xdr:from>
    <xdr:to>
      <xdr:col>24</xdr:col>
      <xdr:colOff>114300</xdr:colOff>
      <xdr:row>58</xdr:row>
      <xdr:rowOff>81535</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992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110762</xdr:rowOff>
    </xdr:from>
    <xdr:ext cx="599010"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711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238,332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159921</xdr:rowOff>
    </xdr:from>
    <xdr:to>
      <xdr:col>20</xdr:col>
      <xdr:colOff>38100</xdr:colOff>
      <xdr:row>58</xdr:row>
      <xdr:rowOff>90071</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993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106598</xdr:rowOff>
    </xdr:from>
    <xdr:ext cx="59901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497795" y="9707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160465</xdr:rowOff>
    </xdr:from>
    <xdr:to>
      <xdr:col>15</xdr:col>
      <xdr:colOff>101600</xdr:colOff>
      <xdr:row>58</xdr:row>
      <xdr:rowOff>90615</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93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107142</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08795" y="9708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501</xdr:rowOff>
    </xdr:from>
    <xdr:to>
      <xdr:col>10</xdr:col>
      <xdr:colOff>165100</xdr:colOff>
      <xdr:row>58</xdr:row>
      <xdr:rowOff>102101</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9944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118628</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19795" y="9719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7503</xdr:rowOff>
    </xdr:from>
    <xdr:to>
      <xdr:col>6</xdr:col>
      <xdr:colOff>38100</xdr:colOff>
      <xdr:row>58</xdr:row>
      <xdr:rowOff>109103</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9951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125630</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30795" y="9726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21075</xdr:rowOff>
    </xdr:from>
    <xdr:to>
      <xdr:col>24</xdr:col>
      <xdr:colOff>62865</xdr:colOff>
      <xdr:row>79</xdr:row>
      <xdr:rowOff>32238</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22575"/>
          <a:ext cx="1270" cy="1554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36065</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80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32238</xdr:rowOff>
    </xdr:from>
    <xdr:to>
      <xdr:col>24</xdr:col>
      <xdr:colOff>152400</xdr:colOff>
      <xdr:row>79</xdr:row>
      <xdr:rowOff>32238</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7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139202</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797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21075</xdr:rowOff>
    </xdr:from>
    <xdr:to>
      <xdr:col>24</xdr:col>
      <xdr:colOff>152400</xdr:colOff>
      <xdr:row>70</xdr:row>
      <xdr:rowOff>21075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22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80417</xdr:rowOff>
    </xdr:from>
    <xdr:to>
      <xdr:col>24</xdr:col>
      <xdr:colOff>63500</xdr:colOff>
      <xdr:row>78</xdr:row>
      <xdr:rowOff>28790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3797300" y="13282067"/>
          <a:ext cx="838200" cy="119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24713</xdr:rowOff>
    </xdr:from>
    <xdr:ext cx="534377"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226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46286</xdr:rowOff>
    </xdr:from>
    <xdr:to>
      <xdr:col>24</xdr:col>
      <xdr:colOff>114300</xdr:colOff>
      <xdr:row>77</xdr:row>
      <xdr:rowOff>147886</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28790</xdr:rowOff>
    </xdr:from>
    <xdr:to>
      <xdr:col>19</xdr:col>
      <xdr:colOff>177800</xdr:colOff>
      <xdr:row>78</xdr:row>
      <xdr:rowOff>57175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908300" y="13401890"/>
          <a:ext cx="889000" cy="2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94386</xdr:rowOff>
    </xdr:from>
    <xdr:to>
      <xdr:col>20</xdr:col>
      <xdr:colOff>38100</xdr:colOff>
      <xdr:row>78</xdr:row>
      <xdr:rowOff>24536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9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41063</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30111" y="13071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56090</xdr:rowOff>
    </xdr:from>
    <xdr:to>
      <xdr:col>15</xdr:col>
      <xdr:colOff>50800</xdr:colOff>
      <xdr:row>78</xdr:row>
      <xdr:rowOff>57175</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019300" y="13429190"/>
          <a:ext cx="889000" cy="1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110350</xdr:rowOff>
    </xdr:from>
    <xdr:to>
      <xdr:col>15</xdr:col>
      <xdr:colOff>101600</xdr:colOff>
      <xdr:row>78</xdr:row>
      <xdr:rowOff>40500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31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57027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41111" y="13087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22637</xdr:rowOff>
    </xdr:from>
    <xdr:to>
      <xdr:col>10</xdr:col>
      <xdr:colOff>114300</xdr:colOff>
      <xdr:row>78</xdr:row>
      <xdr:rowOff>56090</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1130300" y="13395737"/>
          <a:ext cx="889000" cy="33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116027</xdr:rowOff>
    </xdr:from>
    <xdr:to>
      <xdr:col>10</xdr:col>
      <xdr:colOff>165100</xdr:colOff>
      <xdr:row>78</xdr:row>
      <xdr:rowOff>46177</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3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62704</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52111" y="1309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140773</xdr:rowOff>
    </xdr:from>
    <xdr:to>
      <xdr:col>6</xdr:col>
      <xdr:colOff>38100</xdr:colOff>
      <xdr:row>78</xdr:row>
      <xdr:rowOff>70923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34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87450</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63111" y="1311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29617</xdr:rowOff>
    </xdr:from>
    <xdr:to>
      <xdr:col>24</xdr:col>
      <xdr:colOff>114300</xdr:colOff>
      <xdr:row>77</xdr:row>
      <xdr:rowOff>131217</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231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52494</xdr:rowOff>
    </xdr:from>
    <xdr:ext cx="534377"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082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149440</xdr:rowOff>
    </xdr:from>
    <xdr:to>
      <xdr:col>20</xdr:col>
      <xdr:colOff>38100</xdr:colOff>
      <xdr:row>78</xdr:row>
      <xdr:rowOff>79590</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35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70717</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344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6375</xdr:rowOff>
    </xdr:from>
    <xdr:to>
      <xdr:col>15</xdr:col>
      <xdr:colOff>101600</xdr:colOff>
      <xdr:row>78</xdr:row>
      <xdr:rowOff>107975</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37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99102</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472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5290</xdr:rowOff>
    </xdr:from>
    <xdr:to>
      <xdr:col>10</xdr:col>
      <xdr:colOff>165100</xdr:colOff>
      <xdr:row>78</xdr:row>
      <xdr:rowOff>106890</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37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98017</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471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143287</xdr:rowOff>
    </xdr:from>
    <xdr:to>
      <xdr:col>6</xdr:col>
      <xdr:colOff>38100</xdr:colOff>
      <xdr:row>78</xdr:row>
      <xdr:rowOff>73437</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34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64564</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63111" y="13437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75006</xdr:rowOff>
    </xdr:from>
    <xdr:to>
      <xdr:col>24</xdr:col>
      <xdr:colOff>62865</xdr:colOff>
      <xdr:row>99</xdr:row>
      <xdr:rowOff>35252</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676956"/>
          <a:ext cx="1270" cy="133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39079</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12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35252</xdr:rowOff>
    </xdr:from>
    <xdr:to>
      <xdr:col>24</xdr:col>
      <xdr:colOff>152400</xdr:colOff>
      <xdr:row>99</xdr:row>
      <xdr:rowOff>35252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8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21683</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52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75006</xdr:rowOff>
    </xdr:from>
    <xdr:to>
      <xdr:col>24</xdr:col>
      <xdr:colOff>152400</xdr:colOff>
      <xdr:row>91</xdr:row>
      <xdr:rowOff>75006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676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71036</xdr:rowOff>
    </xdr:from>
    <xdr:to>
      <xdr:col>24</xdr:col>
      <xdr:colOff>63500</xdr:colOff>
      <xdr:row>96</xdr:row>
      <xdr:rowOff>114311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358786"/>
          <a:ext cx="838200" cy="214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154142</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613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4265</xdr:rowOff>
    </xdr:from>
    <xdr:to>
      <xdr:col>24</xdr:col>
      <xdr:colOff>114300</xdr:colOff>
      <xdr:row>97</xdr:row>
      <xdr:rowOff>105865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63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102988</xdr:rowOff>
    </xdr:from>
    <xdr:to>
      <xdr:col>19</xdr:col>
      <xdr:colOff>177800</xdr:colOff>
      <xdr:row>96</xdr:row>
      <xdr:rowOff>114311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908300" y="16562188"/>
          <a:ext cx="889000" cy="11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47561</xdr:rowOff>
    </xdr:from>
    <xdr:to>
      <xdr:col>20</xdr:col>
      <xdr:colOff>38100</xdr:colOff>
      <xdr:row>97</xdr:row>
      <xdr:rowOff>149161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67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140288</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770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102988</xdr:rowOff>
    </xdr:from>
    <xdr:to>
      <xdr:col>15</xdr:col>
      <xdr:colOff>50800</xdr:colOff>
      <xdr:row>96</xdr:row>
      <xdr:rowOff>112032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019300" y="16562188"/>
          <a:ext cx="889000" cy="9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88054</xdr:rowOff>
    </xdr:from>
    <xdr:to>
      <xdr:col>15</xdr:col>
      <xdr:colOff>101600</xdr:colOff>
      <xdr:row>98</xdr:row>
      <xdr:rowOff>18204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71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9331</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811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112032</xdr:rowOff>
    </xdr:from>
    <xdr:to>
      <xdr:col>10</xdr:col>
      <xdr:colOff>114300</xdr:colOff>
      <xdr:row>96</xdr:row>
      <xdr:rowOff>163748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571232"/>
          <a:ext cx="889000" cy="5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169032</xdr:rowOff>
    </xdr:from>
    <xdr:to>
      <xdr:col>10</xdr:col>
      <xdr:colOff>165100</xdr:colOff>
      <xdr:row>97</xdr:row>
      <xdr:rowOff>99182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62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90309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720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11221</xdr:rowOff>
    </xdr:from>
    <xdr:to>
      <xdr:col>6</xdr:col>
      <xdr:colOff>38100</xdr:colOff>
      <xdr:row>98</xdr:row>
      <xdr:rowOff>112821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81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103948</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90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20236</xdr:rowOff>
    </xdr:from>
    <xdr:to>
      <xdr:col>24</xdr:col>
      <xdr:colOff>114300</xdr:colOff>
      <xdr:row>95</xdr:row>
      <xdr:rowOff>121836</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30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43113</xdr:rowOff>
    </xdr:from>
    <xdr:ext cx="599010"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159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63511</xdr:rowOff>
    </xdr:from>
    <xdr:to>
      <xdr:col>20</xdr:col>
      <xdr:colOff>38100</xdr:colOff>
      <xdr:row>96</xdr:row>
      <xdr:rowOff>165111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52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10188</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97795" y="16297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52188</xdr:rowOff>
    </xdr:from>
    <xdr:to>
      <xdr:col>15</xdr:col>
      <xdr:colOff>101600</xdr:colOff>
      <xdr:row>96</xdr:row>
      <xdr:rowOff>153788</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51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170315</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08795" y="16286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61232</xdr:rowOff>
    </xdr:from>
    <xdr:to>
      <xdr:col>10</xdr:col>
      <xdr:colOff>165100</xdr:colOff>
      <xdr:row>96</xdr:row>
      <xdr:rowOff>162832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520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7909</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6295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112948</xdr:rowOff>
    </xdr:from>
    <xdr:to>
      <xdr:col>6</xdr:col>
      <xdr:colOff>38100</xdr:colOff>
      <xdr:row>97</xdr:row>
      <xdr:rowOff>43098</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57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59625</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30795" y="16347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73677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40632</xdr:rowOff>
    </xdr:from>
    <xdr:to>
      <xdr:col>54</xdr:col>
      <xdr:colOff>189865</xdr:colOff>
      <xdr:row>39</xdr:row>
      <xdr:rowOff>128822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184132"/>
          <a:ext cx="1270" cy="1631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132649</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81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128822</xdr:rowOff>
    </xdr:from>
    <xdr:to>
      <xdr:col>55</xdr:col>
      <xdr:colOff>88900</xdr:colOff>
      <xdr:row>39</xdr:row>
      <xdr:rowOff>128822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81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158759</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4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40632</xdr:rowOff>
    </xdr:from>
    <xdr:to>
      <xdr:col>55</xdr:col>
      <xdr:colOff>88900</xdr:colOff>
      <xdr:row>30</xdr:row>
      <xdr:rowOff>40632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18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102888</xdr:rowOff>
    </xdr:from>
    <xdr:to>
      <xdr:col>55</xdr:col>
      <xdr:colOff>0</xdr:colOff>
      <xdr:row>34</xdr:row>
      <xdr:rowOff>143750</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639300" y="5932188"/>
          <a:ext cx="838200" cy="40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17843</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3614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39416</xdr:rowOff>
    </xdr:from>
    <xdr:to>
      <xdr:col>55</xdr:col>
      <xdr:colOff>50800</xdr:colOff>
      <xdr:row>37</xdr:row>
      <xdr:rowOff>141016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83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102888</xdr:rowOff>
    </xdr:from>
    <xdr:to>
      <xdr:col>50</xdr:col>
      <xdr:colOff>114300</xdr:colOff>
      <xdr:row>36</xdr:row>
      <xdr:rowOff>25145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5932188"/>
          <a:ext cx="889000" cy="26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111619</xdr:rowOff>
    </xdr:from>
    <xdr:to>
      <xdr:col>50</xdr:col>
      <xdr:colOff>165100</xdr:colOff>
      <xdr:row>38</xdr:row>
      <xdr:rowOff>41770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45526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32896</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547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281</xdr:rowOff>
    </xdr:from>
    <xdr:to>
      <xdr:col>45</xdr:col>
      <xdr:colOff>177800</xdr:colOff>
      <xdr:row>36</xdr:row>
      <xdr:rowOff>25145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7861300" y="6172481"/>
          <a:ext cx="889000" cy="2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143132</xdr:rowOff>
    </xdr:from>
    <xdr:to>
      <xdr:col>46</xdr:col>
      <xdr:colOff>38100</xdr:colOff>
      <xdr:row>38</xdr:row>
      <xdr:rowOff>73282</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48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64409</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579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98224</xdr:rowOff>
    </xdr:from>
    <xdr:to>
      <xdr:col>41</xdr:col>
      <xdr:colOff>50800</xdr:colOff>
      <xdr:row>36</xdr:row>
      <xdr:rowOff>281</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5756074"/>
          <a:ext cx="889000" cy="416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13695</xdr:rowOff>
    </xdr:from>
    <xdr:to>
      <xdr:col>41</xdr:col>
      <xdr:colOff>101600</xdr:colOff>
      <xdr:row>38</xdr:row>
      <xdr:rowOff>115295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5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106422</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621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167157</xdr:rowOff>
    </xdr:from>
    <xdr:to>
      <xdr:col>36</xdr:col>
      <xdr:colOff>165100</xdr:colOff>
      <xdr:row>36</xdr:row>
      <xdr:rowOff>97307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6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88434</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260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92950</xdr:rowOff>
    </xdr:from>
    <xdr:to>
      <xdr:col>55</xdr:col>
      <xdr:colOff>50800</xdr:colOff>
      <xdr:row>35</xdr:row>
      <xdr:rowOff>23100</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592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115827</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773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52088</xdr:rowOff>
    </xdr:from>
    <xdr:to>
      <xdr:col>50</xdr:col>
      <xdr:colOff>165100</xdr:colOff>
      <xdr:row>34</xdr:row>
      <xdr:rowOff>153688</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58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32</xdr:row>
      <xdr:rowOff>170215</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656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145795</xdr:rowOff>
    </xdr:from>
    <xdr:to>
      <xdr:col>46</xdr:col>
      <xdr:colOff>38100</xdr:colOff>
      <xdr:row>36</xdr:row>
      <xdr:rowOff>75945</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14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92472</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921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120931</xdr:rowOff>
    </xdr:from>
    <xdr:to>
      <xdr:col>41</xdr:col>
      <xdr:colOff>101600</xdr:colOff>
      <xdr:row>36</xdr:row>
      <xdr:rowOff>51081</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12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67608</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5896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47424</xdr:rowOff>
    </xdr:from>
    <xdr:to>
      <xdr:col>36</xdr:col>
      <xdr:colOff>165100</xdr:colOff>
      <xdr:row>33</xdr:row>
      <xdr:rowOff>149024</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70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165551</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480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121846</xdr:rowOff>
    </xdr:from>
    <xdr:to>
      <xdr:col>54</xdr:col>
      <xdr:colOff>189865</xdr:colOff>
      <xdr:row>58</xdr:row>
      <xdr:rowOff>135971</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865796"/>
          <a:ext cx="1270" cy="1214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139798</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8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135971</xdr:rowOff>
    </xdr:from>
    <xdr:to>
      <xdr:col>55</xdr:col>
      <xdr:colOff>88900</xdr:colOff>
      <xdr:row>58</xdr:row>
      <xdr:rowOff>135971</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8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68523</xdr:rowOff>
    </xdr:from>
    <xdr:ext cx="690189"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6410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121846</xdr:rowOff>
    </xdr:from>
    <xdr:to>
      <xdr:col>55</xdr:col>
      <xdr:colOff>88900</xdr:colOff>
      <xdr:row>51</xdr:row>
      <xdr:rowOff>121846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865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112903</xdr:rowOff>
    </xdr:from>
    <xdr:to>
      <xdr:col>55</xdr:col>
      <xdr:colOff>0</xdr:colOff>
      <xdr:row>58</xdr:row>
      <xdr:rowOff>44578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9639300" y="9885553"/>
          <a:ext cx="838200" cy="10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162775</xdr:rowOff>
    </xdr:from>
    <xdr:ext cx="599010"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9354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12898</xdr:rowOff>
    </xdr:from>
    <xdr:to>
      <xdr:col>55</xdr:col>
      <xdr:colOff>50800</xdr:colOff>
      <xdr:row>58</xdr:row>
      <xdr:rowOff>114498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956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112903</xdr:rowOff>
    </xdr:from>
    <xdr:to>
      <xdr:col>50</xdr:col>
      <xdr:colOff>114300</xdr:colOff>
      <xdr:row>57</xdr:row>
      <xdr:rowOff>166666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885553"/>
          <a:ext cx="889000" cy="53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13379</xdr:rowOff>
    </xdr:from>
    <xdr:to>
      <xdr:col>50</xdr:col>
      <xdr:colOff>165100</xdr:colOff>
      <xdr:row>58</xdr:row>
      <xdr:rowOff>114979</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95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106106</xdr:rowOff>
    </xdr:from>
    <xdr:ext cx="599010"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39795" y="10050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145538</xdr:rowOff>
    </xdr:from>
    <xdr:to>
      <xdr:col>45</xdr:col>
      <xdr:colOff>177800</xdr:colOff>
      <xdr:row>57</xdr:row>
      <xdr:rowOff>166666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918188"/>
          <a:ext cx="889000" cy="21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21981</xdr:rowOff>
    </xdr:from>
    <xdr:to>
      <xdr:col>46</xdr:col>
      <xdr:colOff>38100</xdr:colOff>
      <xdr:row>58</xdr:row>
      <xdr:rowOff>123581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966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114708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50795" y="10058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145538</xdr:rowOff>
    </xdr:from>
    <xdr:to>
      <xdr:col>41</xdr:col>
      <xdr:colOff>50800</xdr:colOff>
      <xdr:row>57</xdr:row>
      <xdr:rowOff>158226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9918188"/>
          <a:ext cx="889000" cy="12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25622</xdr:rowOff>
    </xdr:from>
    <xdr:to>
      <xdr:col>41</xdr:col>
      <xdr:colOff>101600</xdr:colOff>
      <xdr:row>58</xdr:row>
      <xdr:rowOff>127222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96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118349</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61795" y="1006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31571</xdr:rowOff>
    </xdr:from>
    <xdr:to>
      <xdr:col>36</xdr:col>
      <xdr:colOff>165100</xdr:colOff>
      <xdr:row>58</xdr:row>
      <xdr:rowOff>133171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97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124298</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672795" y="10068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165228</xdr:rowOff>
    </xdr:from>
    <xdr:to>
      <xdr:col>55</xdr:col>
      <xdr:colOff>50800</xdr:colOff>
      <xdr:row>58</xdr:row>
      <xdr:rowOff>95378</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937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124605</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725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62103</xdr:rowOff>
    </xdr:from>
    <xdr:to>
      <xdr:col>50</xdr:col>
      <xdr:colOff>165100</xdr:colOff>
      <xdr:row>57</xdr:row>
      <xdr:rowOff>163703</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834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8780</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96099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115866</xdr:rowOff>
    </xdr:from>
    <xdr:to>
      <xdr:col>46</xdr:col>
      <xdr:colOff>38100</xdr:colOff>
      <xdr:row>58</xdr:row>
      <xdr:rowOff>46016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88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62543</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50795" y="9663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94738</xdr:rowOff>
    </xdr:from>
    <xdr:to>
      <xdr:col>41</xdr:col>
      <xdr:colOff>101600</xdr:colOff>
      <xdr:row>58</xdr:row>
      <xdr:rowOff>24888</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867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41415</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61795" y="9642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107426</xdr:rowOff>
    </xdr:from>
    <xdr:to>
      <xdr:col>36</xdr:col>
      <xdr:colOff>165100</xdr:colOff>
      <xdr:row>58</xdr:row>
      <xdr:rowOff>37576</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88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54103</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672795" y="9655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140091</xdr:rowOff>
    </xdr:from>
    <xdr:to>
      <xdr:col>54</xdr:col>
      <xdr:colOff>189865</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313041"/>
          <a:ext cx="1270" cy="1199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166448</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395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86768</xdr:rowOff>
    </xdr:from>
    <xdr:ext cx="690189"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882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2,624,144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140091</xdr:rowOff>
    </xdr:from>
    <xdr:to>
      <xdr:col>55</xdr:col>
      <xdr:colOff>88900</xdr:colOff>
      <xdr:row>71</xdr:row>
      <xdr:rowOff>140091</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313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58167</xdr:rowOff>
    </xdr:from>
    <xdr:to>
      <xdr:col>55</xdr:col>
      <xdr:colOff>0</xdr:colOff>
      <xdr:row>78</xdr:row>
      <xdr:rowOff>115522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9639300" y="13431267"/>
          <a:ext cx="838200" cy="57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83898</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85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61021</xdr:rowOff>
    </xdr:from>
    <xdr:to>
      <xdr:col>55</xdr:col>
      <xdr:colOff>50800</xdr:colOff>
      <xdr:row>78</xdr:row>
      <xdr:rowOff>162621</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43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58167</xdr:rowOff>
    </xdr:from>
    <xdr:to>
      <xdr:col>50</xdr:col>
      <xdr:colOff>114300</xdr:colOff>
      <xdr:row>78</xdr:row>
      <xdr:rowOff>82752</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431267"/>
          <a:ext cx="889000" cy="24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60468</xdr:rowOff>
    </xdr:from>
    <xdr:to>
      <xdr:col>50</xdr:col>
      <xdr:colOff>165100</xdr:colOff>
      <xdr:row>78</xdr:row>
      <xdr:rowOff>162068</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433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153195</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526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44129</xdr:rowOff>
    </xdr:from>
    <xdr:to>
      <xdr:col>45</xdr:col>
      <xdr:colOff>177800</xdr:colOff>
      <xdr:row>78</xdr:row>
      <xdr:rowOff>82752</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7861300" y="13417229"/>
          <a:ext cx="889000" cy="38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63246</xdr:rowOff>
    </xdr:from>
    <xdr:to>
      <xdr:col>46</xdr:col>
      <xdr:colOff>38100</xdr:colOff>
      <xdr:row>78</xdr:row>
      <xdr:rowOff>164846</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43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155973</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352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44129</xdr:rowOff>
    </xdr:from>
    <xdr:to>
      <xdr:col>41</xdr:col>
      <xdr:colOff>50800</xdr:colOff>
      <xdr:row>78</xdr:row>
      <xdr:rowOff>90424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6972300" y="13417229"/>
          <a:ext cx="889000" cy="46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69791</xdr:rowOff>
    </xdr:from>
    <xdr:to>
      <xdr:col>41</xdr:col>
      <xdr:colOff>101600</xdr:colOff>
      <xdr:row>78</xdr:row>
      <xdr:rowOff>171391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44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162518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535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71045</xdr:rowOff>
    </xdr:from>
    <xdr:to>
      <xdr:col>36</xdr:col>
      <xdr:colOff>165100</xdr:colOff>
      <xdr:row>79</xdr:row>
      <xdr:rowOff>1195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44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163772</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536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64722</xdr:rowOff>
    </xdr:from>
    <xdr:to>
      <xdr:col>55</xdr:col>
      <xdr:colOff>50800</xdr:colOff>
      <xdr:row>78</xdr:row>
      <xdr:rowOff>166322</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43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39448</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412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7367</xdr:rowOff>
    </xdr:from>
    <xdr:to>
      <xdr:col>50</xdr:col>
      <xdr:colOff>165100</xdr:colOff>
      <xdr:row>78</xdr:row>
      <xdr:rowOff>108967</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380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125494</xdr:rowOff>
    </xdr:from>
    <xdr:ext cx="59901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39795" y="13155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31952</xdr:rowOff>
    </xdr:from>
    <xdr:to>
      <xdr:col>46</xdr:col>
      <xdr:colOff>38100</xdr:colOff>
      <xdr:row>78</xdr:row>
      <xdr:rowOff>133552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40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150079</xdr:rowOff>
    </xdr:from>
    <xdr:ext cx="59901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50795" y="13180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164779</xdr:rowOff>
    </xdr:from>
    <xdr:to>
      <xdr:col>41</xdr:col>
      <xdr:colOff>101600</xdr:colOff>
      <xdr:row>78</xdr:row>
      <xdr:rowOff>94929</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366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111456</xdr:rowOff>
    </xdr:from>
    <xdr:ext cx="59901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61795" y="13141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39624</xdr:rowOff>
    </xdr:from>
    <xdr:to>
      <xdr:col>36</xdr:col>
      <xdr:colOff>165100</xdr:colOff>
      <xdr:row>78</xdr:row>
      <xdr:rowOff>141224</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157751</xdr:rowOff>
    </xdr:from>
    <xdr:ext cx="59901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672795" y="13187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110341</xdr:rowOff>
    </xdr:from>
    <xdr:to>
      <xdr:col>54</xdr:col>
      <xdr:colOff>189865</xdr:colOff>
      <xdr:row>98</xdr:row>
      <xdr:rowOff>126684</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12291"/>
          <a:ext cx="1270" cy="1216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130511</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3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126684</xdr:rowOff>
    </xdr:from>
    <xdr:to>
      <xdr:col>55</xdr:col>
      <xdr:colOff>88900</xdr:colOff>
      <xdr:row>98</xdr:row>
      <xdr:rowOff>126684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8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57018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48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537,843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110341</xdr:rowOff>
    </xdr:from>
    <xdr:to>
      <xdr:col>55</xdr:col>
      <xdr:colOff>88900</xdr:colOff>
      <xdr:row>91</xdr:row>
      <xdr:rowOff>110341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1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127586</xdr:rowOff>
    </xdr:from>
    <xdr:to>
      <xdr:col>55</xdr:col>
      <xdr:colOff>0</xdr:colOff>
      <xdr:row>96</xdr:row>
      <xdr:rowOff>162682</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9639300" y="16415336"/>
          <a:ext cx="838200" cy="206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27249</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657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48822</xdr:rowOff>
    </xdr:from>
    <xdr:to>
      <xdr:col>55</xdr:col>
      <xdr:colOff>50800</xdr:colOff>
      <xdr:row>97</xdr:row>
      <xdr:rowOff>150422</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67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127586</xdr:rowOff>
    </xdr:from>
    <xdr:to>
      <xdr:col>50</xdr:col>
      <xdr:colOff>114300</xdr:colOff>
      <xdr:row>96</xdr:row>
      <xdr:rowOff>112976</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8750300" y="16415336"/>
          <a:ext cx="889000" cy="156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56285</xdr:rowOff>
    </xdr:from>
    <xdr:to>
      <xdr:col>50</xdr:col>
      <xdr:colOff>165100</xdr:colOff>
      <xdr:row>97</xdr:row>
      <xdr:rowOff>157885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686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149012</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779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112976</xdr:rowOff>
    </xdr:from>
    <xdr:to>
      <xdr:col>45</xdr:col>
      <xdr:colOff>177800</xdr:colOff>
      <xdr:row>97</xdr:row>
      <xdr:rowOff>64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7861300" y="16572176"/>
          <a:ext cx="889000" cy="58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79666</xdr:rowOff>
    </xdr:from>
    <xdr:to>
      <xdr:col>46</xdr:col>
      <xdr:colOff>38100</xdr:colOff>
      <xdr:row>98</xdr:row>
      <xdr:rowOff>9816</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10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943</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803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165861</xdr:rowOff>
    </xdr:from>
    <xdr:to>
      <xdr:col>41</xdr:col>
      <xdr:colOff>50800</xdr:colOff>
      <xdr:row>97</xdr:row>
      <xdr:rowOff>64</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453611"/>
          <a:ext cx="889000" cy="177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79944</xdr:rowOff>
    </xdr:from>
    <xdr:to>
      <xdr:col>41</xdr:col>
      <xdr:colOff>101600</xdr:colOff>
      <xdr:row>98</xdr:row>
      <xdr:rowOff>10094</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10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1221</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803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94166</xdr:rowOff>
    </xdr:from>
    <xdr:to>
      <xdr:col>36</xdr:col>
      <xdr:colOff>165100</xdr:colOff>
      <xdr:row>98</xdr:row>
      <xdr:rowOff>24316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2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15443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81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111882</xdr:rowOff>
    </xdr:from>
    <xdr:to>
      <xdr:col>55</xdr:col>
      <xdr:colOff>50800</xdr:colOff>
      <xdr:row>97</xdr:row>
      <xdr:rowOff>42032</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57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134759</xdr:rowOff>
    </xdr:from>
    <xdr:ext cx="599010"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422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76786</xdr:rowOff>
    </xdr:from>
    <xdr:to>
      <xdr:col>50</xdr:col>
      <xdr:colOff>165100</xdr:colOff>
      <xdr:row>96</xdr:row>
      <xdr:rowOff>6936</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36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23463</xdr:rowOff>
    </xdr:from>
    <xdr:ext cx="59901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39795" y="16139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62176</xdr:rowOff>
    </xdr:from>
    <xdr:to>
      <xdr:col>46</xdr:col>
      <xdr:colOff>38100</xdr:colOff>
      <xdr:row>96</xdr:row>
      <xdr:rowOff>163776</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52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8853</xdr:rowOff>
    </xdr:from>
    <xdr:ext cx="59901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50795" y="16296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120714</xdr:rowOff>
    </xdr:from>
    <xdr:to>
      <xdr:col>41</xdr:col>
      <xdr:colOff>101600</xdr:colOff>
      <xdr:row>97</xdr:row>
      <xdr:rowOff>50864</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57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67391</xdr:rowOff>
    </xdr:from>
    <xdr:ext cx="59901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61795" y="16355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115061</xdr:rowOff>
    </xdr:from>
    <xdr:to>
      <xdr:col>36</xdr:col>
      <xdr:colOff>165100</xdr:colOff>
      <xdr:row>96</xdr:row>
      <xdr:rowOff>45211</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402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61738</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672795" y="16178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108386</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423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55063</xdr:rowOff>
    </xdr:from>
    <xdr:ext cx="599010"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98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108386</xdr:rowOff>
    </xdr:from>
    <xdr:to>
      <xdr:col>86</xdr:col>
      <xdr:colOff>25400</xdr:colOff>
      <xdr:row>31</xdr:row>
      <xdr:rowOff>108386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4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23928</xdr:rowOff>
    </xdr:from>
    <xdr:to>
      <xdr:col>85</xdr:col>
      <xdr:colOff>127000</xdr:colOff>
      <xdr:row>38</xdr:row>
      <xdr:rowOff>35120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6539028"/>
          <a:ext cx="838200" cy="11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6867</xdr:rowOff>
    </xdr:from>
    <xdr:ext cx="534377"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521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28440</xdr:rowOff>
    </xdr:from>
    <xdr:to>
      <xdr:col>85</xdr:col>
      <xdr:colOff>177800</xdr:colOff>
      <xdr:row>38</xdr:row>
      <xdr:rowOff>130040</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95740</xdr:rowOff>
    </xdr:from>
    <xdr:to>
      <xdr:col>81</xdr:col>
      <xdr:colOff>50800</xdr:colOff>
      <xdr:row>38</xdr:row>
      <xdr:rowOff>23928</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592300" y="6439390"/>
          <a:ext cx="889000" cy="99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35654</xdr:rowOff>
    </xdr:from>
    <xdr:to>
      <xdr:col>81</xdr:col>
      <xdr:colOff>101600</xdr:colOff>
      <xdr:row>38</xdr:row>
      <xdr:rowOff>137254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550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128381</xdr:rowOff>
    </xdr:from>
    <xdr:ext cx="534377"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14111" y="6643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95740</xdr:rowOff>
    </xdr:from>
    <xdr:to>
      <xdr:col>76</xdr:col>
      <xdr:colOff>114300</xdr:colOff>
      <xdr:row>38</xdr:row>
      <xdr:rowOff>41859</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3703300" y="6439390"/>
          <a:ext cx="889000" cy="117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50797</xdr:rowOff>
    </xdr:from>
    <xdr:to>
      <xdr:col>76</xdr:col>
      <xdr:colOff>165100</xdr:colOff>
      <xdr:row>38</xdr:row>
      <xdr:rowOff>152397</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56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143524</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658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41859</xdr:rowOff>
    </xdr:from>
    <xdr:to>
      <xdr:col>71</xdr:col>
      <xdr:colOff>177800</xdr:colOff>
      <xdr:row>38</xdr:row>
      <xdr:rowOff>129943</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2814300" y="6556959"/>
          <a:ext cx="889000" cy="88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42782</xdr:rowOff>
    </xdr:from>
    <xdr:to>
      <xdr:col>72</xdr:col>
      <xdr:colOff>38100</xdr:colOff>
      <xdr:row>38</xdr:row>
      <xdr:rowOff>144382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5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135509</xdr:rowOff>
    </xdr:from>
    <xdr:ext cx="534377"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36111" y="6650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28728</xdr:rowOff>
    </xdr:from>
    <xdr:to>
      <xdr:col>67</xdr:col>
      <xdr:colOff>101600</xdr:colOff>
      <xdr:row>38</xdr:row>
      <xdr:rowOff>130328</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5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146855</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47111" y="631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155770</xdr:rowOff>
    </xdr:from>
    <xdr:to>
      <xdr:col>85</xdr:col>
      <xdr:colOff>177800</xdr:colOff>
      <xdr:row>38</xdr:row>
      <xdr:rowOff>85920</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4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115147</xdr:rowOff>
    </xdr:from>
    <xdr:ext cx="534377"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287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144578</xdr:rowOff>
    </xdr:from>
    <xdr:to>
      <xdr:col>81</xdr:col>
      <xdr:colOff>101600</xdr:colOff>
      <xdr:row>38</xdr:row>
      <xdr:rowOff>74728</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48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91255</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14111" y="6263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44940</xdr:rowOff>
    </xdr:from>
    <xdr:to>
      <xdr:col>76</xdr:col>
      <xdr:colOff>165100</xdr:colOff>
      <xdr:row>37</xdr:row>
      <xdr:rowOff>146540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38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163067</xdr:rowOff>
    </xdr:from>
    <xdr:ext cx="534377"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25111" y="6163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162509</xdr:rowOff>
    </xdr:from>
    <xdr:to>
      <xdr:col>72</xdr:col>
      <xdr:colOff>38100</xdr:colOff>
      <xdr:row>38</xdr:row>
      <xdr:rowOff>92659</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506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109186</xdr:rowOff>
    </xdr:from>
    <xdr:ext cx="534377"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36111" y="6281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79143</xdr:rowOff>
    </xdr:from>
    <xdr:to>
      <xdr:col>67</xdr:col>
      <xdr:colOff>101600</xdr:colOff>
      <xdr:row>39</xdr:row>
      <xdr:rowOff>9293</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59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420</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686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134447</xdr:rowOff>
    </xdr:from>
    <xdr:to>
      <xdr:col>85</xdr:col>
      <xdr:colOff>126364</xdr:colOff>
      <xdr:row>78</xdr:row>
      <xdr:rowOff>134136</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307397"/>
          <a:ext cx="1269" cy="1199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137963</xdr:rowOff>
    </xdr:from>
    <xdr:ext cx="469744"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51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134136</xdr:rowOff>
    </xdr:from>
    <xdr:to>
      <xdr:col>86</xdr:col>
      <xdr:colOff>25400</xdr:colOff>
      <xdr:row>78</xdr:row>
      <xdr:rowOff>134136</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507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81124</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082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134447</xdr:rowOff>
    </xdr:from>
    <xdr:to>
      <xdr:col>86</xdr:col>
      <xdr:colOff>25400</xdr:colOff>
      <xdr:row>71</xdr:row>
      <xdr:rowOff>134447</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307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35385</xdr:rowOff>
    </xdr:from>
    <xdr:to>
      <xdr:col>85</xdr:col>
      <xdr:colOff>127000</xdr:colOff>
      <xdr:row>75</xdr:row>
      <xdr:rowOff>149228</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flipV="1">
          <a:off x="15481300" y="12894135"/>
          <a:ext cx="838200" cy="113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26012</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227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47585</xdr:rowOff>
    </xdr:from>
    <xdr:to>
      <xdr:col>85</xdr:col>
      <xdr:colOff>177800</xdr:colOff>
      <xdr:row>77</xdr:row>
      <xdr:rowOff>149185</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24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149228</xdr:rowOff>
    </xdr:from>
    <xdr:to>
      <xdr:col>81</xdr:col>
      <xdr:colOff>50800</xdr:colOff>
      <xdr:row>76</xdr:row>
      <xdr:rowOff>31851</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3007978"/>
          <a:ext cx="889000" cy="54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56294</xdr:rowOff>
    </xdr:from>
    <xdr:to>
      <xdr:col>81</xdr:col>
      <xdr:colOff>101600</xdr:colOff>
      <xdr:row>77</xdr:row>
      <xdr:rowOff>157894</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25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149021</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350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31851</xdr:rowOff>
    </xdr:from>
    <xdr:to>
      <xdr:col>76</xdr:col>
      <xdr:colOff>114300</xdr:colOff>
      <xdr:row>76</xdr:row>
      <xdr:rowOff>58937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3062051"/>
          <a:ext cx="889000" cy="2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61080</xdr:rowOff>
    </xdr:from>
    <xdr:to>
      <xdr:col>76</xdr:col>
      <xdr:colOff>165100</xdr:colOff>
      <xdr:row>77</xdr:row>
      <xdr:rowOff>162680</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26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153807</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355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58937</xdr:rowOff>
    </xdr:from>
    <xdr:to>
      <xdr:col>71</xdr:col>
      <xdr:colOff>177800</xdr:colOff>
      <xdr:row>76</xdr:row>
      <xdr:rowOff>71231</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3089137"/>
          <a:ext cx="889000" cy="1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68486</xdr:rowOff>
    </xdr:from>
    <xdr:to>
      <xdr:col>72</xdr:col>
      <xdr:colOff>38100</xdr:colOff>
      <xdr:row>77</xdr:row>
      <xdr:rowOff>170086</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27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161213</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362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94411</xdr:rowOff>
    </xdr:from>
    <xdr:to>
      <xdr:col>67</xdr:col>
      <xdr:colOff>101600</xdr:colOff>
      <xdr:row>78</xdr:row>
      <xdr:rowOff>24561</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296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15688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388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156035</xdr:rowOff>
    </xdr:from>
    <xdr:to>
      <xdr:col>85</xdr:col>
      <xdr:colOff>177800</xdr:colOff>
      <xdr:row>75</xdr:row>
      <xdr:rowOff>86185</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284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7462</xdr:rowOff>
    </xdr:from>
    <xdr:ext cx="599010"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2694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98428</xdr:rowOff>
    </xdr:from>
    <xdr:to>
      <xdr:col>81</xdr:col>
      <xdr:colOff>101600</xdr:colOff>
      <xdr:row>76</xdr:row>
      <xdr:rowOff>28578</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2957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45105</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181795" y="12732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152501</xdr:rowOff>
    </xdr:from>
    <xdr:to>
      <xdr:col>76</xdr:col>
      <xdr:colOff>165100</xdr:colOff>
      <xdr:row>76</xdr:row>
      <xdr:rowOff>82651</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01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74</xdr:row>
      <xdr:rowOff>99178</xdr:rowOff>
    </xdr:from>
    <xdr:ext cx="59901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292795" y="12786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8137</xdr:rowOff>
    </xdr:from>
    <xdr:to>
      <xdr:col>72</xdr:col>
      <xdr:colOff>38100</xdr:colOff>
      <xdr:row>76</xdr:row>
      <xdr:rowOff>109737</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03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74</xdr:row>
      <xdr:rowOff>126265</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03795" y="12813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20431</xdr:rowOff>
    </xdr:from>
    <xdr:to>
      <xdr:col>67</xdr:col>
      <xdr:colOff>101600</xdr:colOff>
      <xdr:row>76</xdr:row>
      <xdr:rowOff>122031</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050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74</xdr:row>
      <xdr:rowOff>138559</xdr:rowOff>
    </xdr:from>
    <xdr:ext cx="59901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14795" y="12825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6" name="積立金グラフ枠">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23555</xdr:rowOff>
    </xdr:from>
    <xdr:to>
      <xdr:col>85</xdr:col>
      <xdr:colOff>126364</xdr:colOff>
      <xdr:row>99</xdr:row>
      <xdr:rowOff>97899</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flipV="1">
          <a:off x="16317595" y="15625505"/>
          <a:ext cx="1269" cy="1445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101726</xdr:rowOff>
    </xdr:from>
    <xdr:ext cx="378565" cy="259045"/>
    <xdr:sp macro="" textlink="">
      <xdr:nvSpPr>
        <xdr:cNvPr id="668" name="積立金最小値テキスト">
          <a:extLst>
            <a:ext uri="{FF2B5EF4-FFF2-40B4-BE49-F238E27FC236}">
              <a16:creationId xmlns:a16="http://schemas.microsoft.com/office/drawing/2014/main" id="{00000000-0008-0000-0600-00009C020000}"/>
            </a:ext>
          </a:extLst>
        </xdr:cNvPr>
        <xdr:cNvSpPr txBox="1"/>
      </xdr:nvSpPr>
      <xdr:spPr>
        <a:xfrm>
          <a:off x="16370300" y="17075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97899</xdr:rowOff>
    </xdr:from>
    <xdr:to>
      <xdr:col>86</xdr:col>
      <xdr:colOff>25400</xdr:colOff>
      <xdr:row>99</xdr:row>
      <xdr:rowOff>97899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7071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141682</xdr:rowOff>
    </xdr:from>
    <xdr:ext cx="599010" cy="259045"/>
    <xdr:sp macro="" textlink="">
      <xdr:nvSpPr>
        <xdr:cNvPr id="670" name="積立金最大値テキスト">
          <a:extLst>
            <a:ext uri="{FF2B5EF4-FFF2-40B4-BE49-F238E27FC236}">
              <a16:creationId xmlns:a16="http://schemas.microsoft.com/office/drawing/2014/main" id="{00000000-0008-0000-0600-00009E020000}"/>
            </a:ext>
          </a:extLst>
        </xdr:cNvPr>
        <xdr:cNvSpPr txBox="1"/>
      </xdr:nvSpPr>
      <xdr:spPr>
        <a:xfrm>
          <a:off x="16370300" y="15400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23555</xdr:rowOff>
    </xdr:from>
    <xdr:to>
      <xdr:col>86</xdr:col>
      <xdr:colOff>25400</xdr:colOff>
      <xdr:row>91</xdr:row>
      <xdr:rowOff>23555</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5625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151264</xdr:rowOff>
    </xdr:from>
    <xdr:to>
      <xdr:col>85</xdr:col>
      <xdr:colOff>127000</xdr:colOff>
      <xdr:row>99</xdr:row>
      <xdr:rowOff>8120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5481300" y="16953364"/>
          <a:ext cx="838200" cy="28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7582</xdr:rowOff>
    </xdr:from>
    <xdr:ext cx="534377" cy="259045"/>
    <xdr:sp macro="" textlink="">
      <xdr:nvSpPr>
        <xdr:cNvPr id="673" name="積立金平均値テキスト">
          <a:extLst>
            <a:ext uri="{FF2B5EF4-FFF2-40B4-BE49-F238E27FC236}">
              <a16:creationId xmlns:a16="http://schemas.microsoft.com/office/drawing/2014/main" id="{00000000-0008-0000-0600-0000A1020000}"/>
            </a:ext>
          </a:extLst>
        </xdr:cNvPr>
        <xdr:cNvSpPr txBox="1"/>
      </xdr:nvSpPr>
      <xdr:spPr>
        <a:xfrm>
          <a:off x="16370300" y="16638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156155</xdr:rowOff>
    </xdr:from>
    <xdr:to>
      <xdr:col>85</xdr:col>
      <xdr:colOff>177800</xdr:colOff>
      <xdr:row>98</xdr:row>
      <xdr:rowOff>86305</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6268700" y="167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125964</xdr:rowOff>
    </xdr:from>
    <xdr:to>
      <xdr:col>81</xdr:col>
      <xdr:colOff>50800</xdr:colOff>
      <xdr:row>99</xdr:row>
      <xdr:rowOff>8120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4592300" y="16928064"/>
          <a:ext cx="889000" cy="53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147295</xdr:rowOff>
    </xdr:from>
    <xdr:to>
      <xdr:col>81</xdr:col>
      <xdr:colOff>101600</xdr:colOff>
      <xdr:row>98</xdr:row>
      <xdr:rowOff>77445</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5430500" y="1677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93972</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5214111" y="16553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133169</xdr:rowOff>
    </xdr:from>
    <xdr:to>
      <xdr:col>76</xdr:col>
      <xdr:colOff>114300</xdr:colOff>
      <xdr:row>98</xdr:row>
      <xdr:rowOff>125964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3703300" y="16763819"/>
          <a:ext cx="889000" cy="164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148532</xdr:rowOff>
    </xdr:from>
    <xdr:to>
      <xdr:col>76</xdr:col>
      <xdr:colOff>165100</xdr:colOff>
      <xdr:row>98</xdr:row>
      <xdr:rowOff>78682</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4541500" y="16779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95209</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4325111" y="16554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133169</xdr:rowOff>
    </xdr:from>
    <xdr:to>
      <xdr:col>71</xdr:col>
      <xdr:colOff>177800</xdr:colOff>
      <xdr:row>99</xdr:row>
      <xdr:rowOff>21064</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2814300" y="16763819"/>
          <a:ext cx="889000" cy="23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129973</xdr:rowOff>
    </xdr:from>
    <xdr:to>
      <xdr:col>72</xdr:col>
      <xdr:colOff>38100</xdr:colOff>
      <xdr:row>98</xdr:row>
      <xdr:rowOff>60123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3652500" y="1676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51250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3436111" y="16853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50851</xdr:rowOff>
    </xdr:from>
    <xdr:to>
      <xdr:col>67</xdr:col>
      <xdr:colOff>101600</xdr:colOff>
      <xdr:row>98</xdr:row>
      <xdr:rowOff>152451</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27635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168978</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2547111" y="1662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100464</xdr:rowOff>
    </xdr:from>
    <xdr:to>
      <xdr:col>85</xdr:col>
      <xdr:colOff>177800</xdr:colOff>
      <xdr:row>99</xdr:row>
      <xdr:rowOff>30614</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6268700" y="1690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15391</xdr:rowOff>
    </xdr:from>
    <xdr:ext cx="534377" cy="259045"/>
    <xdr:sp macro="" textlink="">
      <xdr:nvSpPr>
        <xdr:cNvPr id="692" name="積立金該当値テキスト">
          <a:extLst>
            <a:ext uri="{FF2B5EF4-FFF2-40B4-BE49-F238E27FC236}">
              <a16:creationId xmlns:a16="http://schemas.microsoft.com/office/drawing/2014/main" id="{00000000-0008-0000-0600-0000B4020000}"/>
            </a:ext>
          </a:extLst>
        </xdr:cNvPr>
        <xdr:cNvSpPr txBox="1"/>
      </xdr:nvSpPr>
      <xdr:spPr>
        <a:xfrm>
          <a:off x="16370300" y="16817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128770</xdr:rowOff>
    </xdr:from>
    <xdr:to>
      <xdr:col>81</xdr:col>
      <xdr:colOff>101600</xdr:colOff>
      <xdr:row>99</xdr:row>
      <xdr:rowOff>58920</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5430500" y="1693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50047</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14111" y="17023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75164</xdr:rowOff>
    </xdr:from>
    <xdr:to>
      <xdr:col>76</xdr:col>
      <xdr:colOff>165100</xdr:colOff>
      <xdr:row>99</xdr:row>
      <xdr:rowOff>5314</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4541500" y="16877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167891</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6969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82369</xdr:rowOff>
    </xdr:from>
    <xdr:to>
      <xdr:col>72</xdr:col>
      <xdr:colOff>38100</xdr:colOff>
      <xdr:row>98</xdr:row>
      <xdr:rowOff>12519</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3652500" y="1671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29046</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488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141714</xdr:rowOff>
    </xdr:from>
    <xdr:to>
      <xdr:col>67</xdr:col>
      <xdr:colOff>101600</xdr:colOff>
      <xdr:row>99</xdr:row>
      <xdr:rowOff>71864</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2763500" y="16943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62991</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7036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投資及び出資金グラフ枠">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121488</xdr:rowOff>
    </xdr:from>
    <xdr:to>
      <xdr:col>116</xdr:col>
      <xdr:colOff>62864</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flipV="1">
          <a:off x="22159595" y="5436438"/>
          <a:ext cx="1269" cy="1294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5" name="投資及び出資金最小値テキスト">
          <a:extLst>
            <a:ext uri="{FF2B5EF4-FFF2-40B4-BE49-F238E27FC236}">
              <a16:creationId xmlns:a16="http://schemas.microsoft.com/office/drawing/2014/main" id="{00000000-0008-0000-0600-0000D5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68165</xdr:rowOff>
    </xdr:from>
    <xdr:ext cx="534377" cy="259045"/>
    <xdr:sp macro="" textlink="">
      <xdr:nvSpPr>
        <xdr:cNvPr id="727" name="投資及び出資金最大値テキスト">
          <a:extLst>
            <a:ext uri="{FF2B5EF4-FFF2-40B4-BE49-F238E27FC236}">
              <a16:creationId xmlns:a16="http://schemas.microsoft.com/office/drawing/2014/main" id="{00000000-0008-0000-0600-0000D7020000}"/>
            </a:ext>
          </a:extLst>
        </xdr:cNvPr>
        <xdr:cNvSpPr txBox="1"/>
      </xdr:nvSpPr>
      <xdr:spPr>
        <a:xfrm>
          <a:off x="22212300" y="521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121488</xdr:rowOff>
    </xdr:from>
    <xdr:to>
      <xdr:col>116</xdr:col>
      <xdr:colOff>152400</xdr:colOff>
      <xdr:row>31</xdr:row>
      <xdr:rowOff>121488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5436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154373</xdr:rowOff>
    </xdr:from>
    <xdr:ext cx="469744" cy="259045"/>
    <xdr:sp macro="" textlink="">
      <xdr:nvSpPr>
        <xdr:cNvPr id="730" name="投資及び出資金平均値テキスト">
          <a:extLst>
            <a:ext uri="{FF2B5EF4-FFF2-40B4-BE49-F238E27FC236}">
              <a16:creationId xmlns:a16="http://schemas.microsoft.com/office/drawing/2014/main" id="{00000000-0008-0000-0600-0000DA020000}"/>
            </a:ext>
          </a:extLst>
        </xdr:cNvPr>
        <xdr:cNvSpPr txBox="1"/>
      </xdr:nvSpPr>
      <xdr:spPr>
        <a:xfrm>
          <a:off x="22212300" y="6326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131496</xdr:rowOff>
    </xdr:from>
    <xdr:to>
      <xdr:col>116</xdr:col>
      <xdr:colOff>114300</xdr:colOff>
      <xdr:row>38</xdr:row>
      <xdr:rowOff>61646</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2110700" y="6475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37350</xdr:rowOff>
    </xdr:from>
    <xdr:to>
      <xdr:col>112</xdr:col>
      <xdr:colOff>38100</xdr:colOff>
      <xdr:row>38</xdr:row>
      <xdr:rowOff>138950</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1272500" y="65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155478</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1088428" y="6327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67335</xdr:rowOff>
    </xdr:from>
    <xdr:to>
      <xdr:col>107</xdr:col>
      <xdr:colOff>101600</xdr:colOff>
      <xdr:row>38</xdr:row>
      <xdr:rowOff>168935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0383500" y="658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14012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0199428" y="635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81509</xdr:rowOff>
    </xdr:from>
    <xdr:to>
      <xdr:col>102</xdr:col>
      <xdr:colOff>165100</xdr:colOff>
      <xdr:row>39</xdr:row>
      <xdr:rowOff>11659</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9494500" y="659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28186</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9310428" y="6371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84975</xdr:rowOff>
    </xdr:from>
    <xdr:to>
      <xdr:col>98</xdr:col>
      <xdr:colOff>38100</xdr:colOff>
      <xdr:row>39</xdr:row>
      <xdr:rowOff>15125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8605500" y="660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31653</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8421428" y="637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49" name="投資及び出資金該当値テキスト">
          <a:extLst>
            <a:ext uri="{FF2B5EF4-FFF2-40B4-BE49-F238E27FC236}">
              <a16:creationId xmlns:a16="http://schemas.microsoft.com/office/drawing/2014/main" id="{00000000-0008-0000-0600-0000ED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70869</xdr:rowOff>
    </xdr:from>
    <xdr:to>
      <xdr:col>116</xdr:col>
      <xdr:colOff>62864</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643369"/>
          <a:ext cx="1269" cy="144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17546</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418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70869</xdr:rowOff>
    </xdr:from>
    <xdr:to>
      <xdr:col>116</xdr:col>
      <xdr:colOff>152400</xdr:colOff>
      <xdr:row>50</xdr:row>
      <xdr:rowOff>70869</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64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10930</xdr:rowOff>
    </xdr:from>
    <xdr:to>
      <xdr:col>116</xdr:col>
      <xdr:colOff>63500</xdr:colOff>
      <xdr:row>58</xdr:row>
      <xdr:rowOff>39939</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1323300" y="9955030"/>
          <a:ext cx="838200" cy="29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153532</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99261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3655</xdr:rowOff>
    </xdr:from>
    <xdr:to>
      <xdr:col>116</xdr:col>
      <xdr:colOff>114300</xdr:colOff>
      <xdr:row>58</xdr:row>
      <xdr:rowOff>105255</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126395</xdr:rowOff>
    </xdr:from>
    <xdr:to>
      <xdr:col>111</xdr:col>
      <xdr:colOff>177800</xdr:colOff>
      <xdr:row>58</xdr:row>
      <xdr:rowOff>10930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0434300" y="9899045"/>
          <a:ext cx="889000" cy="55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63526</xdr:rowOff>
    </xdr:from>
    <xdr:to>
      <xdr:col>112</xdr:col>
      <xdr:colOff>38100</xdr:colOff>
      <xdr:row>57</xdr:row>
      <xdr:rowOff>165126</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983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10203</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61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126395</xdr:rowOff>
    </xdr:from>
    <xdr:to>
      <xdr:col>107</xdr:col>
      <xdr:colOff>50800</xdr:colOff>
      <xdr:row>58</xdr:row>
      <xdr:rowOff>10587</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19545300" y="9899045"/>
          <a:ext cx="889000" cy="55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170030</xdr:rowOff>
    </xdr:from>
    <xdr:to>
      <xdr:col>107</xdr:col>
      <xdr:colOff>101600</xdr:colOff>
      <xdr:row>57</xdr:row>
      <xdr:rowOff>100180</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977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116707</xdr:rowOff>
    </xdr:from>
    <xdr:ext cx="534377"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67111" y="954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460</xdr:rowOff>
    </xdr:from>
    <xdr:to>
      <xdr:col>102</xdr:col>
      <xdr:colOff>114300</xdr:colOff>
      <xdr:row>58</xdr:row>
      <xdr:rowOff>10587</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9944560"/>
          <a:ext cx="889000" cy="1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152291</xdr:rowOff>
    </xdr:from>
    <xdr:to>
      <xdr:col>102</xdr:col>
      <xdr:colOff>165100</xdr:colOff>
      <xdr:row>58</xdr:row>
      <xdr:rowOff>82441</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992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73568</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10017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8570</xdr:rowOff>
    </xdr:from>
    <xdr:to>
      <xdr:col>98</xdr:col>
      <xdr:colOff>38100</xdr:colOff>
      <xdr:row>58</xdr:row>
      <xdr:rowOff>110170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995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101297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10045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160589</xdr:rowOff>
    </xdr:from>
    <xdr:to>
      <xdr:col>116</xdr:col>
      <xdr:colOff>114300</xdr:colOff>
      <xdr:row>58</xdr:row>
      <xdr:rowOff>90739</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9933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119966</xdr:rowOff>
    </xdr:from>
    <xdr:ext cx="469744"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721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131580</xdr:rowOff>
    </xdr:from>
    <xdr:to>
      <xdr:col>112</xdr:col>
      <xdr:colOff>38100</xdr:colOff>
      <xdr:row>58</xdr:row>
      <xdr:rowOff>61730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990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52857</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9996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75595</xdr:rowOff>
    </xdr:from>
    <xdr:to>
      <xdr:col>107</xdr:col>
      <xdr:colOff>101600</xdr:colOff>
      <xdr:row>58</xdr:row>
      <xdr:rowOff>5745</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984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168322</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99428" y="9940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131237</xdr:rowOff>
    </xdr:from>
    <xdr:to>
      <xdr:col>102</xdr:col>
      <xdr:colOff>165100</xdr:colOff>
      <xdr:row>58</xdr:row>
      <xdr:rowOff>61387</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9903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77914</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679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121110</xdr:rowOff>
    </xdr:from>
    <xdr:to>
      <xdr:col>98</xdr:col>
      <xdr:colOff>38100</xdr:colOff>
      <xdr:row>58</xdr:row>
      <xdr:rowOff>51260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989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67787</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68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98977</xdr:rowOff>
    </xdr:from>
    <xdr:to>
      <xdr:col>116</xdr:col>
      <xdr:colOff>62864</xdr:colOff>
      <xdr:row>78</xdr:row>
      <xdr:rowOff>159489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100477"/>
          <a:ext cx="1269" cy="1432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163316</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53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159489</xdr:rowOff>
    </xdr:from>
    <xdr:to>
      <xdr:col>116</xdr:col>
      <xdr:colOff>152400</xdr:colOff>
      <xdr:row>78</xdr:row>
      <xdr:rowOff>159489</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532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45654</xdr:rowOff>
    </xdr:from>
    <xdr:ext cx="599010"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187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98977</xdr:rowOff>
    </xdr:from>
    <xdr:to>
      <xdr:col>116</xdr:col>
      <xdr:colOff>152400</xdr:colOff>
      <xdr:row>70</xdr:row>
      <xdr:rowOff>98977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100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152812</xdr:rowOff>
    </xdr:from>
    <xdr:to>
      <xdr:col>116</xdr:col>
      <xdr:colOff>63500</xdr:colOff>
      <xdr:row>73</xdr:row>
      <xdr:rowOff>24943</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1323300" y="12154312"/>
          <a:ext cx="838200" cy="386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16561</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875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38134</xdr:rowOff>
    </xdr:from>
    <xdr:to>
      <xdr:col>116</xdr:col>
      <xdr:colOff>114300</xdr:colOff>
      <xdr:row>75</xdr:row>
      <xdr:rowOff>139734</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89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152812</xdr:rowOff>
    </xdr:from>
    <xdr:to>
      <xdr:col>111</xdr:col>
      <xdr:colOff>177800</xdr:colOff>
      <xdr:row>71</xdr:row>
      <xdr:rowOff>123894</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2154312"/>
          <a:ext cx="889000" cy="142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23537</xdr:rowOff>
    </xdr:from>
    <xdr:to>
      <xdr:col>112</xdr:col>
      <xdr:colOff>38100</xdr:colOff>
      <xdr:row>74</xdr:row>
      <xdr:rowOff>125137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710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116264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2803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123894</xdr:rowOff>
    </xdr:from>
    <xdr:to>
      <xdr:col>107</xdr:col>
      <xdr:colOff>50800</xdr:colOff>
      <xdr:row>71</xdr:row>
      <xdr:rowOff>142312</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9545300" y="12296844"/>
          <a:ext cx="889000" cy="18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24500</xdr:rowOff>
    </xdr:from>
    <xdr:to>
      <xdr:col>107</xdr:col>
      <xdr:colOff>101600</xdr:colOff>
      <xdr:row>74</xdr:row>
      <xdr:rowOff>126100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271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117227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2804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142312</xdr:rowOff>
    </xdr:from>
    <xdr:to>
      <xdr:col>102</xdr:col>
      <xdr:colOff>114300</xdr:colOff>
      <xdr:row>72</xdr:row>
      <xdr:rowOff>26984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2315262"/>
          <a:ext cx="889000" cy="56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49695</xdr:rowOff>
    </xdr:from>
    <xdr:to>
      <xdr:col>102</xdr:col>
      <xdr:colOff>165100</xdr:colOff>
      <xdr:row>74</xdr:row>
      <xdr:rowOff>151295</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273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142422</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282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497</xdr:rowOff>
    </xdr:from>
    <xdr:to>
      <xdr:col>98</xdr:col>
      <xdr:colOff>38100</xdr:colOff>
      <xdr:row>74</xdr:row>
      <xdr:rowOff>102097</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2687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93224</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2780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145593</xdr:rowOff>
    </xdr:from>
    <xdr:to>
      <xdr:col>116</xdr:col>
      <xdr:colOff>114300</xdr:colOff>
      <xdr:row>73</xdr:row>
      <xdr:rowOff>75743</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489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168470</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341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70</xdr:row>
      <xdr:rowOff>102012</xdr:rowOff>
    </xdr:from>
    <xdr:to>
      <xdr:col>112</xdr:col>
      <xdr:colOff>38100</xdr:colOff>
      <xdr:row>71</xdr:row>
      <xdr:rowOff>32162</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103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69</xdr:row>
      <xdr:rowOff>48689</xdr:rowOff>
    </xdr:from>
    <xdr:ext cx="59901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23795" y="1187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73094</xdr:rowOff>
    </xdr:from>
    <xdr:to>
      <xdr:col>107</xdr:col>
      <xdr:colOff>101600</xdr:colOff>
      <xdr:row>72</xdr:row>
      <xdr:rowOff>3244</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24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70</xdr:row>
      <xdr:rowOff>19771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2021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91512</xdr:rowOff>
    </xdr:from>
    <xdr:to>
      <xdr:col>102</xdr:col>
      <xdr:colOff>165100</xdr:colOff>
      <xdr:row>72</xdr:row>
      <xdr:rowOff>21662</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264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70</xdr:row>
      <xdr:rowOff>38189</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45795" y="12039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147634</xdr:rowOff>
    </xdr:from>
    <xdr:to>
      <xdr:col>98</xdr:col>
      <xdr:colOff>38100</xdr:colOff>
      <xdr:row>72</xdr:row>
      <xdr:rowOff>77784</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32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70</xdr:row>
      <xdr:rowOff>94311</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095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普通建設事業費は対前年度比で</a:t>
          </a:r>
          <a:r>
            <a:rPr kumimoji="1" lang="en-US" altLang="ja-JP" sz="1100">
              <a:solidFill>
                <a:schemeClr val="dk1"/>
              </a:solidFill>
              <a:effectLst/>
              <a:latin typeface="+mn-lt"/>
              <a:ea typeface="+mn-ea"/>
              <a:cs typeface="+mn-cs"/>
            </a:rPr>
            <a:t>39.2</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となり、</a:t>
          </a:r>
          <a:r>
            <a:rPr kumimoji="1" lang="ja-JP" altLang="en-US" sz="1100">
              <a:solidFill>
                <a:schemeClr val="dk1"/>
              </a:solidFill>
              <a:effectLst/>
              <a:latin typeface="+mn-lt"/>
              <a:ea typeface="+mn-ea"/>
              <a:cs typeface="+mn-cs"/>
            </a:rPr>
            <a:t>これは、令和５年度で完了した</a:t>
          </a:r>
          <a:r>
            <a:rPr kumimoji="1" lang="ja-JP" altLang="ja-JP" sz="1100">
              <a:solidFill>
                <a:schemeClr val="dk1"/>
              </a:solidFill>
              <a:effectLst/>
              <a:latin typeface="+mn-lt"/>
              <a:ea typeface="+mn-ea"/>
              <a:cs typeface="+mn-cs"/>
            </a:rPr>
            <a:t>給食センター整備</a:t>
          </a:r>
          <a:r>
            <a:rPr kumimoji="1" lang="ja-JP" altLang="en-US" sz="1100">
              <a:solidFill>
                <a:schemeClr val="dk1"/>
              </a:solidFill>
              <a:effectLst/>
              <a:latin typeface="+mn-lt"/>
              <a:ea typeface="+mn-ea"/>
              <a:cs typeface="+mn-cs"/>
            </a:rPr>
            <a:t>事業の工事費等の減額が大きな</a:t>
          </a:r>
          <a:r>
            <a:rPr kumimoji="1" lang="ja-JP" altLang="ja-JP" sz="1100">
              <a:solidFill>
                <a:schemeClr val="dk1"/>
              </a:solidFill>
              <a:effectLst/>
              <a:latin typeface="+mn-lt"/>
              <a:ea typeface="+mn-ea"/>
              <a:cs typeface="+mn-cs"/>
            </a:rPr>
            <a:t>影響を与えて</a:t>
          </a:r>
          <a:r>
            <a:rPr kumimoji="1" lang="ja-JP" altLang="en-US" sz="1100">
              <a:solidFill>
                <a:schemeClr val="dk1"/>
              </a:solidFill>
              <a:effectLst/>
              <a:latin typeface="+mn-lt"/>
              <a:ea typeface="+mn-ea"/>
              <a:cs typeface="+mn-cs"/>
            </a:rPr>
            <a:t>いる。令和６年度においても</a:t>
          </a:r>
          <a:r>
            <a:rPr kumimoji="1" lang="ja-JP" altLang="ja-JP" sz="1100">
              <a:solidFill>
                <a:schemeClr val="dk1"/>
              </a:solidFill>
              <a:effectLst/>
              <a:latin typeface="+mn-lt"/>
              <a:ea typeface="+mn-ea"/>
              <a:cs typeface="+mn-cs"/>
            </a:rPr>
            <a:t>類似団体と比較して高い水準で推移している</a:t>
          </a:r>
          <a:r>
            <a:rPr kumimoji="1" lang="ja-JP" altLang="en-US" sz="1100">
              <a:solidFill>
                <a:schemeClr val="dk1"/>
              </a:solidFill>
              <a:effectLst/>
              <a:latin typeface="+mn-lt"/>
              <a:ea typeface="+mn-ea"/>
              <a:cs typeface="+mn-cs"/>
            </a:rPr>
            <a:t>が、差が縮まる結果となった</a:t>
          </a:r>
          <a:r>
            <a:rPr kumimoji="1" lang="ja-JP" altLang="ja-JP" sz="1100">
              <a:solidFill>
                <a:schemeClr val="dk1"/>
              </a:solidFill>
              <a:effectLst/>
              <a:latin typeface="+mn-lt"/>
              <a:ea typeface="+mn-ea"/>
              <a:cs typeface="+mn-cs"/>
            </a:rPr>
            <a:t>。普通建設事業費は平成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年災害復旧事業を優先的に実施した以降、公共施設整備事業が増えており、今後も</a:t>
          </a:r>
          <a:r>
            <a:rPr kumimoji="1" lang="ja-JP" altLang="en-US" sz="1100">
              <a:solidFill>
                <a:schemeClr val="dk1"/>
              </a:solidFill>
              <a:effectLst/>
              <a:latin typeface="+mn-lt"/>
              <a:ea typeface="+mn-ea"/>
              <a:cs typeface="+mn-cs"/>
            </a:rPr>
            <a:t>津和野庁舎耐震改修事業や</a:t>
          </a:r>
          <a:r>
            <a:rPr kumimoji="1" lang="ja-JP" altLang="ja-JP" sz="1100">
              <a:solidFill>
                <a:schemeClr val="dk1"/>
              </a:solidFill>
              <a:effectLst/>
              <a:latin typeface="+mn-lt"/>
              <a:ea typeface="+mn-ea"/>
              <a:cs typeface="+mn-cs"/>
            </a:rPr>
            <a:t>日原地域活動拠点施設整備事業等、大規模事業の実施により事業費が増加することが見込まれることから、有利な起債を確保して後世への負担を少しでも軽減するよう事業実施の適正化を図り、財政の健全化に努める。</a:t>
          </a:r>
          <a:endParaRPr lang="ja-JP" altLang="ja-JP" sz="1400">
            <a:effectLst/>
          </a:endParaRPr>
        </a:p>
        <a:p>
          <a:r>
            <a:rPr kumimoji="1" lang="ja-JP" altLang="ja-JP" sz="1100">
              <a:solidFill>
                <a:schemeClr val="dk1"/>
              </a:solidFill>
              <a:effectLst/>
              <a:latin typeface="+mn-lt"/>
              <a:ea typeface="+mn-ea"/>
              <a:cs typeface="+mn-cs"/>
            </a:rPr>
            <a:t>　公債費は対前年度比で</a:t>
          </a:r>
          <a:r>
            <a:rPr kumimoji="1" lang="en-US" altLang="ja-JP" sz="1100">
              <a:solidFill>
                <a:schemeClr val="dk1"/>
              </a:solidFill>
              <a:effectLst/>
              <a:latin typeface="+mn-lt"/>
              <a:ea typeface="+mn-ea"/>
              <a:cs typeface="+mn-cs"/>
            </a:rPr>
            <a:t>22.6%</a:t>
          </a:r>
          <a:r>
            <a:rPr kumimoji="1" lang="ja-JP" altLang="ja-JP" sz="1100">
              <a:solidFill>
                <a:schemeClr val="dk1"/>
              </a:solidFill>
              <a:effectLst/>
              <a:latin typeface="+mn-lt"/>
              <a:ea typeface="+mn-ea"/>
              <a:cs typeface="+mn-cs"/>
            </a:rPr>
            <a:t>の増となっており、類似団体と比較して非常に高い水準で推移している。</a:t>
          </a:r>
          <a:r>
            <a:rPr kumimoji="1" lang="en-US" altLang="ja-JP" sz="1100">
              <a:solidFill>
                <a:schemeClr val="dk1"/>
              </a:solidFill>
              <a:effectLst/>
              <a:latin typeface="+mn-lt"/>
              <a:ea typeface="+mn-ea"/>
              <a:cs typeface="+mn-cs"/>
            </a:rPr>
            <a:t>H20</a:t>
          </a:r>
          <a:r>
            <a:rPr kumimoji="1" lang="ja-JP" altLang="ja-JP" sz="1100">
              <a:solidFill>
                <a:schemeClr val="dk1"/>
              </a:solidFill>
              <a:effectLst/>
              <a:latin typeface="+mn-lt"/>
              <a:ea typeface="+mn-ea"/>
              <a:cs typeface="+mn-cs"/>
            </a:rPr>
            <a:t>借入公有林施業転換事業の償還が大きな要因であり、令和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年度から令和</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年度まで単年度で約</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億円ずつ元利償還を行う</a:t>
          </a:r>
          <a:r>
            <a:rPr kumimoji="1" lang="ja-JP" altLang="en-US" sz="1100">
              <a:solidFill>
                <a:schemeClr val="dk1"/>
              </a:solidFill>
              <a:effectLst/>
              <a:latin typeface="+mn-lt"/>
              <a:ea typeface="+mn-ea"/>
              <a:cs typeface="+mn-cs"/>
            </a:rPr>
            <a:t>ことに加えて、</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年度はケーブル設備</a:t>
          </a:r>
          <a:r>
            <a:rPr kumimoji="1" lang="en-US" altLang="ja-JP" sz="1100">
              <a:solidFill>
                <a:schemeClr val="dk1"/>
              </a:solidFill>
              <a:effectLst/>
              <a:latin typeface="+mn-lt"/>
              <a:ea typeface="+mn-ea"/>
              <a:cs typeface="+mn-cs"/>
            </a:rPr>
            <a:t>FTTH</a:t>
          </a:r>
          <a:r>
            <a:rPr kumimoji="1" lang="ja-JP" altLang="ja-JP" sz="1100">
              <a:solidFill>
                <a:schemeClr val="dk1"/>
              </a:solidFill>
              <a:effectLst/>
              <a:latin typeface="+mn-lt"/>
              <a:ea typeface="+mn-ea"/>
              <a:cs typeface="+mn-cs"/>
            </a:rPr>
            <a:t>化事業の</a:t>
          </a:r>
          <a:r>
            <a:rPr kumimoji="1" lang="en-US" altLang="ja-JP" sz="1100">
              <a:solidFill>
                <a:schemeClr val="dk1"/>
              </a:solidFill>
              <a:effectLst/>
              <a:latin typeface="+mn-lt"/>
              <a:ea typeface="+mn-ea"/>
              <a:cs typeface="+mn-cs"/>
            </a:rPr>
            <a:t>H31</a:t>
          </a:r>
          <a:r>
            <a:rPr kumimoji="1" lang="ja-JP" altLang="ja-JP" sz="1100">
              <a:solidFill>
                <a:schemeClr val="dk1"/>
              </a:solidFill>
              <a:effectLst/>
              <a:latin typeface="+mn-lt"/>
              <a:ea typeface="+mn-ea"/>
              <a:cs typeface="+mn-cs"/>
            </a:rPr>
            <a:t>借入分の償還開始など、元</a:t>
          </a:r>
          <a:r>
            <a:rPr kumimoji="1" lang="ja-JP" altLang="en-US" sz="1100">
              <a:solidFill>
                <a:schemeClr val="dk1"/>
              </a:solidFill>
              <a:effectLst/>
              <a:latin typeface="+mn-lt"/>
              <a:ea typeface="+mn-ea"/>
              <a:cs typeface="+mn-cs"/>
            </a:rPr>
            <a:t>金</a:t>
          </a:r>
          <a:r>
            <a:rPr kumimoji="1" lang="ja-JP" altLang="ja-JP" sz="1100">
              <a:solidFill>
                <a:schemeClr val="dk1"/>
              </a:solidFill>
              <a:effectLst/>
              <a:latin typeface="+mn-lt"/>
              <a:ea typeface="+mn-ea"/>
              <a:cs typeface="+mn-cs"/>
            </a:rPr>
            <a:t>償還金の額が増額となったため</a:t>
          </a:r>
          <a:r>
            <a:rPr kumimoji="1" lang="ja-JP" altLang="en-US" sz="1100">
              <a:solidFill>
                <a:schemeClr val="dk1"/>
              </a:solidFill>
              <a:effectLst/>
              <a:latin typeface="+mn-lt"/>
              <a:ea typeface="+mn-ea"/>
              <a:cs typeface="+mn-cs"/>
            </a:rPr>
            <a:t>。</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島根県津和野町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6,373
6,305
307.03
10,018,801
9,920,038
79,963
5,151,033
15,314,018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83.5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114808</xdr:rowOff>
    </xdr:from>
    <xdr:to>
      <xdr:col>24</xdr:col>
      <xdr:colOff>62865</xdr:colOff>
      <xdr:row>39</xdr:row>
      <xdr:rowOff>102489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9758"/>
          <a:ext cx="1270" cy="1359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106316</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102489</xdr:rowOff>
    </xdr:from>
    <xdr:to>
      <xdr:col>24</xdr:col>
      <xdr:colOff>152400</xdr:colOff>
      <xdr:row>39</xdr:row>
      <xdr:rowOff>102489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89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61485</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0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16,246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114808</xdr:rowOff>
    </xdr:from>
    <xdr:to>
      <xdr:col>24</xdr:col>
      <xdr:colOff>152400</xdr:colOff>
      <xdr:row>31</xdr:row>
      <xdr:rowOff>114808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9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5334</xdr:rowOff>
    </xdr:from>
    <xdr:to>
      <xdr:col>24</xdr:col>
      <xdr:colOff>63500</xdr:colOff>
      <xdr:row>36</xdr:row>
      <xdr:rowOff>67945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77534"/>
          <a:ext cx="838200" cy="62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168927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696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19050</xdr:rowOff>
    </xdr:from>
    <xdr:to>
      <xdr:col>24</xdr:col>
      <xdr:colOff>114300</xdr:colOff>
      <xdr:row>36</xdr:row>
      <xdr:rowOff>120650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55245</xdr:rowOff>
    </xdr:from>
    <xdr:to>
      <xdr:col>19</xdr:col>
      <xdr:colOff>177800</xdr:colOff>
      <xdr:row>36</xdr:row>
      <xdr:rowOff>67945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227445"/>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57912</xdr:rowOff>
    </xdr:from>
    <xdr:to>
      <xdr:col>20</xdr:col>
      <xdr:colOff>38100</xdr:colOff>
      <xdr:row>36</xdr:row>
      <xdr:rowOff>159512</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150639</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322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55245</xdr:rowOff>
    </xdr:from>
    <xdr:to>
      <xdr:col>15</xdr:col>
      <xdr:colOff>50800</xdr:colOff>
      <xdr:row>36</xdr:row>
      <xdr:rowOff>78232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27445"/>
          <a:ext cx="889000" cy="22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84074</xdr:rowOff>
    </xdr:from>
    <xdr:to>
      <xdr:col>15</xdr:col>
      <xdr:colOff>101600</xdr:colOff>
      <xdr:row>37</xdr:row>
      <xdr:rowOff>14224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5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5351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349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78232</xdr:rowOff>
    </xdr:from>
    <xdr:to>
      <xdr:col>10</xdr:col>
      <xdr:colOff>114300</xdr:colOff>
      <xdr:row>36</xdr:row>
      <xdr:rowOff>94107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250432"/>
          <a:ext cx="889000" cy="15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79756</xdr:rowOff>
    </xdr:from>
    <xdr:to>
      <xdr:col>10</xdr:col>
      <xdr:colOff>165100</xdr:colOff>
      <xdr:row>37</xdr:row>
      <xdr:rowOff>9906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51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1033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344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87630</xdr:rowOff>
    </xdr:from>
    <xdr:to>
      <xdr:col>6</xdr:col>
      <xdr:colOff>38100</xdr:colOff>
      <xdr:row>37</xdr:row>
      <xdr:rowOff>17780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8907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352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125984</xdr:rowOff>
    </xdr:from>
    <xdr:to>
      <xdr:col>24</xdr:col>
      <xdr:colOff>114300</xdr:colOff>
      <xdr:row>36</xdr:row>
      <xdr:rowOff>56134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2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148861</xdr:rowOff>
    </xdr:from>
    <xdr:ext cx="534377"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978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17145</xdr:rowOff>
    </xdr:from>
    <xdr:to>
      <xdr:col>20</xdr:col>
      <xdr:colOff>38100</xdr:colOff>
      <xdr:row>36</xdr:row>
      <xdr:rowOff>118745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8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135272</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964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4445</xdr:rowOff>
    </xdr:from>
    <xdr:to>
      <xdr:col>15</xdr:col>
      <xdr:colOff>101600</xdr:colOff>
      <xdr:row>36</xdr:row>
      <xdr:rowOff>106045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7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122572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951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27432</xdr:rowOff>
    </xdr:from>
    <xdr:to>
      <xdr:col>10</xdr:col>
      <xdr:colOff>165100</xdr:colOff>
      <xdr:row>36</xdr:row>
      <xdr:rowOff>129032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9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145559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974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43307</xdr:rowOff>
    </xdr:from>
    <xdr:to>
      <xdr:col>6</xdr:col>
      <xdr:colOff>38100</xdr:colOff>
      <xdr:row>36</xdr:row>
      <xdr:rowOff>144907</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1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161434</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990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55945</xdr:rowOff>
    </xdr:from>
    <xdr:to>
      <xdr:col>24</xdr:col>
      <xdr:colOff>62865</xdr:colOff>
      <xdr:row>58</xdr:row>
      <xdr:rowOff>105911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28445"/>
          <a:ext cx="1270" cy="1421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109738</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105911</xdr:rowOff>
    </xdr:from>
    <xdr:to>
      <xdr:col>24</xdr:col>
      <xdr:colOff>152400</xdr:colOff>
      <xdr:row>58</xdr:row>
      <xdr:rowOff>105911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2622</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036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1,205,949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55945</xdr:rowOff>
    </xdr:from>
    <xdr:to>
      <xdr:col>24</xdr:col>
      <xdr:colOff>152400</xdr:colOff>
      <xdr:row>50</xdr:row>
      <xdr:rowOff>55945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2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150514</xdr:rowOff>
    </xdr:from>
    <xdr:to>
      <xdr:col>24</xdr:col>
      <xdr:colOff>63500</xdr:colOff>
      <xdr:row>57</xdr:row>
      <xdr:rowOff>87750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751714"/>
          <a:ext cx="838200" cy="108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21697</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94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43270</xdr:rowOff>
    </xdr:from>
    <xdr:to>
      <xdr:col>24</xdr:col>
      <xdr:colOff>114300</xdr:colOff>
      <xdr:row>57</xdr:row>
      <xdr:rowOff>144870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150514</xdr:rowOff>
    </xdr:from>
    <xdr:to>
      <xdr:col>19</xdr:col>
      <xdr:colOff>177800</xdr:colOff>
      <xdr:row>57</xdr:row>
      <xdr:rowOff>101467</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751714"/>
          <a:ext cx="889000" cy="12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43135</xdr:rowOff>
    </xdr:from>
    <xdr:to>
      <xdr:col>20</xdr:col>
      <xdr:colOff>38100</xdr:colOff>
      <xdr:row>57</xdr:row>
      <xdr:rowOff>144735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1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135862</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908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30568</xdr:rowOff>
    </xdr:from>
    <xdr:to>
      <xdr:col>15</xdr:col>
      <xdr:colOff>50800</xdr:colOff>
      <xdr:row>57</xdr:row>
      <xdr:rowOff>101467</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803218"/>
          <a:ext cx="889000" cy="70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32032</xdr:rowOff>
    </xdr:from>
    <xdr:to>
      <xdr:col>15</xdr:col>
      <xdr:colOff>101600</xdr:colOff>
      <xdr:row>57</xdr:row>
      <xdr:rowOff>133632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0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150159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579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59973</xdr:rowOff>
    </xdr:from>
    <xdr:to>
      <xdr:col>10</xdr:col>
      <xdr:colOff>114300</xdr:colOff>
      <xdr:row>57</xdr:row>
      <xdr:rowOff>30568</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661173"/>
          <a:ext cx="889000" cy="142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53999</xdr:rowOff>
    </xdr:from>
    <xdr:to>
      <xdr:col>10</xdr:col>
      <xdr:colOff>165100</xdr:colOff>
      <xdr:row>57</xdr:row>
      <xdr:rowOff>155599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2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146726</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919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143100</xdr:rowOff>
    </xdr:from>
    <xdr:to>
      <xdr:col>6</xdr:col>
      <xdr:colOff>38100</xdr:colOff>
      <xdr:row>57</xdr:row>
      <xdr:rowOff>73250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74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64377</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837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36950</xdr:rowOff>
    </xdr:from>
    <xdr:to>
      <xdr:col>24</xdr:col>
      <xdr:colOff>114300</xdr:colOff>
      <xdr:row>57</xdr:row>
      <xdr:rowOff>138550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0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59827</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61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99714</xdr:rowOff>
    </xdr:from>
    <xdr:to>
      <xdr:col>20</xdr:col>
      <xdr:colOff>38100</xdr:colOff>
      <xdr:row>57</xdr:row>
      <xdr:rowOff>29864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00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46391</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76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50667</xdr:rowOff>
    </xdr:from>
    <xdr:to>
      <xdr:col>15</xdr:col>
      <xdr:colOff>101600</xdr:colOff>
      <xdr:row>57</xdr:row>
      <xdr:rowOff>152267</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23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143394</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916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151218</xdr:rowOff>
    </xdr:from>
    <xdr:to>
      <xdr:col>10</xdr:col>
      <xdr:colOff>165100</xdr:colOff>
      <xdr:row>57</xdr:row>
      <xdr:rowOff>81368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52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97895</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27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9173</xdr:rowOff>
    </xdr:from>
    <xdr:to>
      <xdr:col>6</xdr:col>
      <xdr:colOff>38100</xdr:colOff>
      <xdr:row>56</xdr:row>
      <xdr:rowOff>110773</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61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127300</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385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83469</xdr:rowOff>
    </xdr:from>
    <xdr:to>
      <xdr:col>24</xdr:col>
      <xdr:colOff>62865</xdr:colOff>
      <xdr:row>78</xdr:row>
      <xdr:rowOff>40077</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84969"/>
          <a:ext cx="1270" cy="1328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43904</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17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40077</xdr:rowOff>
    </xdr:from>
    <xdr:to>
      <xdr:col>24</xdr:col>
      <xdr:colOff>152400</xdr:colOff>
      <xdr:row>78</xdr:row>
      <xdr:rowOff>40077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3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30146</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60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494,759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83469</xdr:rowOff>
    </xdr:from>
    <xdr:to>
      <xdr:col>24</xdr:col>
      <xdr:colOff>152400</xdr:colOff>
      <xdr:row>70</xdr:row>
      <xdr:rowOff>83469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84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155622</xdr:rowOff>
    </xdr:from>
    <xdr:to>
      <xdr:col>24</xdr:col>
      <xdr:colOff>63500</xdr:colOff>
      <xdr:row>75</xdr:row>
      <xdr:rowOff>130346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842922"/>
          <a:ext cx="838200" cy="146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28346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30585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49919</xdr:rowOff>
    </xdr:from>
    <xdr:to>
      <xdr:col>24</xdr:col>
      <xdr:colOff>114300</xdr:colOff>
      <xdr:row>76</xdr:row>
      <xdr:rowOff>151519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8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170279</xdr:rowOff>
    </xdr:from>
    <xdr:to>
      <xdr:col>19</xdr:col>
      <xdr:colOff>177800</xdr:colOff>
      <xdr:row>75</xdr:row>
      <xdr:rowOff>130346</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908300" y="12857579"/>
          <a:ext cx="889000" cy="13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95999</xdr:rowOff>
    </xdr:from>
    <xdr:to>
      <xdr:col>20</xdr:col>
      <xdr:colOff>38100</xdr:colOff>
      <xdr:row>77</xdr:row>
      <xdr:rowOff>26149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17276</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218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170279</xdr:rowOff>
    </xdr:from>
    <xdr:to>
      <xdr:col>15</xdr:col>
      <xdr:colOff>50800</xdr:colOff>
      <xdr:row>75</xdr:row>
      <xdr:rowOff>62354</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2857579"/>
          <a:ext cx="889000" cy="63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148107</xdr:rowOff>
    </xdr:from>
    <xdr:to>
      <xdr:col>15</xdr:col>
      <xdr:colOff>101600</xdr:colOff>
      <xdr:row>77</xdr:row>
      <xdr:rowOff>78257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78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69384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71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62354</xdr:rowOff>
    </xdr:from>
    <xdr:to>
      <xdr:col>10</xdr:col>
      <xdr:colOff>114300</xdr:colOff>
      <xdr:row>75</xdr:row>
      <xdr:rowOff>148924</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921104"/>
          <a:ext cx="889000" cy="86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114934</xdr:rowOff>
    </xdr:from>
    <xdr:to>
      <xdr:col>10</xdr:col>
      <xdr:colOff>165100</xdr:colOff>
      <xdr:row>77</xdr:row>
      <xdr:rowOff>45084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1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36211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237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55194</xdr:rowOff>
    </xdr:from>
    <xdr:to>
      <xdr:col>6</xdr:col>
      <xdr:colOff>38100</xdr:colOff>
      <xdr:row>77</xdr:row>
      <xdr:rowOff>156794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147921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349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104822</xdr:rowOff>
    </xdr:from>
    <xdr:to>
      <xdr:col>24</xdr:col>
      <xdr:colOff>114300</xdr:colOff>
      <xdr:row>75</xdr:row>
      <xdr:rowOff>34972</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792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127699</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643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79546</xdr:rowOff>
    </xdr:from>
    <xdr:to>
      <xdr:col>20</xdr:col>
      <xdr:colOff>38100</xdr:colOff>
      <xdr:row>76</xdr:row>
      <xdr:rowOff>9696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938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26223</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713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119479</xdr:rowOff>
    </xdr:from>
    <xdr:to>
      <xdr:col>15</xdr:col>
      <xdr:colOff>101600</xdr:colOff>
      <xdr:row>75</xdr:row>
      <xdr:rowOff>49629</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80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66156</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582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11554</xdr:rowOff>
    </xdr:from>
    <xdr:to>
      <xdr:col>10</xdr:col>
      <xdr:colOff>165100</xdr:colOff>
      <xdr:row>75</xdr:row>
      <xdr:rowOff>113154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870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129681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645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98124</xdr:rowOff>
    </xdr:from>
    <xdr:to>
      <xdr:col>6</xdr:col>
      <xdr:colOff>38100</xdr:colOff>
      <xdr:row>76</xdr:row>
      <xdr:rowOff>28274</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956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44801</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732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95</xdr:row>
      <xdr:rowOff>54627</xdr:rowOff>
    </xdr:from>
    <xdr:ext cx="685572"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6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92</xdr:row>
      <xdr:rowOff>111777</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168927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142073</xdr:rowOff>
    </xdr:from>
    <xdr:to>
      <xdr:col>24</xdr:col>
      <xdr:colOff>62865</xdr:colOff>
      <xdr:row>98</xdr:row>
      <xdr:rowOff>126842</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744023"/>
          <a:ext cx="1270" cy="118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130669</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2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126842</xdr:rowOff>
    </xdr:from>
    <xdr:to>
      <xdr:col>24</xdr:col>
      <xdr:colOff>152400</xdr:colOff>
      <xdr:row>98</xdr:row>
      <xdr:rowOff>126842</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8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88750</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5192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2,619,809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142073</xdr:rowOff>
    </xdr:from>
    <xdr:to>
      <xdr:col>24</xdr:col>
      <xdr:colOff>152400</xdr:colOff>
      <xdr:row>91</xdr:row>
      <xdr:rowOff>142073</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744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71833</xdr:rowOff>
    </xdr:from>
    <xdr:to>
      <xdr:col>24</xdr:col>
      <xdr:colOff>63500</xdr:colOff>
      <xdr:row>98</xdr:row>
      <xdr:rowOff>82607</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873933"/>
          <a:ext cx="838200" cy="10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286</xdr:rowOff>
    </xdr:from>
    <xdr:ext cx="599010"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8023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21859</xdr:rowOff>
    </xdr:from>
    <xdr:to>
      <xdr:col>24</xdr:col>
      <xdr:colOff>114300</xdr:colOff>
      <xdr:row>98</xdr:row>
      <xdr:rowOff>123459</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2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82607</xdr:rowOff>
    </xdr:from>
    <xdr:to>
      <xdr:col>19</xdr:col>
      <xdr:colOff>177800</xdr:colOff>
      <xdr:row>98</xdr:row>
      <xdr:rowOff>82993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884707"/>
          <a:ext cx="889000" cy="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35220</xdr:rowOff>
    </xdr:from>
    <xdr:to>
      <xdr:col>20</xdr:col>
      <xdr:colOff>38100</xdr:colOff>
      <xdr:row>98</xdr:row>
      <xdr:rowOff>136820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3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127947</xdr:rowOff>
    </xdr:from>
    <xdr:ext cx="599010"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497795" y="16930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78835</xdr:rowOff>
    </xdr:from>
    <xdr:to>
      <xdr:col>15</xdr:col>
      <xdr:colOff>50800</xdr:colOff>
      <xdr:row>98</xdr:row>
      <xdr:rowOff>82993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880935"/>
          <a:ext cx="889000" cy="4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46030</xdr:rowOff>
    </xdr:from>
    <xdr:to>
      <xdr:col>15</xdr:col>
      <xdr:colOff>101600</xdr:colOff>
      <xdr:row>98</xdr:row>
      <xdr:rowOff>147630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138757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94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78835</xdr:rowOff>
    </xdr:from>
    <xdr:to>
      <xdr:col>10</xdr:col>
      <xdr:colOff>114300</xdr:colOff>
      <xdr:row>98</xdr:row>
      <xdr:rowOff>82452</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880935"/>
          <a:ext cx="889000" cy="3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49363</xdr:rowOff>
    </xdr:from>
    <xdr:to>
      <xdr:col>10</xdr:col>
      <xdr:colOff>165100</xdr:colOff>
      <xdr:row>98</xdr:row>
      <xdr:rowOff>150963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5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142090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944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53803</xdr:rowOff>
    </xdr:from>
    <xdr:to>
      <xdr:col>6</xdr:col>
      <xdr:colOff>38100</xdr:colOff>
      <xdr:row>98</xdr:row>
      <xdr:rowOff>155403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55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146530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948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21033</xdr:rowOff>
    </xdr:from>
    <xdr:to>
      <xdr:col>24</xdr:col>
      <xdr:colOff>114300</xdr:colOff>
      <xdr:row>98</xdr:row>
      <xdr:rowOff>122633</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2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151860</xdr:rowOff>
    </xdr:from>
    <xdr:ext cx="599010"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611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31807</xdr:rowOff>
    </xdr:from>
    <xdr:to>
      <xdr:col>20</xdr:col>
      <xdr:colOff>38100</xdr:colOff>
      <xdr:row>98</xdr:row>
      <xdr:rowOff>133407</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33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149934</xdr:rowOff>
    </xdr:from>
    <xdr:ext cx="59901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497795" y="16609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32193</xdr:rowOff>
    </xdr:from>
    <xdr:to>
      <xdr:col>15</xdr:col>
      <xdr:colOff>101600</xdr:colOff>
      <xdr:row>98</xdr:row>
      <xdr:rowOff>133793</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34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150320</xdr:rowOff>
    </xdr:from>
    <xdr:ext cx="59901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08795" y="16609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28035</xdr:rowOff>
    </xdr:from>
    <xdr:to>
      <xdr:col>10</xdr:col>
      <xdr:colOff>165100</xdr:colOff>
      <xdr:row>98</xdr:row>
      <xdr:rowOff>129635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3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146162</xdr:rowOff>
    </xdr:from>
    <xdr:ext cx="59901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19795" y="16605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31652</xdr:rowOff>
    </xdr:from>
    <xdr:to>
      <xdr:col>6</xdr:col>
      <xdr:colOff>38100</xdr:colOff>
      <xdr:row>98</xdr:row>
      <xdr:rowOff>133252</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3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149779</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30795" y="16608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76149</xdr:rowOff>
    </xdr:from>
    <xdr:to>
      <xdr:col>54</xdr:col>
      <xdr:colOff>189865</xdr:colOff>
      <xdr:row>38</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391099"/>
          <a:ext cx="1270" cy="1263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149567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664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22826</xdr:rowOff>
    </xdr:from>
    <xdr:ext cx="534377"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16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76149</xdr:rowOff>
    </xdr:from>
    <xdr:to>
      <xdr:col>55</xdr:col>
      <xdr:colOff>88900</xdr:colOff>
      <xdr:row>31</xdr:row>
      <xdr:rowOff>76149</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391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135448</xdr:rowOff>
    </xdr:from>
    <xdr:to>
      <xdr:col>55</xdr:col>
      <xdr:colOff>0</xdr:colOff>
      <xdr:row>38</xdr:row>
      <xdr:rowOff>135586</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9639300" y="6650548"/>
          <a:ext cx="838200" cy="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67017</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4106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44140</xdr:rowOff>
    </xdr:from>
    <xdr:to>
      <xdr:col>55</xdr:col>
      <xdr:colOff>50800</xdr:colOff>
      <xdr:row>38</xdr:row>
      <xdr:rowOff>145740</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5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135586</xdr:rowOff>
    </xdr:from>
    <xdr:to>
      <xdr:col>50</xdr:col>
      <xdr:colOff>114300</xdr:colOff>
      <xdr:row>38</xdr:row>
      <xdr:rowOff>135813</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8750300" y="6650686"/>
          <a:ext cx="889000" cy="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47615</xdr:rowOff>
    </xdr:from>
    <xdr:to>
      <xdr:col>50</xdr:col>
      <xdr:colOff>165100</xdr:colOff>
      <xdr:row>38</xdr:row>
      <xdr:rowOff>149215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6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165742</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37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135677</xdr:rowOff>
    </xdr:from>
    <xdr:to>
      <xdr:col>45</xdr:col>
      <xdr:colOff>177800</xdr:colOff>
      <xdr:row>38</xdr:row>
      <xdr:rowOff>135813</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650777"/>
          <a:ext cx="889000" cy="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42723</xdr:rowOff>
    </xdr:from>
    <xdr:to>
      <xdr:col>46</xdr:col>
      <xdr:colOff>38100</xdr:colOff>
      <xdr:row>38</xdr:row>
      <xdr:rowOff>144323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160850</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15428" y="63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135677</xdr:rowOff>
    </xdr:from>
    <xdr:to>
      <xdr:col>41</xdr:col>
      <xdr:colOff>50800</xdr:colOff>
      <xdr:row>38</xdr:row>
      <xdr:rowOff>135677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6507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50998</xdr:rowOff>
    </xdr:from>
    <xdr:to>
      <xdr:col>41</xdr:col>
      <xdr:colOff>101600</xdr:colOff>
      <xdr:row>38</xdr:row>
      <xdr:rowOff>152598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6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169125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3413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41534</xdr:rowOff>
    </xdr:from>
    <xdr:to>
      <xdr:col>36</xdr:col>
      <xdr:colOff>165100</xdr:colOff>
      <xdr:row>38</xdr:row>
      <xdr:rowOff>143134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5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159661</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37428" y="6331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84648</xdr:rowOff>
    </xdr:from>
    <xdr:to>
      <xdr:col>55</xdr:col>
      <xdr:colOff>50800</xdr:colOff>
      <xdr:row>39</xdr:row>
      <xdr:rowOff>14798</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599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22567</xdr:rowOff>
    </xdr:from>
    <xdr:ext cx="313932"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376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84786</xdr:rowOff>
    </xdr:from>
    <xdr:to>
      <xdr:col>50</xdr:col>
      <xdr:colOff>165100</xdr:colOff>
      <xdr:row>39</xdr:row>
      <xdr:rowOff>14936</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59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6063</xdr:rowOff>
    </xdr:from>
    <xdr:ext cx="313932"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82333" y="66926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85013</xdr:rowOff>
    </xdr:from>
    <xdr:to>
      <xdr:col>46</xdr:col>
      <xdr:colOff>38100</xdr:colOff>
      <xdr:row>39</xdr:row>
      <xdr:rowOff>15163</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600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6290</xdr:rowOff>
    </xdr:from>
    <xdr:ext cx="313932"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93333" y="66928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84877</xdr:rowOff>
    </xdr:from>
    <xdr:to>
      <xdr:col>41</xdr:col>
      <xdr:colOff>101600</xdr:colOff>
      <xdr:row>39</xdr:row>
      <xdr:rowOff>15027</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59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6154</xdr:rowOff>
    </xdr:from>
    <xdr:ext cx="313932"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04333" y="669270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84877</xdr:rowOff>
    </xdr:from>
    <xdr:to>
      <xdr:col>36</xdr:col>
      <xdr:colOff>165100</xdr:colOff>
      <xdr:row>39</xdr:row>
      <xdr:rowOff>15027</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59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6154</xdr:rowOff>
    </xdr:from>
    <xdr:ext cx="313932"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15333" y="669270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141178</xdr:rowOff>
    </xdr:from>
    <xdr:to>
      <xdr:col>54</xdr:col>
      <xdr:colOff>189865</xdr:colOff>
      <xdr:row>59</xdr:row>
      <xdr:rowOff>36757</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85128"/>
          <a:ext cx="1270" cy="1267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40584</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56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36757</xdr:rowOff>
    </xdr:from>
    <xdr:to>
      <xdr:col>55</xdr:col>
      <xdr:colOff>88900</xdr:colOff>
      <xdr:row>59</xdr:row>
      <xdr:rowOff>36757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52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87855</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660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334,612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141178</xdr:rowOff>
    </xdr:from>
    <xdr:to>
      <xdr:col>55</xdr:col>
      <xdr:colOff>88900</xdr:colOff>
      <xdr:row>51</xdr:row>
      <xdr:rowOff>141178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85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31088</xdr:rowOff>
    </xdr:from>
    <xdr:to>
      <xdr:col>55</xdr:col>
      <xdr:colOff>0</xdr:colOff>
      <xdr:row>57</xdr:row>
      <xdr:rowOff>43886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9639300" y="9803738"/>
          <a:ext cx="838200" cy="12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108319</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880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129892</xdr:rowOff>
    </xdr:from>
    <xdr:to>
      <xdr:col>55</xdr:col>
      <xdr:colOff>50800</xdr:colOff>
      <xdr:row>58</xdr:row>
      <xdr:rowOff>60042</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90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15315</xdr:rowOff>
    </xdr:from>
    <xdr:to>
      <xdr:col>50</xdr:col>
      <xdr:colOff>114300</xdr:colOff>
      <xdr:row>57</xdr:row>
      <xdr:rowOff>43886</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8750300" y="9787965"/>
          <a:ext cx="889000" cy="28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139885</xdr:rowOff>
    </xdr:from>
    <xdr:to>
      <xdr:col>50</xdr:col>
      <xdr:colOff>165100</xdr:colOff>
      <xdr:row>58</xdr:row>
      <xdr:rowOff>70035</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9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61162</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10005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72964</xdr:rowOff>
    </xdr:from>
    <xdr:to>
      <xdr:col>45</xdr:col>
      <xdr:colOff>177800</xdr:colOff>
      <xdr:row>57</xdr:row>
      <xdr:rowOff>15315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7861300" y="9674164"/>
          <a:ext cx="889000" cy="113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155026</xdr:rowOff>
    </xdr:from>
    <xdr:to>
      <xdr:col>46</xdr:col>
      <xdr:colOff>38100</xdr:colOff>
      <xdr:row>58</xdr:row>
      <xdr:rowOff>85176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927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76303</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10020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72964</xdr:rowOff>
    </xdr:from>
    <xdr:to>
      <xdr:col>41</xdr:col>
      <xdr:colOff>50800</xdr:colOff>
      <xdr:row>57</xdr:row>
      <xdr:rowOff>80714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6972300" y="9674164"/>
          <a:ext cx="889000" cy="179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143189</xdr:rowOff>
    </xdr:from>
    <xdr:to>
      <xdr:col>41</xdr:col>
      <xdr:colOff>101600</xdr:colOff>
      <xdr:row>58</xdr:row>
      <xdr:rowOff>73339</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91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64466</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10008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166453</xdr:rowOff>
    </xdr:from>
    <xdr:to>
      <xdr:col>36</xdr:col>
      <xdr:colOff>165100</xdr:colOff>
      <xdr:row>58</xdr:row>
      <xdr:rowOff>96603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93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87730</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10031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151738</xdr:rowOff>
    </xdr:from>
    <xdr:to>
      <xdr:col>55</xdr:col>
      <xdr:colOff>50800</xdr:colOff>
      <xdr:row>57</xdr:row>
      <xdr:rowOff>81888</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752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3165</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604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164536</xdr:rowOff>
    </xdr:from>
    <xdr:to>
      <xdr:col>50</xdr:col>
      <xdr:colOff>165100</xdr:colOff>
      <xdr:row>57</xdr:row>
      <xdr:rowOff>94686</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765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111213</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9540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135965</xdr:rowOff>
    </xdr:from>
    <xdr:to>
      <xdr:col>46</xdr:col>
      <xdr:colOff>38100</xdr:colOff>
      <xdr:row>57</xdr:row>
      <xdr:rowOff>66115</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73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82642</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9512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22164</xdr:rowOff>
    </xdr:from>
    <xdr:to>
      <xdr:col>41</xdr:col>
      <xdr:colOff>101600</xdr:colOff>
      <xdr:row>56</xdr:row>
      <xdr:rowOff>123764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623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140291</xdr:rowOff>
    </xdr:from>
    <xdr:ext cx="59901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61795" y="9398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29914</xdr:rowOff>
    </xdr:from>
    <xdr:to>
      <xdr:col>36</xdr:col>
      <xdr:colOff>165100</xdr:colOff>
      <xdr:row>57</xdr:row>
      <xdr:rowOff>131514</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80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148041</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957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18648</xdr:rowOff>
    </xdr:from>
    <xdr:to>
      <xdr:col>54</xdr:col>
      <xdr:colOff>189865</xdr:colOff>
      <xdr:row>79</xdr:row>
      <xdr:rowOff>40571</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020148"/>
          <a:ext cx="1270" cy="1564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44398</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88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40571</xdr:rowOff>
    </xdr:from>
    <xdr:to>
      <xdr:col>55</xdr:col>
      <xdr:colOff>88900</xdr:colOff>
      <xdr:row>79</xdr:row>
      <xdr:rowOff>40571</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8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136775</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179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411,772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18648</xdr:rowOff>
    </xdr:from>
    <xdr:to>
      <xdr:col>55</xdr:col>
      <xdr:colOff>88900</xdr:colOff>
      <xdr:row>70</xdr:row>
      <xdr:rowOff>18648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02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65092</xdr:rowOff>
    </xdr:from>
    <xdr:to>
      <xdr:col>55</xdr:col>
      <xdr:colOff>0</xdr:colOff>
      <xdr:row>77</xdr:row>
      <xdr:rowOff>136851</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9639300" y="13266742"/>
          <a:ext cx="838200" cy="71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139572</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341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161145</xdr:rowOff>
    </xdr:from>
    <xdr:to>
      <xdr:col>55</xdr:col>
      <xdr:colOff>50800</xdr:colOff>
      <xdr:row>78</xdr:row>
      <xdr:rowOff>91295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36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23374</xdr:rowOff>
    </xdr:from>
    <xdr:to>
      <xdr:col>50</xdr:col>
      <xdr:colOff>114300</xdr:colOff>
      <xdr:row>77</xdr:row>
      <xdr:rowOff>136851</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8750300" y="13053574"/>
          <a:ext cx="889000" cy="284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1160</xdr:rowOff>
    </xdr:from>
    <xdr:to>
      <xdr:col>50</xdr:col>
      <xdr:colOff>165100</xdr:colOff>
      <xdr:row>78</xdr:row>
      <xdr:rowOff>102760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37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93887</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46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151504</xdr:rowOff>
    </xdr:from>
    <xdr:to>
      <xdr:col>45</xdr:col>
      <xdr:colOff>177800</xdr:colOff>
      <xdr:row>76</xdr:row>
      <xdr:rowOff>23374</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7861300" y="13010254"/>
          <a:ext cx="889000" cy="43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162235</xdr:rowOff>
    </xdr:from>
    <xdr:to>
      <xdr:col>46</xdr:col>
      <xdr:colOff>38100</xdr:colOff>
      <xdr:row>78</xdr:row>
      <xdr:rowOff>92385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36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83512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45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151504</xdr:rowOff>
    </xdr:from>
    <xdr:to>
      <xdr:col>41</xdr:col>
      <xdr:colOff>50800</xdr:colOff>
      <xdr:row>76</xdr:row>
      <xdr:rowOff>85271</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6972300" y="13010254"/>
          <a:ext cx="889000" cy="105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10959</xdr:rowOff>
    </xdr:from>
    <xdr:to>
      <xdr:col>41</xdr:col>
      <xdr:colOff>101600</xdr:colOff>
      <xdr:row>78</xdr:row>
      <xdr:rowOff>112559</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384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103686</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47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14101</xdr:rowOff>
    </xdr:from>
    <xdr:to>
      <xdr:col>36</xdr:col>
      <xdr:colOff>165100</xdr:colOff>
      <xdr:row>78</xdr:row>
      <xdr:rowOff>115701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8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106828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47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14292</xdr:rowOff>
    </xdr:from>
    <xdr:to>
      <xdr:col>55</xdr:col>
      <xdr:colOff>50800</xdr:colOff>
      <xdr:row>77</xdr:row>
      <xdr:rowOff>115892</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3215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37169</xdr:rowOff>
    </xdr:from>
    <xdr:ext cx="534377"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3067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86051</xdr:rowOff>
    </xdr:from>
    <xdr:to>
      <xdr:col>50</xdr:col>
      <xdr:colOff>165100</xdr:colOff>
      <xdr:row>78</xdr:row>
      <xdr:rowOff>16201</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3287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32728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3062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144023</xdr:rowOff>
    </xdr:from>
    <xdr:to>
      <xdr:col>46</xdr:col>
      <xdr:colOff>38100</xdr:colOff>
      <xdr:row>76</xdr:row>
      <xdr:rowOff>74172</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300277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74</xdr:row>
      <xdr:rowOff>90700</xdr:rowOff>
    </xdr:from>
    <xdr:ext cx="59901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50795" y="12778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100703</xdr:rowOff>
    </xdr:from>
    <xdr:to>
      <xdr:col>41</xdr:col>
      <xdr:colOff>101600</xdr:colOff>
      <xdr:row>76</xdr:row>
      <xdr:rowOff>30854</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295945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74</xdr:row>
      <xdr:rowOff>47380</xdr:rowOff>
    </xdr:from>
    <xdr:ext cx="59901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61795" y="12734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34471</xdr:rowOff>
    </xdr:from>
    <xdr:to>
      <xdr:col>36</xdr:col>
      <xdr:colOff>165100</xdr:colOff>
      <xdr:row>76</xdr:row>
      <xdr:rowOff>136071</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3064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74</xdr:row>
      <xdr:rowOff>152597</xdr:rowOff>
    </xdr:from>
    <xdr:ext cx="59901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672795" y="12839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20110</xdr:rowOff>
    </xdr:from>
    <xdr:to>
      <xdr:col>54</xdr:col>
      <xdr:colOff>189865</xdr:colOff>
      <xdr:row>98</xdr:row>
      <xdr:rowOff>36413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622060"/>
          <a:ext cx="1270" cy="1216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40240</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4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36413</xdr:rowOff>
    </xdr:from>
    <xdr:to>
      <xdr:col>55</xdr:col>
      <xdr:colOff>88900</xdr:colOff>
      <xdr:row>98</xdr:row>
      <xdr:rowOff>36413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38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138237</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397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288,657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20110</xdr:rowOff>
    </xdr:from>
    <xdr:to>
      <xdr:col>55</xdr:col>
      <xdr:colOff>88900</xdr:colOff>
      <xdr:row>91</xdr:row>
      <xdr:rowOff>20110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622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72757</xdr:rowOff>
    </xdr:from>
    <xdr:to>
      <xdr:col>55</xdr:col>
      <xdr:colOff>0</xdr:colOff>
      <xdr:row>94</xdr:row>
      <xdr:rowOff>143887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9639300" y="16189057"/>
          <a:ext cx="838200" cy="7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149262</xdr:rowOff>
    </xdr:from>
    <xdr:ext cx="534377"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437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170835</xdr:rowOff>
    </xdr:from>
    <xdr:to>
      <xdr:col>55</xdr:col>
      <xdr:colOff>50800</xdr:colOff>
      <xdr:row>96</xdr:row>
      <xdr:rowOff>100985</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72757</xdr:rowOff>
    </xdr:from>
    <xdr:to>
      <xdr:col>50</xdr:col>
      <xdr:colOff>114300</xdr:colOff>
      <xdr:row>95</xdr:row>
      <xdr:rowOff>153169</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8750300" y="16189057"/>
          <a:ext cx="889000" cy="251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31398</xdr:rowOff>
    </xdr:from>
    <xdr:to>
      <xdr:col>50</xdr:col>
      <xdr:colOff>165100</xdr:colOff>
      <xdr:row>96</xdr:row>
      <xdr:rowOff>132998</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490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124125</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72111" y="16583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2366</xdr:rowOff>
    </xdr:from>
    <xdr:to>
      <xdr:col>45</xdr:col>
      <xdr:colOff>177800</xdr:colOff>
      <xdr:row>95</xdr:row>
      <xdr:rowOff>153169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7861300" y="16290116"/>
          <a:ext cx="889000" cy="150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57020</xdr:rowOff>
    </xdr:from>
    <xdr:to>
      <xdr:col>46</xdr:col>
      <xdr:colOff>38100</xdr:colOff>
      <xdr:row>96</xdr:row>
      <xdr:rowOff>158620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5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149747</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83111" y="16608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2366</xdr:rowOff>
    </xdr:from>
    <xdr:to>
      <xdr:col>41</xdr:col>
      <xdr:colOff>50800</xdr:colOff>
      <xdr:row>95</xdr:row>
      <xdr:rowOff>130505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6972300" y="16290116"/>
          <a:ext cx="889000" cy="128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53394</xdr:rowOff>
    </xdr:from>
    <xdr:to>
      <xdr:col>41</xdr:col>
      <xdr:colOff>101600</xdr:colOff>
      <xdr:row>96</xdr:row>
      <xdr:rowOff>154994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51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146121</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605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73644</xdr:rowOff>
    </xdr:from>
    <xdr:to>
      <xdr:col>36</xdr:col>
      <xdr:colOff>165100</xdr:colOff>
      <xdr:row>97</xdr:row>
      <xdr:rowOff>3794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3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166371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625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93087</xdr:rowOff>
    </xdr:from>
    <xdr:to>
      <xdr:col>55</xdr:col>
      <xdr:colOff>50800</xdr:colOff>
      <xdr:row>95</xdr:row>
      <xdr:rowOff>23237</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6209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115964</xdr:rowOff>
    </xdr:from>
    <xdr:ext cx="599010"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6060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21957</xdr:rowOff>
    </xdr:from>
    <xdr:to>
      <xdr:col>50</xdr:col>
      <xdr:colOff>165100</xdr:colOff>
      <xdr:row>94</xdr:row>
      <xdr:rowOff>123557</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6138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92</xdr:row>
      <xdr:rowOff>140084</xdr:rowOff>
    </xdr:from>
    <xdr:ext cx="59901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39795" y="15913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102369</xdr:rowOff>
    </xdr:from>
    <xdr:to>
      <xdr:col>46</xdr:col>
      <xdr:colOff>38100</xdr:colOff>
      <xdr:row>96</xdr:row>
      <xdr:rowOff>32519</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6390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49046</xdr:rowOff>
    </xdr:from>
    <xdr:ext cx="59901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50795" y="16165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123016</xdr:rowOff>
    </xdr:from>
    <xdr:to>
      <xdr:col>41</xdr:col>
      <xdr:colOff>101600</xdr:colOff>
      <xdr:row>95</xdr:row>
      <xdr:rowOff>53166</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623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93</xdr:row>
      <xdr:rowOff>69693</xdr:rowOff>
    </xdr:from>
    <xdr:ext cx="59901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61795" y="1601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79705</xdr:rowOff>
    </xdr:from>
    <xdr:to>
      <xdr:col>36</xdr:col>
      <xdr:colOff>165100</xdr:colOff>
      <xdr:row>96</xdr:row>
      <xdr:rowOff>9855</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636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26382</xdr:rowOff>
    </xdr:from>
    <xdr:ext cx="59901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672795" y="16142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55837</xdr:rowOff>
    </xdr:from>
    <xdr:to>
      <xdr:col>85</xdr:col>
      <xdr:colOff>126364</xdr:colOff>
      <xdr:row>38</xdr:row>
      <xdr:rowOff>56707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70787"/>
          <a:ext cx="1269" cy="1201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60534</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7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56707</xdr:rowOff>
    </xdr:from>
    <xdr:to>
      <xdr:col>86</xdr:col>
      <xdr:colOff>25400</xdr:colOff>
      <xdr:row>38</xdr:row>
      <xdr:rowOff>56707</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7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2514</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146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129,954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55837</xdr:rowOff>
    </xdr:from>
    <xdr:to>
      <xdr:col>86</xdr:col>
      <xdr:colOff>25400</xdr:colOff>
      <xdr:row>31</xdr:row>
      <xdr:rowOff>55837</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7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94807</xdr:rowOff>
    </xdr:from>
    <xdr:to>
      <xdr:col>85</xdr:col>
      <xdr:colOff>127000</xdr:colOff>
      <xdr:row>35</xdr:row>
      <xdr:rowOff>161537</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5752657"/>
          <a:ext cx="838200" cy="409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75099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247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96672</xdr:rowOff>
    </xdr:from>
    <xdr:to>
      <xdr:col>85</xdr:col>
      <xdr:colOff>177800</xdr:colOff>
      <xdr:row>37</xdr:row>
      <xdr:rowOff>26822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94807</xdr:rowOff>
    </xdr:from>
    <xdr:to>
      <xdr:col>81</xdr:col>
      <xdr:colOff>50800</xdr:colOff>
      <xdr:row>36</xdr:row>
      <xdr:rowOff>122871</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5752657"/>
          <a:ext cx="889000" cy="542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132378</xdr:rowOff>
    </xdr:from>
    <xdr:to>
      <xdr:col>81</xdr:col>
      <xdr:colOff>101600</xdr:colOff>
      <xdr:row>37</xdr:row>
      <xdr:rowOff>62528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04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53655</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39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94405</xdr:rowOff>
    </xdr:from>
    <xdr:to>
      <xdr:col>76</xdr:col>
      <xdr:colOff>114300</xdr:colOff>
      <xdr:row>36</xdr:row>
      <xdr:rowOff>122871</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3703300" y="6266605"/>
          <a:ext cx="889000" cy="28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141293</xdr:rowOff>
    </xdr:from>
    <xdr:to>
      <xdr:col>76</xdr:col>
      <xdr:colOff>165100</xdr:colOff>
      <xdr:row>37</xdr:row>
      <xdr:rowOff>71443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62570</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40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94405</xdr:rowOff>
    </xdr:from>
    <xdr:to>
      <xdr:col>71</xdr:col>
      <xdr:colOff>177800</xdr:colOff>
      <xdr:row>37</xdr:row>
      <xdr:rowOff>6219</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2814300" y="6266605"/>
          <a:ext cx="889000" cy="8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149838</xdr:rowOff>
    </xdr:from>
    <xdr:to>
      <xdr:col>72</xdr:col>
      <xdr:colOff>38100</xdr:colOff>
      <xdr:row>37</xdr:row>
      <xdr:rowOff>79988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2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71115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414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136198</xdr:rowOff>
    </xdr:from>
    <xdr:to>
      <xdr:col>67</xdr:col>
      <xdr:colOff>101600</xdr:colOff>
      <xdr:row>37</xdr:row>
      <xdr:rowOff>66348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30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57475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40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110737</xdr:rowOff>
    </xdr:from>
    <xdr:to>
      <xdr:col>85</xdr:col>
      <xdr:colOff>177800</xdr:colOff>
      <xdr:row>36</xdr:row>
      <xdr:rowOff>40887</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111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133614</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5962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44007</xdr:rowOff>
    </xdr:from>
    <xdr:to>
      <xdr:col>81</xdr:col>
      <xdr:colOff>101600</xdr:colOff>
      <xdr:row>33</xdr:row>
      <xdr:rowOff>145607</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570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31</xdr:row>
      <xdr:rowOff>162134</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5477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72071</xdr:rowOff>
    </xdr:from>
    <xdr:to>
      <xdr:col>76</xdr:col>
      <xdr:colOff>165100</xdr:colOff>
      <xdr:row>37</xdr:row>
      <xdr:rowOff>2221</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244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18748</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01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43605</xdr:rowOff>
    </xdr:from>
    <xdr:to>
      <xdr:col>72</xdr:col>
      <xdr:colOff>38100</xdr:colOff>
      <xdr:row>36</xdr:row>
      <xdr:rowOff>145205</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21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161732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5991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126869</xdr:rowOff>
    </xdr:from>
    <xdr:to>
      <xdr:col>67</xdr:col>
      <xdr:colOff>101600</xdr:colOff>
      <xdr:row>37</xdr:row>
      <xdr:rowOff>57019</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299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73546</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074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170884</xdr:rowOff>
    </xdr:from>
    <xdr:to>
      <xdr:col>85</xdr:col>
      <xdr:colOff>126364</xdr:colOff>
      <xdr:row>58</xdr:row>
      <xdr:rowOff>128329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571934"/>
          <a:ext cx="1269" cy="1500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132156</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1007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128329</xdr:rowOff>
    </xdr:from>
    <xdr:to>
      <xdr:col>86</xdr:col>
      <xdr:colOff>25400</xdr:colOff>
      <xdr:row>58</xdr:row>
      <xdr:rowOff>128329</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10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117561</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47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502,951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170884</xdr:rowOff>
    </xdr:from>
    <xdr:to>
      <xdr:col>86</xdr:col>
      <xdr:colOff>25400</xdr:colOff>
      <xdr:row>49</xdr:row>
      <xdr:rowOff>170884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57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100234</xdr:rowOff>
    </xdr:from>
    <xdr:to>
      <xdr:col>85</xdr:col>
      <xdr:colOff>127000</xdr:colOff>
      <xdr:row>55</xdr:row>
      <xdr:rowOff>170623</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5481300" y="9187084"/>
          <a:ext cx="838200" cy="413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35131</xdr:rowOff>
    </xdr:from>
    <xdr:ext cx="599010"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8077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56704</xdr:rowOff>
    </xdr:from>
    <xdr:to>
      <xdr:col>85</xdr:col>
      <xdr:colOff>177800</xdr:colOff>
      <xdr:row>57</xdr:row>
      <xdr:rowOff>158304</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82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100234</xdr:rowOff>
    </xdr:from>
    <xdr:to>
      <xdr:col>81</xdr:col>
      <xdr:colOff>50800</xdr:colOff>
      <xdr:row>55</xdr:row>
      <xdr:rowOff>96005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4592300" y="9187084"/>
          <a:ext cx="889000" cy="338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94928</xdr:rowOff>
    </xdr:from>
    <xdr:to>
      <xdr:col>81</xdr:col>
      <xdr:colOff>101600</xdr:colOff>
      <xdr:row>58</xdr:row>
      <xdr:rowOff>25078</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867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16205</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960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96005</xdr:rowOff>
    </xdr:from>
    <xdr:to>
      <xdr:col>76</xdr:col>
      <xdr:colOff>114300</xdr:colOff>
      <xdr:row>56</xdr:row>
      <xdr:rowOff>110641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3703300" y="9525755"/>
          <a:ext cx="889000" cy="18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99575</xdr:rowOff>
    </xdr:from>
    <xdr:to>
      <xdr:col>76</xdr:col>
      <xdr:colOff>165100</xdr:colOff>
      <xdr:row>58</xdr:row>
      <xdr:rowOff>29725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8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20852</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964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57345</xdr:rowOff>
    </xdr:from>
    <xdr:to>
      <xdr:col>71</xdr:col>
      <xdr:colOff>177800</xdr:colOff>
      <xdr:row>56</xdr:row>
      <xdr:rowOff>110641</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814300" y="9658545"/>
          <a:ext cx="889000" cy="53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127393</xdr:rowOff>
    </xdr:from>
    <xdr:to>
      <xdr:col>72</xdr:col>
      <xdr:colOff>38100</xdr:colOff>
      <xdr:row>58</xdr:row>
      <xdr:rowOff>57543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90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48670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99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111032</xdr:rowOff>
    </xdr:from>
    <xdr:to>
      <xdr:col>67</xdr:col>
      <xdr:colOff>101600</xdr:colOff>
      <xdr:row>58</xdr:row>
      <xdr:rowOff>41182</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88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32309</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976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119823</xdr:rowOff>
    </xdr:from>
    <xdr:to>
      <xdr:col>85</xdr:col>
      <xdr:colOff>177800</xdr:colOff>
      <xdr:row>56</xdr:row>
      <xdr:rowOff>49973</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549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142700</xdr:rowOff>
    </xdr:from>
    <xdr:ext cx="599010"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401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49434</xdr:rowOff>
    </xdr:from>
    <xdr:to>
      <xdr:col>81</xdr:col>
      <xdr:colOff>101600</xdr:colOff>
      <xdr:row>53</xdr:row>
      <xdr:rowOff>151034</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136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51</xdr:row>
      <xdr:rowOff>167561</xdr:rowOff>
    </xdr:from>
    <xdr:ext cx="59901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181795" y="8911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45205</xdr:rowOff>
    </xdr:from>
    <xdr:to>
      <xdr:col>76</xdr:col>
      <xdr:colOff>165100</xdr:colOff>
      <xdr:row>55</xdr:row>
      <xdr:rowOff>146805</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47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53</xdr:row>
      <xdr:rowOff>163332</xdr:rowOff>
    </xdr:from>
    <xdr:ext cx="59901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292795" y="9250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59841</xdr:rowOff>
    </xdr:from>
    <xdr:to>
      <xdr:col>72</xdr:col>
      <xdr:colOff>38100</xdr:colOff>
      <xdr:row>56</xdr:row>
      <xdr:rowOff>161441</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661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6518</xdr:rowOff>
    </xdr:from>
    <xdr:ext cx="59901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03795" y="9436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6545</xdr:rowOff>
    </xdr:from>
    <xdr:to>
      <xdr:col>67</xdr:col>
      <xdr:colOff>101600</xdr:colOff>
      <xdr:row>56</xdr:row>
      <xdr:rowOff>108145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607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124672</xdr:rowOff>
    </xdr:from>
    <xdr:ext cx="59901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14795" y="9382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108386</xdr:rowOff>
    </xdr:from>
    <xdr:to>
      <xdr:col>85</xdr:col>
      <xdr:colOff>126364</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81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55063</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205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269,349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108386</xdr:rowOff>
    </xdr:from>
    <xdr:to>
      <xdr:col>86</xdr:col>
      <xdr:colOff>25400</xdr:colOff>
      <xdr:row>71</xdr:row>
      <xdr:rowOff>108386</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8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23927</xdr:rowOff>
    </xdr:from>
    <xdr:to>
      <xdr:col>85</xdr:col>
      <xdr:colOff>127000</xdr:colOff>
      <xdr:row>78</xdr:row>
      <xdr:rowOff>35120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5481300" y="13397027"/>
          <a:ext cx="838200" cy="11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6867</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379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28440</xdr:rowOff>
    </xdr:from>
    <xdr:to>
      <xdr:col>85</xdr:col>
      <xdr:colOff>177800</xdr:colOff>
      <xdr:row>78</xdr:row>
      <xdr:rowOff>130040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0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95740</xdr:rowOff>
    </xdr:from>
    <xdr:to>
      <xdr:col>81</xdr:col>
      <xdr:colOff>50800</xdr:colOff>
      <xdr:row>78</xdr:row>
      <xdr:rowOff>23927</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3297390"/>
          <a:ext cx="889000" cy="99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35655</xdr:rowOff>
    </xdr:from>
    <xdr:to>
      <xdr:col>81</xdr:col>
      <xdr:colOff>101600</xdr:colOff>
      <xdr:row>78</xdr:row>
      <xdr:rowOff>137255</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0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128382</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501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95740</xdr:rowOff>
    </xdr:from>
    <xdr:to>
      <xdr:col>76</xdr:col>
      <xdr:colOff>114300</xdr:colOff>
      <xdr:row>78</xdr:row>
      <xdr:rowOff>41859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3703300" y="13297390"/>
          <a:ext cx="889000" cy="117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50797</xdr:rowOff>
    </xdr:from>
    <xdr:to>
      <xdr:col>76</xdr:col>
      <xdr:colOff>165100</xdr:colOff>
      <xdr:row>78</xdr:row>
      <xdr:rowOff>152397</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2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143524</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57428" y="13516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41859</xdr:rowOff>
    </xdr:from>
    <xdr:to>
      <xdr:col>71</xdr:col>
      <xdr:colOff>177800</xdr:colOff>
      <xdr:row>78</xdr:row>
      <xdr:rowOff>129944</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2814300" y="13414959"/>
          <a:ext cx="889000" cy="8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42782</xdr:rowOff>
    </xdr:from>
    <xdr:to>
      <xdr:col>72</xdr:col>
      <xdr:colOff>38100</xdr:colOff>
      <xdr:row>78</xdr:row>
      <xdr:rowOff>144382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1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135509</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508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28728</xdr:rowOff>
    </xdr:from>
    <xdr:to>
      <xdr:col>67</xdr:col>
      <xdr:colOff>101600</xdr:colOff>
      <xdr:row>78</xdr:row>
      <xdr:rowOff>130328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4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146855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1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155770</xdr:rowOff>
    </xdr:from>
    <xdr:to>
      <xdr:col>85</xdr:col>
      <xdr:colOff>177800</xdr:colOff>
      <xdr:row>78</xdr:row>
      <xdr:rowOff>85920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35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115147</xdr:rowOff>
    </xdr:from>
    <xdr:ext cx="534377"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14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144577</xdr:rowOff>
    </xdr:from>
    <xdr:to>
      <xdr:col>81</xdr:col>
      <xdr:colOff>101600</xdr:colOff>
      <xdr:row>78</xdr:row>
      <xdr:rowOff>74727</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346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91254</xdr:rowOff>
    </xdr:from>
    <xdr:ext cx="534377"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14111" y="13121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44940</xdr:rowOff>
    </xdr:from>
    <xdr:to>
      <xdr:col>76</xdr:col>
      <xdr:colOff>165100</xdr:colOff>
      <xdr:row>77</xdr:row>
      <xdr:rowOff>146540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24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163067</xdr:rowOff>
    </xdr:from>
    <xdr:ext cx="534377"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25111" y="13021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162509</xdr:rowOff>
    </xdr:from>
    <xdr:to>
      <xdr:col>72</xdr:col>
      <xdr:colOff>38100</xdr:colOff>
      <xdr:row>78</xdr:row>
      <xdr:rowOff>92659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364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109186</xdr:rowOff>
    </xdr:from>
    <xdr:ext cx="534377"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36111" y="1313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79144</xdr:rowOff>
    </xdr:from>
    <xdr:to>
      <xdr:col>67</xdr:col>
      <xdr:colOff>101600</xdr:colOff>
      <xdr:row>79</xdr:row>
      <xdr:rowOff>9294</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4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421</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544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134446</xdr:rowOff>
    </xdr:from>
    <xdr:to>
      <xdr:col>85</xdr:col>
      <xdr:colOff>126364</xdr:colOff>
      <xdr:row>98</xdr:row>
      <xdr:rowOff>134136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736396"/>
          <a:ext cx="1269" cy="1199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137963</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134136</xdr:rowOff>
    </xdr:from>
    <xdr:to>
      <xdr:col>86</xdr:col>
      <xdr:colOff>25400</xdr:colOff>
      <xdr:row>98</xdr:row>
      <xdr:rowOff>134136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36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81123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11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527,298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134446</xdr:rowOff>
    </xdr:from>
    <xdr:to>
      <xdr:col>86</xdr:col>
      <xdr:colOff>25400</xdr:colOff>
      <xdr:row>91</xdr:row>
      <xdr:rowOff>134446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73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35385</xdr:rowOff>
    </xdr:from>
    <xdr:to>
      <xdr:col>85</xdr:col>
      <xdr:colOff>127000</xdr:colOff>
      <xdr:row>95</xdr:row>
      <xdr:rowOff>149228</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5481300" y="16323135"/>
          <a:ext cx="838200" cy="113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26012</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656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47585</xdr:rowOff>
    </xdr:from>
    <xdr:to>
      <xdr:col>85</xdr:col>
      <xdr:colOff>177800</xdr:colOff>
      <xdr:row>97</xdr:row>
      <xdr:rowOff>149185</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6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149228</xdr:rowOff>
    </xdr:from>
    <xdr:to>
      <xdr:col>81</xdr:col>
      <xdr:colOff>50800</xdr:colOff>
      <xdr:row>96</xdr:row>
      <xdr:rowOff>31851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592300" y="16436978"/>
          <a:ext cx="889000" cy="54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56294</xdr:rowOff>
    </xdr:from>
    <xdr:to>
      <xdr:col>81</xdr:col>
      <xdr:colOff>101600</xdr:colOff>
      <xdr:row>97</xdr:row>
      <xdr:rowOff>157894</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68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149021</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77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31851</xdr:rowOff>
    </xdr:from>
    <xdr:to>
      <xdr:col>76</xdr:col>
      <xdr:colOff>114300</xdr:colOff>
      <xdr:row>96</xdr:row>
      <xdr:rowOff>58937</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491051"/>
          <a:ext cx="889000" cy="2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61080</xdr:rowOff>
    </xdr:from>
    <xdr:to>
      <xdr:col>76</xdr:col>
      <xdr:colOff>165100</xdr:colOff>
      <xdr:row>97</xdr:row>
      <xdr:rowOff>162680</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69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153807</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784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58937</xdr:rowOff>
    </xdr:from>
    <xdr:to>
      <xdr:col>71</xdr:col>
      <xdr:colOff>177800</xdr:colOff>
      <xdr:row>96</xdr:row>
      <xdr:rowOff>71231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518137"/>
          <a:ext cx="889000" cy="1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68486</xdr:rowOff>
    </xdr:from>
    <xdr:to>
      <xdr:col>72</xdr:col>
      <xdr:colOff>38100</xdr:colOff>
      <xdr:row>97</xdr:row>
      <xdr:rowOff>170086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699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161213</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791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94411</xdr:rowOff>
    </xdr:from>
    <xdr:to>
      <xdr:col>67</xdr:col>
      <xdr:colOff>101600</xdr:colOff>
      <xdr:row>98</xdr:row>
      <xdr:rowOff>24561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72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15688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81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156035</xdr:rowOff>
    </xdr:from>
    <xdr:to>
      <xdr:col>85</xdr:col>
      <xdr:colOff>177800</xdr:colOff>
      <xdr:row>95</xdr:row>
      <xdr:rowOff>86185</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27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7462</xdr:rowOff>
    </xdr:from>
    <xdr:ext cx="599010"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123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98428</xdr:rowOff>
    </xdr:from>
    <xdr:to>
      <xdr:col>81</xdr:col>
      <xdr:colOff>101600</xdr:colOff>
      <xdr:row>96</xdr:row>
      <xdr:rowOff>28578</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38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45105</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181795" y="16161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152501</xdr:rowOff>
    </xdr:from>
    <xdr:to>
      <xdr:col>76</xdr:col>
      <xdr:colOff>165100</xdr:colOff>
      <xdr:row>96</xdr:row>
      <xdr:rowOff>82651</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440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99178</xdr:rowOff>
    </xdr:from>
    <xdr:ext cx="59901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292795" y="16215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8137</xdr:rowOff>
    </xdr:from>
    <xdr:to>
      <xdr:col>72</xdr:col>
      <xdr:colOff>38100</xdr:colOff>
      <xdr:row>96</xdr:row>
      <xdr:rowOff>109737</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46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126264</xdr:rowOff>
    </xdr:from>
    <xdr:ext cx="59901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03795" y="16242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20431</xdr:rowOff>
    </xdr:from>
    <xdr:to>
      <xdr:col>67</xdr:col>
      <xdr:colOff>101600</xdr:colOff>
      <xdr:row>96</xdr:row>
      <xdr:rowOff>122031</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479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94</xdr:row>
      <xdr:rowOff>138558</xdr:rowOff>
    </xdr:from>
    <xdr:ext cx="59901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14795" y="16254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諸支出金グラフ枠">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96266</xdr:rowOff>
    </xdr:from>
    <xdr:to>
      <xdr:col>116</xdr:col>
      <xdr:colOff>62864</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flipV="1">
          <a:off x="22159595" y="5239766"/>
          <a:ext cx="1269" cy="149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6" name="諸支出金最小値テキスト">
          <a:extLst>
            <a:ext uri="{FF2B5EF4-FFF2-40B4-BE49-F238E27FC236}">
              <a16:creationId xmlns:a16="http://schemas.microsoft.com/office/drawing/2014/main" id="{00000000-0008-0000-0700-0000E0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42943</xdr:rowOff>
    </xdr:from>
    <xdr:ext cx="534377" cy="259045"/>
    <xdr:sp macro="" textlink="">
      <xdr:nvSpPr>
        <xdr:cNvPr id="738" name="諸支出金最大値テキスト">
          <a:extLst>
            <a:ext uri="{FF2B5EF4-FFF2-40B4-BE49-F238E27FC236}">
              <a16:creationId xmlns:a16="http://schemas.microsoft.com/office/drawing/2014/main" id="{00000000-0008-0000-0700-0000E2020000}"/>
            </a:ext>
          </a:extLst>
        </xdr:cNvPr>
        <xdr:cNvSpPr txBox="1"/>
      </xdr:nvSpPr>
      <xdr:spPr>
        <a:xfrm>
          <a:off x="22212300" y="501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11,742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96266</xdr:rowOff>
    </xdr:from>
    <xdr:to>
      <xdr:col>116</xdr:col>
      <xdr:colOff>152400</xdr:colOff>
      <xdr:row>30</xdr:row>
      <xdr:rowOff>96266</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5239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134129</xdr:rowOff>
    </xdr:from>
    <xdr:ext cx="378565" cy="259045"/>
    <xdr:sp macro="" textlink="">
      <xdr:nvSpPr>
        <xdr:cNvPr id="741" name="諸支出金平均値テキスト">
          <a:extLst>
            <a:ext uri="{FF2B5EF4-FFF2-40B4-BE49-F238E27FC236}">
              <a16:creationId xmlns:a16="http://schemas.microsoft.com/office/drawing/2014/main" id="{00000000-0008-0000-0700-0000E5020000}"/>
            </a:ext>
          </a:extLst>
        </xdr:cNvPr>
        <xdr:cNvSpPr txBox="1"/>
      </xdr:nvSpPr>
      <xdr:spPr>
        <a:xfrm>
          <a:off x="22212300" y="64777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111252</xdr:rowOff>
    </xdr:from>
    <xdr:to>
      <xdr:col>116</xdr:col>
      <xdr:colOff>114300</xdr:colOff>
      <xdr:row>39</xdr:row>
      <xdr:rowOff>41402</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2110700" y="66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106934</xdr:rowOff>
    </xdr:from>
    <xdr:to>
      <xdr:col>112</xdr:col>
      <xdr:colOff>38100</xdr:colOff>
      <xdr:row>39</xdr:row>
      <xdr:rowOff>37084</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1272500" y="662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53611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1134017" y="63972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121539</xdr:rowOff>
    </xdr:from>
    <xdr:to>
      <xdr:col>107</xdr:col>
      <xdr:colOff>101600</xdr:colOff>
      <xdr:row>39</xdr:row>
      <xdr:rowOff>51689</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0383500" y="66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68216</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0245017" y="64118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81153</xdr:rowOff>
    </xdr:from>
    <xdr:to>
      <xdr:col>102</xdr:col>
      <xdr:colOff>165100</xdr:colOff>
      <xdr:row>39</xdr:row>
      <xdr:rowOff>11303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494500" y="659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27830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6017" y="6371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123444</xdr:rowOff>
    </xdr:from>
    <xdr:to>
      <xdr:col>98</xdr:col>
      <xdr:colOff>38100</xdr:colOff>
      <xdr:row>39</xdr:row>
      <xdr:rowOff>53594</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8605500" y="663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70121</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467017" y="6413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89679</xdr:rowOff>
    </xdr:from>
    <xdr:ext cx="249299" cy="259045"/>
    <xdr:sp macro="" textlink="">
      <xdr:nvSpPr>
        <xdr:cNvPr id="760" name="諸支出金該当値テキスト">
          <a:extLst>
            <a:ext uri="{FF2B5EF4-FFF2-40B4-BE49-F238E27FC236}">
              <a16:creationId xmlns:a16="http://schemas.microsoft.com/office/drawing/2014/main" id="{00000000-0008-0000-0700-0000F8020000}"/>
            </a:ext>
          </a:extLst>
        </xdr:cNvPr>
        <xdr:cNvSpPr txBox="1"/>
      </xdr:nvSpPr>
      <xdr:spPr>
        <a:xfrm>
          <a:off x="22212300" y="66047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島根県平均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前年度繰上充用金グラフ枠">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5" name="前年度繰上充用金最小値テキスト">
          <a:extLst>
            <a:ext uri="{FF2B5EF4-FFF2-40B4-BE49-F238E27FC236}">
              <a16:creationId xmlns:a16="http://schemas.microsoft.com/office/drawing/2014/main" id="{00000000-0008-0000-0700-00001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7" name="前年度繰上充用金最大値テキスト">
          <a:extLst>
            <a:ext uri="{FF2B5EF4-FFF2-40B4-BE49-F238E27FC236}">
              <a16:creationId xmlns:a16="http://schemas.microsoft.com/office/drawing/2014/main" id="{00000000-0008-0000-0700-00001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0" name="前年度繰上充用金平均値テキスト">
          <a:extLst>
            <a:ext uri="{FF2B5EF4-FFF2-40B4-BE49-F238E27FC236}">
              <a16:creationId xmlns:a16="http://schemas.microsoft.com/office/drawing/2014/main" id="{00000000-0008-0000-0700-00001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9" name="前年度繰上充用金該当値テキスト">
          <a:extLst>
            <a:ext uri="{FF2B5EF4-FFF2-40B4-BE49-F238E27FC236}">
              <a16:creationId xmlns:a16="http://schemas.microsoft.com/office/drawing/2014/main" id="{00000000-0008-0000-0700-00002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消防費は対前年度比で</a:t>
          </a:r>
          <a:r>
            <a:rPr kumimoji="1" lang="en-US" altLang="ja-JP" sz="1100">
              <a:solidFill>
                <a:schemeClr val="dk1"/>
              </a:solidFill>
              <a:effectLst/>
              <a:latin typeface="+mn-lt"/>
              <a:ea typeface="+mn-ea"/>
              <a:cs typeface="+mn-cs"/>
            </a:rPr>
            <a:t>39.7%</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となっており、令和５年度で完了した広域消防本部庁舎の建替え工事</a:t>
          </a:r>
          <a:r>
            <a:rPr kumimoji="1" lang="ja-JP" altLang="en-US" sz="1100">
              <a:solidFill>
                <a:schemeClr val="dk1"/>
              </a:solidFill>
              <a:effectLst/>
              <a:latin typeface="+mn-lt"/>
              <a:ea typeface="+mn-ea"/>
              <a:cs typeface="+mn-cs"/>
            </a:rPr>
            <a:t>費等の減額</a:t>
          </a:r>
          <a:r>
            <a:rPr kumimoji="1" lang="ja-JP" altLang="ja-JP" sz="1100">
              <a:solidFill>
                <a:schemeClr val="dk1"/>
              </a:solidFill>
              <a:effectLst/>
              <a:latin typeface="+mn-lt"/>
              <a:ea typeface="+mn-ea"/>
              <a:cs typeface="+mn-cs"/>
            </a:rPr>
            <a:t>が大きく影響を与えて</a:t>
          </a:r>
          <a:r>
            <a:rPr kumimoji="1" lang="ja-JP" altLang="en-US" sz="1100">
              <a:solidFill>
                <a:schemeClr val="dk1"/>
              </a:solidFill>
              <a:effectLst/>
              <a:latin typeface="+mn-lt"/>
              <a:ea typeface="+mn-ea"/>
              <a:cs typeface="+mn-cs"/>
            </a:rPr>
            <a:t>いる。令和６年度においても</a:t>
          </a:r>
          <a:r>
            <a:rPr kumimoji="1" lang="ja-JP" altLang="ja-JP" sz="1100">
              <a:solidFill>
                <a:schemeClr val="dk1"/>
              </a:solidFill>
              <a:effectLst/>
              <a:latin typeface="+mn-lt"/>
              <a:ea typeface="+mn-ea"/>
              <a:cs typeface="+mn-cs"/>
            </a:rPr>
            <a:t>類似団体と比較して高い水準で推移しているが、差が縮まる結果となった。教育費は対前年度比で</a:t>
          </a:r>
          <a:r>
            <a:rPr kumimoji="1" lang="en-US" altLang="ja-JP" sz="1100">
              <a:solidFill>
                <a:schemeClr val="dk1"/>
              </a:solidFill>
              <a:effectLst/>
              <a:latin typeface="+mn-lt"/>
              <a:ea typeface="+mn-ea"/>
              <a:cs typeface="+mn-cs"/>
            </a:rPr>
            <a:t>40.2%</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となっており、令和５年度で完了した給食センター整備事業</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工事費等の減額が大きな影響を与えている。</a:t>
          </a:r>
          <a:r>
            <a:rPr kumimoji="1" lang="ja-JP" altLang="en-US" sz="1100">
              <a:solidFill>
                <a:schemeClr val="dk1"/>
              </a:solidFill>
              <a:effectLst/>
              <a:latin typeface="+mn-lt"/>
              <a:ea typeface="+mn-ea"/>
              <a:cs typeface="+mn-cs"/>
            </a:rPr>
            <a:t>令和６年度も</a:t>
          </a:r>
          <a:r>
            <a:rPr kumimoji="1" lang="ja-JP" altLang="ja-JP" sz="1100">
              <a:solidFill>
                <a:schemeClr val="dk1"/>
              </a:solidFill>
              <a:effectLst/>
              <a:latin typeface="+mn-lt"/>
              <a:ea typeface="+mn-ea"/>
              <a:cs typeface="+mn-cs"/>
            </a:rPr>
            <a:t>類似団体と比較して高い水準で推移している</a:t>
          </a:r>
          <a:r>
            <a:rPr kumimoji="1" lang="ja-JP" altLang="en-US" sz="1100">
              <a:solidFill>
                <a:schemeClr val="dk1"/>
              </a:solidFill>
              <a:effectLst/>
              <a:latin typeface="+mn-lt"/>
              <a:ea typeface="+mn-ea"/>
              <a:cs typeface="+mn-cs"/>
            </a:rPr>
            <a:t>が、差が縮まる結果となった</a:t>
          </a:r>
          <a:r>
            <a:rPr kumimoji="1" lang="ja-JP" altLang="ja-JP" sz="1100">
              <a:solidFill>
                <a:schemeClr val="dk1"/>
              </a:solidFill>
              <a:effectLst/>
              <a:latin typeface="+mn-lt"/>
              <a:ea typeface="+mn-ea"/>
              <a:cs typeface="+mn-cs"/>
            </a:rPr>
            <a:t>。災害のように突発的な経費も考慮しながら、今後必要となる公共施設等総合管理計画に基づいた長寿命化対策の経費を確保していくなど行財政改革の推進に取り組み、第２次津和野町総合振興計画に基づく事業展開を図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島根県津和野町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会計年度任用職員の勤勉手当の支給の開始や、人事院勧告の差額支給の対応による人件費の大幅な増額を受けて、財政調整</a:t>
          </a:r>
          <a:r>
            <a:rPr kumimoji="1" lang="ja-JP" altLang="ja-JP" sz="1100">
              <a:solidFill>
                <a:schemeClr val="dk1"/>
              </a:solidFill>
              <a:effectLst/>
              <a:latin typeface="+mn-lt"/>
              <a:ea typeface="+mn-ea"/>
              <a:cs typeface="+mn-cs"/>
            </a:rPr>
            <a:t>基金を</a:t>
          </a:r>
          <a:r>
            <a:rPr kumimoji="1" lang="en-US" altLang="ja-JP" sz="1100">
              <a:solidFill>
                <a:schemeClr val="dk1"/>
              </a:solidFill>
              <a:effectLst/>
              <a:latin typeface="+mn-lt"/>
              <a:ea typeface="+mn-ea"/>
              <a:cs typeface="+mn-cs"/>
            </a:rPr>
            <a:t>137,404</a:t>
          </a:r>
          <a:r>
            <a:rPr kumimoji="1" lang="ja-JP" altLang="en-US" sz="1100">
              <a:solidFill>
                <a:schemeClr val="dk1"/>
              </a:solidFill>
              <a:effectLst/>
              <a:latin typeface="+mn-lt"/>
              <a:ea typeface="+mn-ea"/>
              <a:cs typeface="+mn-cs"/>
            </a:rPr>
            <a:t>千円</a:t>
          </a:r>
          <a:r>
            <a:rPr kumimoji="1" lang="ja-JP" altLang="ja-JP" sz="1100">
              <a:solidFill>
                <a:schemeClr val="dk1"/>
              </a:solidFill>
              <a:effectLst/>
              <a:latin typeface="+mn-lt"/>
              <a:ea typeface="+mn-ea"/>
              <a:cs typeface="+mn-cs"/>
            </a:rPr>
            <a:t>取り崩したことで、基金残高が減少する結果となっている。</a:t>
          </a:r>
          <a:endParaRPr lang="ja-JP" altLang="ja-JP" sz="1400">
            <a:effectLst/>
          </a:endParaRPr>
        </a:p>
        <a:p>
          <a:r>
            <a:rPr kumimoji="1" lang="ja-JP" altLang="ja-JP" sz="1100">
              <a:solidFill>
                <a:schemeClr val="dk1"/>
              </a:solidFill>
              <a:effectLst/>
              <a:latin typeface="+mn-lt"/>
              <a:ea typeface="+mn-ea"/>
              <a:cs typeface="+mn-cs"/>
            </a:rPr>
            <a:t>　今後も人口減少や少子高齢化による税収減を見越し、更なる行財政改革の推進と投資的経費の抑制に努める。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島根県津和野町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すべての会計において黒字であり、全体の連結実質赤字比率では黒字となっている。一般会計及びその他の会計とも行財政改革大綱実施計画に基づき、更なる改善に努める。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502"/>
      <c r="AN4" s="432"/>
      <c r="AO4" s="432"/>
      <c r="AP4" s="432"/>
      <c r="AQ4" s="432"/>
      <c r="AR4" s="432"/>
      <c r="AS4" s="432"/>
      <c r="AT4" s="432"/>
      <c r="AU4" s="432"/>
      <c r="AV4" s="432"/>
      <c r="AW4" s="432"/>
      <c r="AX4" s="587"/>
      <c r="AY4" s="398" t="s">
        <v>87</v>
      </c>
      <c r="AZ4" s="399"/>
      <c r="BA4" s="399"/>
      <c r="BB4" s="399"/>
      <c r="BC4" s="399"/>
      <c r="BD4" s="399"/>
      <c r="BE4" s="399"/>
      <c r="BF4" s="399"/>
      <c r="BG4" s="399"/>
      <c r="BH4" s="399"/>
      <c r="BI4" s="399"/>
      <c r="BJ4" s="399"/>
      <c r="BK4" s="399"/>
      <c r="BL4" s="399"/>
      <c r="BM4" s="400"/>
      <c r="BN4" s="401">
        <v>10018801</v>
      </c>
      <c r="BO4" s="402"/>
      <c r="BP4" s="402"/>
      <c r="BQ4" s="402"/>
      <c r="BR4" s="402"/>
      <c r="BS4" s="402"/>
      <c r="BT4" s="402"/>
      <c r="BU4" s="403"/>
      <c r="BV4" s="401">
        <v>11200503</v>
      </c>
      <c r="BW4" s="402"/>
      <c r="BX4" s="402"/>
      <c r="BY4" s="402"/>
      <c r="BZ4" s="402"/>
      <c r="CA4" s="402"/>
      <c r="CB4" s="402"/>
      <c r="CC4" s="403"/>
      <c r="CD4" s="572" t="s">
        <v>88</v>
      </c>
      <c r="CE4" s="573"/>
      <c r="CF4" s="573"/>
      <c r="CG4" s="573"/>
      <c r="CH4" s="573"/>
      <c r="CI4" s="573"/>
      <c r="CJ4" s="573"/>
      <c r="CK4" s="573"/>
      <c r="CL4" s="573"/>
      <c r="CM4" s="573"/>
      <c r="CN4" s="573"/>
      <c r="CO4" s="573"/>
      <c r="CP4" s="573"/>
      <c r="CQ4" s="573"/>
      <c r="CR4" s="573"/>
      <c r="CS4" s="574"/>
      <c r="CT4" s="575">
        <v>1.6</v>
      </c>
      <c r="CU4" s="576"/>
      <c r="CV4" s="576"/>
      <c r="CW4" s="576"/>
      <c r="CX4" s="576"/>
      <c r="CY4" s="576"/>
      <c r="CZ4" s="576"/>
      <c r="DA4" s="577"/>
      <c r="DB4" s="575">
        <v>1.1000000000000001</v>
      </c>
      <c r="DC4" s="576"/>
      <c r="DD4" s="576"/>
      <c r="DE4" s="576"/>
      <c r="DF4" s="576"/>
      <c r="DG4" s="576"/>
      <c r="DH4" s="576"/>
      <c r="DI4" s="577"/>
    </row>
    <row r="5" spans="1:119" ht="18.75" customHeight="1" x14ac:dyDescent="0.15">
      <c r="A5" s="163"/>
      <c r="B5" s="582"/>
      <c r="C5" s="433"/>
      <c r="D5" s="433"/>
      <c r="E5" s="583"/>
      <c r="F5" s="583"/>
      <c r="G5" s="583"/>
      <c r="H5" s="583"/>
      <c r="I5" s="583"/>
      <c r="J5" s="583"/>
      <c r="K5" s="583"/>
      <c r="L5" s="583"/>
      <c r="M5" s="583"/>
      <c r="N5" s="583"/>
      <c r="O5" s="583"/>
      <c r="P5" s="583"/>
      <c r="Q5" s="583"/>
      <c r="R5" s="431"/>
      <c r="S5" s="431"/>
      <c r="T5" s="431"/>
      <c r="U5" s="431"/>
      <c r="V5" s="586"/>
      <c r="W5" s="502"/>
      <c r="X5" s="432"/>
      <c r="Y5" s="432"/>
      <c r="Z5" s="432"/>
      <c r="AA5" s="432"/>
      <c r="AB5" s="433"/>
      <c r="AC5" s="431"/>
      <c r="AD5" s="432"/>
      <c r="AE5" s="432"/>
      <c r="AF5" s="432"/>
      <c r="AG5" s="432"/>
      <c r="AH5" s="432"/>
      <c r="AI5" s="432"/>
      <c r="AJ5" s="432"/>
      <c r="AK5" s="432"/>
      <c r="AL5" s="587"/>
      <c r="AM5" s="465" t="s">
        <v>89</v>
      </c>
      <c r="AN5" s="380"/>
      <c r="AO5" s="380"/>
      <c r="AP5" s="380"/>
      <c r="AQ5" s="380"/>
      <c r="AR5" s="380"/>
      <c r="AS5" s="380"/>
      <c r="AT5" s="381"/>
      <c r="AU5" s="453" t="s">
        <v>90</v>
      </c>
      <c r="AV5" s="454"/>
      <c r="AW5" s="454"/>
      <c r="AX5" s="454"/>
      <c r="AY5" s="386" t="s">
        <v>91</v>
      </c>
      <c r="AZ5" s="387"/>
      <c r="BA5" s="387"/>
      <c r="BB5" s="387"/>
      <c r="BC5" s="387"/>
      <c r="BD5" s="387"/>
      <c r="BE5" s="387"/>
      <c r="BF5" s="387"/>
      <c r="BG5" s="387"/>
      <c r="BH5" s="387"/>
      <c r="BI5" s="387"/>
      <c r="BJ5" s="387"/>
      <c r="BK5" s="387"/>
      <c r="BL5" s="387"/>
      <c r="BM5" s="388"/>
      <c r="BN5" s="406">
        <v>9920038</v>
      </c>
      <c r="BO5" s="407"/>
      <c r="BP5" s="407"/>
      <c r="BQ5" s="407"/>
      <c r="BR5" s="407"/>
      <c r="BS5" s="407"/>
      <c r="BT5" s="407"/>
      <c r="BU5" s="408"/>
      <c r="BV5" s="406">
        <v>11124744</v>
      </c>
      <c r="BW5" s="407"/>
      <c r="BX5" s="407"/>
      <c r="BY5" s="407"/>
      <c r="BZ5" s="407"/>
      <c r="CA5" s="407"/>
      <c r="CB5" s="407"/>
      <c r="CC5" s="408"/>
      <c r="CD5" s="415" t="s">
        <v>92</v>
      </c>
      <c r="CE5" s="360"/>
      <c r="CF5" s="360"/>
      <c r="CG5" s="360"/>
      <c r="CH5" s="360"/>
      <c r="CI5" s="360"/>
      <c r="CJ5" s="360"/>
      <c r="CK5" s="360"/>
      <c r="CL5" s="360"/>
      <c r="CM5" s="360"/>
      <c r="CN5" s="360"/>
      <c r="CO5" s="360"/>
      <c r="CP5" s="360"/>
      <c r="CQ5" s="360"/>
      <c r="CR5" s="360"/>
      <c r="CS5" s="416"/>
      <c r="CT5" s="376">
        <v>91.5</v>
      </c>
      <c r="CU5" s="377"/>
      <c r="CV5" s="377"/>
      <c r="CW5" s="377"/>
      <c r="CX5" s="377"/>
      <c r="CY5" s="377"/>
      <c r="CZ5" s="377"/>
      <c r="DA5" s="378"/>
      <c r="DB5" s="376">
        <v>88</v>
      </c>
      <c r="DC5" s="377"/>
      <c r="DD5" s="377"/>
      <c r="DE5" s="377"/>
      <c r="DF5" s="377"/>
      <c r="DG5" s="377"/>
      <c r="DH5" s="377"/>
      <c r="DI5" s="378"/>
    </row>
    <row r="6" spans="1:119" ht="18.75" customHeight="1" x14ac:dyDescent="0.15">
      <c r="A6" s="163"/>
      <c r="B6" s="552" t="s">
        <v>93</v>
      </c>
      <c r="C6" s="430"/>
      <c r="D6" s="430"/>
      <c r="E6" s="553"/>
      <c r="F6" s="553"/>
      <c r="G6" s="553"/>
      <c r="H6" s="553"/>
      <c r="I6" s="553"/>
      <c r="J6" s="553"/>
      <c r="K6" s="553"/>
      <c r="L6" s="553" t="s">
        <v>94</v>
      </c>
      <c r="M6" s="553"/>
      <c r="N6" s="553"/>
      <c r="O6" s="553"/>
      <c r="P6" s="553"/>
      <c r="Q6" s="553"/>
      <c r="R6" s="428"/>
      <c r="S6" s="428"/>
      <c r="T6" s="428"/>
      <c r="U6" s="428"/>
      <c r="V6" s="559"/>
      <c r="W6" s="487" t="s">
        <v>95</v>
      </c>
      <c r="X6" s="429"/>
      <c r="Y6" s="429"/>
      <c r="Z6" s="429"/>
      <c r="AA6" s="429"/>
      <c r="AB6" s="430"/>
      <c r="AC6" s="564" t="s">
        <v>96</v>
      </c>
      <c r="AD6" s="565"/>
      <c r="AE6" s="565"/>
      <c r="AF6" s="565"/>
      <c r="AG6" s="565"/>
      <c r="AH6" s="565"/>
      <c r="AI6" s="565"/>
      <c r="AJ6" s="565"/>
      <c r="AK6" s="565"/>
      <c r="AL6" s="566"/>
      <c r="AM6" s="465" t="s">
        <v>97</v>
      </c>
      <c r="AN6" s="380"/>
      <c r="AO6" s="380"/>
      <c r="AP6" s="380"/>
      <c r="AQ6" s="380"/>
      <c r="AR6" s="380"/>
      <c r="AS6" s="380"/>
      <c r="AT6" s="381"/>
      <c r="AU6" s="453" t="s">
        <v>90</v>
      </c>
      <c r="AV6" s="454"/>
      <c r="AW6" s="454"/>
      <c r="AX6" s="454"/>
      <c r="AY6" s="386" t="s">
        <v>98</v>
      </c>
      <c r="AZ6" s="387"/>
      <c r="BA6" s="387"/>
      <c r="BB6" s="387"/>
      <c r="BC6" s="387"/>
      <c r="BD6" s="387"/>
      <c r="BE6" s="387"/>
      <c r="BF6" s="387"/>
      <c r="BG6" s="387"/>
      <c r="BH6" s="387"/>
      <c r="BI6" s="387"/>
      <c r="BJ6" s="387"/>
      <c r="BK6" s="387"/>
      <c r="BL6" s="387"/>
      <c r="BM6" s="388"/>
      <c r="BN6" s="406">
        <v>98763</v>
      </c>
      <c r="BO6" s="407"/>
      <c r="BP6" s="407"/>
      <c r="BQ6" s="407"/>
      <c r="BR6" s="407"/>
      <c r="BS6" s="407"/>
      <c r="BT6" s="407"/>
      <c r="BU6" s="408"/>
      <c r="BV6" s="406">
        <v>75759</v>
      </c>
      <c r="BW6" s="407"/>
      <c r="BX6" s="407"/>
      <c r="BY6" s="407"/>
      <c r="BZ6" s="407"/>
      <c r="CA6" s="407"/>
      <c r="CB6" s="407"/>
      <c r="CC6" s="408"/>
      <c r="CD6" s="415" t="s">
        <v>99</v>
      </c>
      <c r="CE6" s="360"/>
      <c r="CF6" s="360"/>
      <c r="CG6" s="360"/>
      <c r="CH6" s="360"/>
      <c r="CI6" s="360"/>
      <c r="CJ6" s="360"/>
      <c r="CK6" s="360"/>
      <c r="CL6" s="360"/>
      <c r="CM6" s="360"/>
      <c r="CN6" s="360"/>
      <c r="CO6" s="360"/>
      <c r="CP6" s="360"/>
      <c r="CQ6" s="360"/>
      <c r="CR6" s="360"/>
      <c r="CS6" s="416"/>
      <c r="CT6" s="549">
        <v>91.6</v>
      </c>
      <c r="CU6" s="550"/>
      <c r="CV6" s="550"/>
      <c r="CW6" s="550"/>
      <c r="CX6" s="550"/>
      <c r="CY6" s="550"/>
      <c r="CZ6" s="550"/>
      <c r="DA6" s="551"/>
      <c r="DB6" s="549">
        <v>88.4</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5" t="s">
        <v>100</v>
      </c>
      <c r="AN7" s="380"/>
      <c r="AO7" s="380"/>
      <c r="AP7" s="380"/>
      <c r="AQ7" s="380"/>
      <c r="AR7" s="380"/>
      <c r="AS7" s="380"/>
      <c r="AT7" s="381"/>
      <c r="AU7" s="453" t="s">
        <v>90</v>
      </c>
      <c r="AV7" s="454"/>
      <c r="AW7" s="454"/>
      <c r="AX7" s="454"/>
      <c r="AY7" s="386" t="s">
        <v>101</v>
      </c>
      <c r="AZ7" s="387"/>
      <c r="BA7" s="387"/>
      <c r="BB7" s="387"/>
      <c r="BC7" s="387"/>
      <c r="BD7" s="387"/>
      <c r="BE7" s="387"/>
      <c r="BF7" s="387"/>
      <c r="BG7" s="387"/>
      <c r="BH7" s="387"/>
      <c r="BI7" s="387"/>
      <c r="BJ7" s="387"/>
      <c r="BK7" s="387"/>
      <c r="BL7" s="387"/>
      <c r="BM7" s="388"/>
      <c r="BN7" s="406">
        <v>18800</v>
      </c>
      <c r="BO7" s="407"/>
      <c r="BP7" s="407"/>
      <c r="BQ7" s="407"/>
      <c r="BR7" s="407"/>
      <c r="BS7" s="407"/>
      <c r="BT7" s="407"/>
      <c r="BU7" s="408"/>
      <c r="BV7" s="406">
        <v>22098</v>
      </c>
      <c r="BW7" s="407"/>
      <c r="BX7" s="407"/>
      <c r="BY7" s="407"/>
      <c r="BZ7" s="407"/>
      <c r="CA7" s="407"/>
      <c r="CB7" s="407"/>
      <c r="CC7" s="408"/>
      <c r="CD7" s="415" t="s">
        <v>102</v>
      </c>
      <c r="CE7" s="360"/>
      <c r="CF7" s="360"/>
      <c r="CG7" s="360"/>
      <c r="CH7" s="360"/>
      <c r="CI7" s="360"/>
      <c r="CJ7" s="360"/>
      <c r="CK7" s="360"/>
      <c r="CL7" s="360"/>
      <c r="CM7" s="360"/>
      <c r="CN7" s="360"/>
      <c r="CO7" s="360"/>
      <c r="CP7" s="360"/>
      <c r="CQ7" s="360"/>
      <c r="CR7" s="360"/>
      <c r="CS7" s="416"/>
      <c r="CT7" s="406">
        <v>5151033</v>
      </c>
      <c r="CU7" s="407"/>
      <c r="CV7" s="407"/>
      <c r="CW7" s="407"/>
      <c r="CX7" s="407"/>
      <c r="CY7" s="407"/>
      <c r="CZ7" s="407"/>
      <c r="DA7" s="408"/>
      <c r="DB7" s="406">
        <v>4991861</v>
      </c>
      <c r="DC7" s="407"/>
      <c r="DD7" s="407"/>
      <c r="DE7" s="407"/>
      <c r="DF7" s="407"/>
      <c r="DG7" s="407"/>
      <c r="DH7" s="407"/>
      <c r="DI7" s="408"/>
    </row>
    <row r="8" spans="1:119" ht="18.75" customHeight="1" thickBot="1" x14ac:dyDescent="0.2">
      <c r="A8" s="163"/>
      <c r="B8" s="557"/>
      <c r="C8" s="488"/>
      <c r="D8" s="488"/>
      <c r="E8" s="558"/>
      <c r="F8" s="558"/>
      <c r="G8" s="558"/>
      <c r="H8" s="558"/>
      <c r="I8" s="558"/>
      <c r="J8" s="558"/>
      <c r="K8" s="558"/>
      <c r="L8" s="558"/>
      <c r="M8" s="558"/>
      <c r="N8" s="558"/>
      <c r="O8" s="558"/>
      <c r="P8" s="558"/>
      <c r="Q8" s="558"/>
      <c r="R8" s="562"/>
      <c r="S8" s="562"/>
      <c r="T8" s="562"/>
      <c r="U8" s="562"/>
      <c r="V8" s="563"/>
      <c r="W8" s="477"/>
      <c r="X8" s="478"/>
      <c r="Y8" s="478"/>
      <c r="Z8" s="478"/>
      <c r="AA8" s="478"/>
      <c r="AB8" s="488"/>
      <c r="AC8" s="569"/>
      <c r="AD8" s="570"/>
      <c r="AE8" s="570"/>
      <c r="AF8" s="570"/>
      <c r="AG8" s="570"/>
      <c r="AH8" s="570"/>
      <c r="AI8" s="570"/>
      <c r="AJ8" s="570"/>
      <c r="AK8" s="570"/>
      <c r="AL8" s="571"/>
      <c r="AM8" s="465" t="s">
        <v>103</v>
      </c>
      <c r="AN8" s="380"/>
      <c r="AO8" s="380"/>
      <c r="AP8" s="380"/>
      <c r="AQ8" s="380"/>
      <c r="AR8" s="380"/>
      <c r="AS8" s="380"/>
      <c r="AT8" s="381"/>
      <c r="AU8" s="453" t="s">
        <v>90</v>
      </c>
      <c r="AV8" s="454"/>
      <c r="AW8" s="454"/>
      <c r="AX8" s="454"/>
      <c r="AY8" s="386" t="s">
        <v>104</v>
      </c>
      <c r="AZ8" s="387"/>
      <c r="BA8" s="387"/>
      <c r="BB8" s="387"/>
      <c r="BC8" s="387"/>
      <c r="BD8" s="387"/>
      <c r="BE8" s="387"/>
      <c r="BF8" s="387"/>
      <c r="BG8" s="387"/>
      <c r="BH8" s="387"/>
      <c r="BI8" s="387"/>
      <c r="BJ8" s="387"/>
      <c r="BK8" s="387"/>
      <c r="BL8" s="387"/>
      <c r="BM8" s="388"/>
      <c r="BN8" s="406">
        <v>79963</v>
      </c>
      <c r="BO8" s="407"/>
      <c r="BP8" s="407"/>
      <c r="BQ8" s="407"/>
      <c r="BR8" s="407"/>
      <c r="BS8" s="407"/>
      <c r="BT8" s="407"/>
      <c r="BU8" s="408"/>
      <c r="BV8" s="406">
        <v>53661</v>
      </c>
      <c r="BW8" s="407"/>
      <c r="BX8" s="407"/>
      <c r="BY8" s="407"/>
      <c r="BZ8" s="407"/>
      <c r="CA8" s="407"/>
      <c r="CB8" s="407"/>
      <c r="CC8" s="408"/>
      <c r="CD8" s="415" t="s">
        <v>105</v>
      </c>
      <c r="CE8" s="360"/>
      <c r="CF8" s="360"/>
      <c r="CG8" s="360"/>
      <c r="CH8" s="360"/>
      <c r="CI8" s="360"/>
      <c r="CJ8" s="360"/>
      <c r="CK8" s="360"/>
      <c r="CL8" s="360"/>
      <c r="CM8" s="360"/>
      <c r="CN8" s="360"/>
      <c r="CO8" s="360"/>
      <c r="CP8" s="360"/>
      <c r="CQ8" s="360"/>
      <c r="CR8" s="360"/>
      <c r="CS8" s="416"/>
      <c r="CT8" s="509">
        <v>0.16</v>
      </c>
      <c r="CU8" s="510"/>
      <c r="CV8" s="510"/>
      <c r="CW8" s="510"/>
      <c r="CX8" s="510"/>
      <c r="CY8" s="510"/>
      <c r="CZ8" s="510"/>
      <c r="DA8" s="511"/>
      <c r="DB8" s="509">
        <v>0.16</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9"/>
      <c r="L9" s="540" t="s">
        <v>107</v>
      </c>
      <c r="M9" s="541"/>
      <c r="N9" s="541"/>
      <c r="O9" s="541"/>
      <c r="P9" s="541"/>
      <c r="Q9" s="542"/>
      <c r="R9" s="543">
        <v>6875</v>
      </c>
      <c r="S9" s="544"/>
      <c r="T9" s="544"/>
      <c r="U9" s="544"/>
      <c r="V9" s="545"/>
      <c r="W9" s="475" t="s">
        <v>108</v>
      </c>
      <c r="X9" s="476"/>
      <c r="Y9" s="476"/>
      <c r="Z9" s="476"/>
      <c r="AA9" s="476"/>
      <c r="AB9" s="476"/>
      <c r="AC9" s="476"/>
      <c r="AD9" s="476"/>
      <c r="AE9" s="476"/>
      <c r="AF9" s="476"/>
      <c r="AG9" s="476"/>
      <c r="AH9" s="476"/>
      <c r="AI9" s="476"/>
      <c r="AJ9" s="476"/>
      <c r="AK9" s="476"/>
      <c r="AL9" s="546"/>
      <c r="AM9" s="465" t="s">
        <v>109</v>
      </c>
      <c r="AN9" s="380"/>
      <c r="AO9" s="380"/>
      <c r="AP9" s="380"/>
      <c r="AQ9" s="380"/>
      <c r="AR9" s="380"/>
      <c r="AS9" s="380"/>
      <c r="AT9" s="381"/>
      <c r="AU9" s="453" t="s">
        <v>90</v>
      </c>
      <c r="AV9" s="454"/>
      <c r="AW9" s="454"/>
      <c r="AX9" s="454"/>
      <c r="AY9" s="386" t="s">
        <v>110</v>
      </c>
      <c r="AZ9" s="387"/>
      <c r="BA9" s="387"/>
      <c r="BB9" s="387"/>
      <c r="BC9" s="387"/>
      <c r="BD9" s="387"/>
      <c r="BE9" s="387"/>
      <c r="BF9" s="387"/>
      <c r="BG9" s="387"/>
      <c r="BH9" s="387"/>
      <c r="BI9" s="387"/>
      <c r="BJ9" s="387"/>
      <c r="BK9" s="387"/>
      <c r="BL9" s="387"/>
      <c r="BM9" s="388"/>
      <c r="BN9" s="406">
        <v>26302</v>
      </c>
      <c r="BO9" s="407"/>
      <c r="BP9" s="407"/>
      <c r="BQ9" s="407"/>
      <c r="BR9" s="407"/>
      <c r="BS9" s="407"/>
      <c r="BT9" s="407"/>
      <c r="BU9" s="408"/>
      <c r="BV9" s="406">
        <v>-37878</v>
      </c>
      <c r="BW9" s="407"/>
      <c r="BX9" s="407"/>
      <c r="BY9" s="407"/>
      <c r="BZ9" s="407"/>
      <c r="CA9" s="407"/>
      <c r="CB9" s="407"/>
      <c r="CC9" s="408"/>
      <c r="CD9" s="415" t="s">
        <v>111</v>
      </c>
      <c r="CE9" s="360"/>
      <c r="CF9" s="360"/>
      <c r="CG9" s="360"/>
      <c r="CH9" s="360"/>
      <c r="CI9" s="360"/>
      <c r="CJ9" s="360"/>
      <c r="CK9" s="360"/>
      <c r="CL9" s="360"/>
      <c r="CM9" s="360"/>
      <c r="CN9" s="360"/>
      <c r="CO9" s="360"/>
      <c r="CP9" s="360"/>
      <c r="CQ9" s="360"/>
      <c r="CR9" s="360"/>
      <c r="CS9" s="416"/>
      <c r="CT9" s="376">
        <v>26.5</v>
      </c>
      <c r="CU9" s="377"/>
      <c r="CV9" s="377"/>
      <c r="CW9" s="377"/>
      <c r="CX9" s="377"/>
      <c r="CY9" s="377"/>
      <c r="CZ9" s="377"/>
      <c r="DA9" s="378"/>
      <c r="DB9" s="376">
        <v>23.4</v>
      </c>
      <c r="DC9" s="377"/>
      <c r="DD9" s="377"/>
      <c r="DE9" s="377"/>
      <c r="DF9" s="377"/>
      <c r="DG9" s="377"/>
      <c r="DH9" s="377"/>
      <c r="DI9" s="378"/>
    </row>
    <row r="10" spans="1:119" ht="18.75" customHeight="1" thickBot="1" x14ac:dyDescent="0.2">
      <c r="A10" s="163"/>
      <c r="B10" s="538"/>
      <c r="C10" s="539"/>
      <c r="D10" s="539"/>
      <c r="E10" s="539"/>
      <c r="F10" s="539"/>
      <c r="G10" s="539"/>
      <c r="H10" s="539"/>
      <c r="I10" s="539"/>
      <c r="J10" s="539"/>
      <c r="K10" s="459"/>
      <c r="L10" s="379" t="s">
        <v>112</v>
      </c>
      <c r="M10" s="380"/>
      <c r="N10" s="380"/>
      <c r="O10" s="380"/>
      <c r="P10" s="380"/>
      <c r="Q10" s="381"/>
      <c r="R10" s="382">
        <v>7653</v>
      </c>
      <c r="S10" s="383"/>
      <c r="T10" s="383"/>
      <c r="U10" s="383"/>
      <c r="V10" s="385"/>
      <c r="W10" s="547"/>
      <c r="X10" s="357"/>
      <c r="Y10" s="357"/>
      <c r="Z10" s="357"/>
      <c r="AA10" s="357"/>
      <c r="AB10" s="357"/>
      <c r="AC10" s="357"/>
      <c r="AD10" s="357"/>
      <c r="AE10" s="357"/>
      <c r="AF10" s="357"/>
      <c r="AG10" s="357"/>
      <c r="AH10" s="357"/>
      <c r="AI10" s="357"/>
      <c r="AJ10" s="357"/>
      <c r="AK10" s="357"/>
      <c r="AL10" s="548"/>
      <c r="AM10" s="465" t="s">
        <v>113</v>
      </c>
      <c r="AN10" s="380"/>
      <c r="AO10" s="380"/>
      <c r="AP10" s="380"/>
      <c r="AQ10" s="380"/>
      <c r="AR10" s="380"/>
      <c r="AS10" s="380"/>
      <c r="AT10" s="381"/>
      <c r="AU10" s="453" t="s">
        <v>114</v>
      </c>
      <c r="AV10" s="454"/>
      <c r="AW10" s="454"/>
      <c r="AX10" s="454"/>
      <c r="AY10" s="386" t="s">
        <v>115</v>
      </c>
      <c r="AZ10" s="387"/>
      <c r="BA10" s="387"/>
      <c r="BB10" s="387"/>
      <c r="BC10" s="387"/>
      <c r="BD10" s="387"/>
      <c r="BE10" s="387"/>
      <c r="BF10" s="387"/>
      <c r="BG10" s="387"/>
      <c r="BH10" s="387"/>
      <c r="BI10" s="387"/>
      <c r="BJ10" s="387"/>
      <c r="BK10" s="387"/>
      <c r="BL10" s="387"/>
      <c r="BM10" s="388"/>
      <c r="BN10" s="406">
        <v>1114</v>
      </c>
      <c r="BO10" s="407"/>
      <c r="BP10" s="407"/>
      <c r="BQ10" s="407"/>
      <c r="BR10" s="407"/>
      <c r="BS10" s="407"/>
      <c r="BT10" s="407"/>
      <c r="BU10" s="408"/>
      <c r="BV10" s="406">
        <v>26</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9"/>
      <c r="L11" s="361" t="s">
        <v>117</v>
      </c>
      <c r="M11" s="362"/>
      <c r="N11" s="362"/>
      <c r="O11" s="362"/>
      <c r="P11" s="362"/>
      <c r="Q11" s="363"/>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5" t="s">
        <v>119</v>
      </c>
      <c r="AN11" s="380"/>
      <c r="AO11" s="380"/>
      <c r="AP11" s="380"/>
      <c r="AQ11" s="380"/>
      <c r="AR11" s="380"/>
      <c r="AS11" s="380"/>
      <c r="AT11" s="381"/>
      <c r="AU11" s="453" t="s">
        <v>114</v>
      </c>
      <c r="AV11" s="454"/>
      <c r="AW11" s="454"/>
      <c r="AX11" s="454"/>
      <c r="AY11" s="386" t="s">
        <v>120</v>
      </c>
      <c r="AZ11" s="387"/>
      <c r="BA11" s="387"/>
      <c r="BB11" s="387"/>
      <c r="BC11" s="387"/>
      <c r="BD11" s="387"/>
      <c r="BE11" s="387"/>
      <c r="BF11" s="387"/>
      <c r="BG11" s="387"/>
      <c r="BH11" s="387"/>
      <c r="BI11" s="387"/>
      <c r="BJ11" s="387"/>
      <c r="BK11" s="387"/>
      <c r="BL11" s="387"/>
      <c r="BM11" s="388"/>
      <c r="BN11" s="406">
        <v>251975</v>
      </c>
      <c r="BO11" s="407"/>
      <c r="BP11" s="407"/>
      <c r="BQ11" s="407"/>
      <c r="BR11" s="407"/>
      <c r="BS11" s="407"/>
      <c r="BT11" s="407"/>
      <c r="BU11" s="408"/>
      <c r="BV11" s="406">
        <v>113576</v>
      </c>
      <c r="BW11" s="407"/>
      <c r="BX11" s="407"/>
      <c r="BY11" s="407"/>
      <c r="BZ11" s="407"/>
      <c r="CA11" s="407"/>
      <c r="CB11" s="407"/>
      <c r="CC11" s="408"/>
      <c r="CD11" s="415" t="s">
        <v>121</v>
      </c>
      <c r="CE11" s="360"/>
      <c r="CF11" s="360"/>
      <c r="CG11" s="360"/>
      <c r="CH11" s="360"/>
      <c r="CI11" s="360"/>
      <c r="CJ11" s="360"/>
      <c r="CK11" s="360"/>
      <c r="CL11" s="360"/>
      <c r="CM11" s="360"/>
      <c r="CN11" s="360"/>
      <c r="CO11" s="360"/>
      <c r="CP11" s="360"/>
      <c r="CQ11" s="360"/>
      <c r="CR11" s="360"/>
      <c r="CS11" s="416"/>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6373</v>
      </c>
      <c r="S12" s="525"/>
      <c r="T12" s="525"/>
      <c r="U12" s="525"/>
      <c r="V12" s="526"/>
      <c r="W12" s="527" t="s">
        <v>1</v>
      </c>
      <c r="X12" s="454"/>
      <c r="Y12" s="454"/>
      <c r="Z12" s="454"/>
      <c r="AA12" s="454"/>
      <c r="AB12" s="528"/>
      <c r="AC12" s="529" t="s">
        <v>125</v>
      </c>
      <c r="AD12" s="530"/>
      <c r="AE12" s="530"/>
      <c r="AF12" s="530"/>
      <c r="AG12" s="531"/>
      <c r="AH12" s="529" t="s">
        <v>126</v>
      </c>
      <c r="AI12" s="530"/>
      <c r="AJ12" s="530"/>
      <c r="AK12" s="530"/>
      <c r="AL12" s="532"/>
      <c r="AM12" s="465" t="s">
        <v>127</v>
      </c>
      <c r="AN12" s="380"/>
      <c r="AO12" s="380"/>
      <c r="AP12" s="380"/>
      <c r="AQ12" s="380"/>
      <c r="AR12" s="380"/>
      <c r="AS12" s="380"/>
      <c r="AT12" s="381"/>
      <c r="AU12" s="453" t="s">
        <v>114</v>
      </c>
      <c r="AV12" s="454"/>
      <c r="AW12" s="454"/>
      <c r="AX12" s="454"/>
      <c r="AY12" s="386" t="s">
        <v>128</v>
      </c>
      <c r="AZ12" s="387"/>
      <c r="BA12" s="387"/>
      <c r="BB12" s="387"/>
      <c r="BC12" s="387"/>
      <c r="BD12" s="387"/>
      <c r="BE12" s="387"/>
      <c r="BF12" s="387"/>
      <c r="BG12" s="387"/>
      <c r="BH12" s="387"/>
      <c r="BI12" s="387"/>
      <c r="BJ12" s="387"/>
      <c r="BK12" s="387"/>
      <c r="BL12" s="387"/>
      <c r="BM12" s="388"/>
      <c r="BN12" s="406">
        <v>137404</v>
      </c>
      <c r="BO12" s="407"/>
      <c r="BP12" s="407"/>
      <c r="BQ12" s="407"/>
      <c r="BR12" s="407"/>
      <c r="BS12" s="407"/>
      <c r="BT12" s="407"/>
      <c r="BU12" s="408"/>
      <c r="BV12" s="406">
        <v>0</v>
      </c>
      <c r="BW12" s="407"/>
      <c r="BX12" s="407"/>
      <c r="BY12" s="407"/>
      <c r="BZ12" s="407"/>
      <c r="CA12" s="407"/>
      <c r="CB12" s="407"/>
      <c r="CC12" s="408"/>
      <c r="CD12" s="415" t="s">
        <v>129</v>
      </c>
      <c r="CE12" s="360"/>
      <c r="CF12" s="360"/>
      <c r="CG12" s="360"/>
      <c r="CH12" s="360"/>
      <c r="CI12" s="360"/>
      <c r="CJ12" s="360"/>
      <c r="CK12" s="360"/>
      <c r="CL12" s="360"/>
      <c r="CM12" s="360"/>
      <c r="CN12" s="360"/>
      <c r="CO12" s="360"/>
      <c r="CP12" s="360"/>
      <c r="CQ12" s="360"/>
      <c r="CR12" s="360"/>
      <c r="CS12" s="416"/>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6" t="s">
        <v>130</v>
      </c>
      <c r="N13" s="497"/>
      <c r="O13" s="497"/>
      <c r="P13" s="497"/>
      <c r="Q13" s="498"/>
      <c r="R13" s="499">
        <v>6305</v>
      </c>
      <c r="S13" s="500"/>
      <c r="T13" s="500"/>
      <c r="U13" s="500"/>
      <c r="V13" s="501"/>
      <c r="W13" s="487" t="s">
        <v>131</v>
      </c>
      <c r="X13" s="429"/>
      <c r="Y13" s="429"/>
      <c r="Z13" s="429"/>
      <c r="AA13" s="429"/>
      <c r="AB13" s="430"/>
      <c r="AC13" s="382">
        <v>426</v>
      </c>
      <c r="AD13" s="383"/>
      <c r="AE13" s="383"/>
      <c r="AF13" s="383"/>
      <c r="AG13" s="384"/>
      <c r="AH13" s="382">
        <v>714</v>
      </c>
      <c r="AI13" s="383"/>
      <c r="AJ13" s="383"/>
      <c r="AK13" s="383"/>
      <c r="AL13" s="385"/>
      <c r="AM13" s="465" t="s">
        <v>132</v>
      </c>
      <c r="AN13" s="380"/>
      <c r="AO13" s="380"/>
      <c r="AP13" s="380"/>
      <c r="AQ13" s="380"/>
      <c r="AR13" s="380"/>
      <c r="AS13" s="380"/>
      <c r="AT13" s="381"/>
      <c r="AU13" s="453" t="s">
        <v>114</v>
      </c>
      <c r="AV13" s="454"/>
      <c r="AW13" s="454"/>
      <c r="AX13" s="454"/>
      <c r="AY13" s="386" t="s">
        <v>133</v>
      </c>
      <c r="AZ13" s="387"/>
      <c r="BA13" s="387"/>
      <c r="BB13" s="387"/>
      <c r="BC13" s="387"/>
      <c r="BD13" s="387"/>
      <c r="BE13" s="387"/>
      <c r="BF13" s="387"/>
      <c r="BG13" s="387"/>
      <c r="BH13" s="387"/>
      <c r="BI13" s="387"/>
      <c r="BJ13" s="387"/>
      <c r="BK13" s="387"/>
      <c r="BL13" s="387"/>
      <c r="BM13" s="388"/>
      <c r="BN13" s="406">
        <v>141987</v>
      </c>
      <c r="BO13" s="407"/>
      <c r="BP13" s="407"/>
      <c r="BQ13" s="407"/>
      <c r="BR13" s="407"/>
      <c r="BS13" s="407"/>
      <c r="BT13" s="407"/>
      <c r="BU13" s="408"/>
      <c r="BV13" s="406">
        <v>75724</v>
      </c>
      <c r="BW13" s="407"/>
      <c r="BX13" s="407"/>
      <c r="BY13" s="407"/>
      <c r="BZ13" s="407"/>
      <c r="CA13" s="407"/>
      <c r="CB13" s="407"/>
      <c r="CC13" s="408"/>
      <c r="CD13" s="415" t="s">
        <v>134</v>
      </c>
      <c r="CE13" s="360"/>
      <c r="CF13" s="360"/>
      <c r="CG13" s="360"/>
      <c r="CH13" s="360"/>
      <c r="CI13" s="360"/>
      <c r="CJ13" s="360"/>
      <c r="CK13" s="360"/>
      <c r="CL13" s="360"/>
      <c r="CM13" s="360"/>
      <c r="CN13" s="360"/>
      <c r="CO13" s="360"/>
      <c r="CP13" s="360"/>
      <c r="CQ13" s="360"/>
      <c r="CR13" s="360"/>
      <c r="CS13" s="416"/>
      <c r="CT13" s="376">
        <v>12.1</v>
      </c>
      <c r="CU13" s="377"/>
      <c r="CV13" s="377"/>
      <c r="CW13" s="377"/>
      <c r="CX13" s="377"/>
      <c r="CY13" s="377"/>
      <c r="CZ13" s="377"/>
      <c r="DA13" s="378"/>
      <c r="DB13" s="376">
        <v>11.1</v>
      </c>
      <c r="DC13" s="377"/>
      <c r="DD13" s="377"/>
      <c r="DE13" s="377"/>
      <c r="DF13" s="377"/>
      <c r="DG13" s="377"/>
      <c r="DH13" s="377"/>
      <c r="DI13" s="378"/>
    </row>
    <row r="14" spans="1:119" ht="18.75" customHeight="1" thickBot="1" x14ac:dyDescent="0.2">
      <c r="A14" s="163"/>
      <c r="B14" s="515"/>
      <c r="C14" s="516"/>
      <c r="D14" s="516"/>
      <c r="E14" s="516"/>
      <c r="F14" s="516"/>
      <c r="G14" s="516"/>
      <c r="H14" s="516"/>
      <c r="I14" s="516"/>
      <c r="J14" s="516"/>
      <c r="K14" s="517"/>
      <c r="L14" s="489" t="s">
        <v>135</v>
      </c>
      <c r="M14" s="533"/>
      <c r="N14" s="533"/>
      <c r="O14" s="533"/>
      <c r="P14" s="533"/>
      <c r="Q14" s="534"/>
      <c r="R14" s="499">
        <v>6583</v>
      </c>
      <c r="S14" s="500"/>
      <c r="T14" s="500"/>
      <c r="U14" s="500"/>
      <c r="V14" s="501"/>
      <c r="W14" s="502"/>
      <c r="X14" s="432"/>
      <c r="Y14" s="432"/>
      <c r="Z14" s="432"/>
      <c r="AA14" s="432"/>
      <c r="AB14" s="433"/>
      <c r="AC14" s="492">
        <v>12.9</v>
      </c>
      <c r="AD14" s="493"/>
      <c r="AE14" s="493"/>
      <c r="AF14" s="493"/>
      <c r="AG14" s="494"/>
      <c r="AH14" s="492">
        <v>18.5</v>
      </c>
      <c r="AI14" s="493"/>
      <c r="AJ14" s="493"/>
      <c r="AK14" s="493"/>
      <c r="AL14" s="495"/>
      <c r="AM14" s="465"/>
      <c r="AN14" s="380"/>
      <c r="AO14" s="380"/>
      <c r="AP14" s="380"/>
      <c r="AQ14" s="380"/>
      <c r="AR14" s="380"/>
      <c r="AS14" s="380"/>
      <c r="AT14" s="381"/>
      <c r="AU14" s="453"/>
      <c r="AV14" s="454"/>
      <c r="AW14" s="454"/>
      <c r="AX14" s="454"/>
      <c r="AY14" s="386"/>
      <c r="AZ14" s="387"/>
      <c r="BA14" s="387"/>
      <c r="BB14" s="387"/>
      <c r="BC14" s="387"/>
      <c r="BD14" s="387"/>
      <c r="BE14" s="387"/>
      <c r="BF14" s="387"/>
      <c r="BG14" s="387"/>
      <c r="BH14" s="387"/>
      <c r="BI14" s="387"/>
      <c r="BJ14" s="387"/>
      <c r="BK14" s="387"/>
      <c r="BL14" s="387"/>
      <c r="BM14" s="388"/>
      <c r="BN14" s="406"/>
      <c r="BO14" s="407"/>
      <c r="BP14" s="407"/>
      <c r="BQ14" s="407"/>
      <c r="BR14" s="407"/>
      <c r="BS14" s="407"/>
      <c r="BT14" s="407"/>
      <c r="BU14" s="408"/>
      <c r="BV14" s="406"/>
      <c r="BW14" s="407"/>
      <c r="BX14" s="407"/>
      <c r="BY14" s="407"/>
      <c r="BZ14" s="407"/>
      <c r="CA14" s="407"/>
      <c r="CB14" s="407"/>
      <c r="CC14" s="408"/>
      <c r="CD14" s="412" t="s">
        <v>136</v>
      </c>
      <c r="CE14" s="413"/>
      <c r="CF14" s="413"/>
      <c r="CG14" s="413"/>
      <c r="CH14" s="413"/>
      <c r="CI14" s="413"/>
      <c r="CJ14" s="413"/>
      <c r="CK14" s="413"/>
      <c r="CL14" s="413"/>
      <c r="CM14" s="413"/>
      <c r="CN14" s="413"/>
      <c r="CO14" s="413"/>
      <c r="CP14" s="413"/>
      <c r="CQ14" s="413"/>
      <c r="CR14" s="413"/>
      <c r="CS14" s="414"/>
      <c r="CT14" s="503">
        <v>83.5</v>
      </c>
      <c r="CU14" s="504"/>
      <c r="CV14" s="504"/>
      <c r="CW14" s="504"/>
      <c r="CX14" s="504"/>
      <c r="CY14" s="504"/>
      <c r="CZ14" s="504"/>
      <c r="DA14" s="505"/>
      <c r="DB14" s="503">
        <v>89.5</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6" t="s">
        <v>130</v>
      </c>
      <c r="N15" s="497"/>
      <c r="O15" s="497"/>
      <c r="P15" s="497"/>
      <c r="Q15" s="498"/>
      <c r="R15" s="499">
        <v>6525</v>
      </c>
      <c r="S15" s="500"/>
      <c r="T15" s="500"/>
      <c r="U15" s="500"/>
      <c r="V15" s="501"/>
      <c r="W15" s="487" t="s">
        <v>137</v>
      </c>
      <c r="X15" s="429"/>
      <c r="Y15" s="429"/>
      <c r="Z15" s="429"/>
      <c r="AA15" s="429"/>
      <c r="AB15" s="430"/>
      <c r="AC15" s="382">
        <v>571</v>
      </c>
      <c r="AD15" s="383"/>
      <c r="AE15" s="383"/>
      <c r="AF15" s="383"/>
      <c r="AG15" s="384"/>
      <c r="AH15" s="382">
        <v>686</v>
      </c>
      <c r="AI15" s="383"/>
      <c r="AJ15" s="383"/>
      <c r="AK15" s="383"/>
      <c r="AL15" s="385"/>
      <c r="AM15" s="465"/>
      <c r="AN15" s="380"/>
      <c r="AO15" s="380"/>
      <c r="AP15" s="380"/>
      <c r="AQ15" s="380"/>
      <c r="AR15" s="380"/>
      <c r="AS15" s="380"/>
      <c r="AT15" s="381"/>
      <c r="AU15" s="453"/>
      <c r="AV15" s="454"/>
      <c r="AW15" s="454"/>
      <c r="AX15" s="454"/>
      <c r="AY15" s="398" t="s">
        <v>138</v>
      </c>
      <c r="AZ15" s="399"/>
      <c r="BA15" s="399"/>
      <c r="BB15" s="399"/>
      <c r="BC15" s="399"/>
      <c r="BD15" s="399"/>
      <c r="BE15" s="399"/>
      <c r="BF15" s="399"/>
      <c r="BG15" s="399"/>
      <c r="BH15" s="399"/>
      <c r="BI15" s="399"/>
      <c r="BJ15" s="399"/>
      <c r="BK15" s="399"/>
      <c r="BL15" s="399"/>
      <c r="BM15" s="400"/>
      <c r="BN15" s="401">
        <v>764295</v>
      </c>
      <c r="BO15" s="402"/>
      <c r="BP15" s="402"/>
      <c r="BQ15" s="402"/>
      <c r="BR15" s="402"/>
      <c r="BS15" s="402"/>
      <c r="BT15" s="402"/>
      <c r="BU15" s="403"/>
      <c r="BV15" s="401">
        <v>757908</v>
      </c>
      <c r="BW15" s="402"/>
      <c r="BX15" s="402"/>
      <c r="BY15" s="402"/>
      <c r="BZ15" s="402"/>
      <c r="CA15" s="402"/>
      <c r="CB15" s="402"/>
      <c r="CC15" s="403"/>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9" t="s">
        <v>140</v>
      </c>
      <c r="M16" s="490"/>
      <c r="N16" s="490"/>
      <c r="O16" s="490"/>
      <c r="P16" s="490"/>
      <c r="Q16" s="491"/>
      <c r="R16" s="484" t="s">
        <v>141</v>
      </c>
      <c r="S16" s="485"/>
      <c r="T16" s="485"/>
      <c r="U16" s="485"/>
      <c r="V16" s="486"/>
      <c r="W16" s="502"/>
      <c r="X16" s="432"/>
      <c r="Y16" s="432"/>
      <c r="Z16" s="432"/>
      <c r="AA16" s="432"/>
      <c r="AB16" s="433"/>
      <c r="AC16" s="492">
        <v>17.3</v>
      </c>
      <c r="AD16" s="493"/>
      <c r="AE16" s="493"/>
      <c r="AF16" s="493"/>
      <c r="AG16" s="494"/>
      <c r="AH16" s="492">
        <v>17.8</v>
      </c>
      <c r="AI16" s="493"/>
      <c r="AJ16" s="493"/>
      <c r="AK16" s="493"/>
      <c r="AL16" s="495"/>
      <c r="AM16" s="465"/>
      <c r="AN16" s="380"/>
      <c r="AO16" s="380"/>
      <c r="AP16" s="380"/>
      <c r="AQ16" s="380"/>
      <c r="AR16" s="380"/>
      <c r="AS16" s="380"/>
      <c r="AT16" s="381"/>
      <c r="AU16" s="453"/>
      <c r="AV16" s="454"/>
      <c r="AW16" s="454"/>
      <c r="AX16" s="454"/>
      <c r="AY16" s="386" t="s">
        <v>142</v>
      </c>
      <c r="AZ16" s="387"/>
      <c r="BA16" s="387"/>
      <c r="BB16" s="387"/>
      <c r="BC16" s="387"/>
      <c r="BD16" s="387"/>
      <c r="BE16" s="387"/>
      <c r="BF16" s="387"/>
      <c r="BG16" s="387"/>
      <c r="BH16" s="387"/>
      <c r="BI16" s="387"/>
      <c r="BJ16" s="387"/>
      <c r="BK16" s="387"/>
      <c r="BL16" s="387"/>
      <c r="BM16" s="388"/>
      <c r="BN16" s="406">
        <v>4977960</v>
      </c>
      <c r="BO16" s="407"/>
      <c r="BP16" s="407"/>
      <c r="BQ16" s="407"/>
      <c r="BR16" s="407"/>
      <c r="BS16" s="407"/>
      <c r="BT16" s="407"/>
      <c r="BU16" s="408"/>
      <c r="BV16" s="406">
        <v>4793326</v>
      </c>
      <c r="BW16" s="407"/>
      <c r="BX16" s="407"/>
      <c r="BY16" s="407"/>
      <c r="BZ16" s="407"/>
      <c r="CA16" s="407"/>
      <c r="CB16" s="407"/>
      <c r="CC16" s="408"/>
      <c r="CD16" s="172"/>
      <c r="CE16" s="404"/>
      <c r="CF16" s="404"/>
      <c r="CG16" s="404"/>
      <c r="CH16" s="404"/>
      <c r="CI16" s="404"/>
      <c r="CJ16" s="404"/>
      <c r="CK16" s="404"/>
      <c r="CL16" s="404"/>
      <c r="CM16" s="404"/>
      <c r="CN16" s="404"/>
      <c r="CO16" s="404"/>
      <c r="CP16" s="404"/>
      <c r="CQ16" s="404"/>
      <c r="CR16" s="404"/>
      <c r="CS16" s="405"/>
      <c r="CT16" s="376"/>
      <c r="CU16" s="377"/>
      <c r="CV16" s="377"/>
      <c r="CW16" s="377"/>
      <c r="CX16" s="377"/>
      <c r="CY16" s="377"/>
      <c r="CZ16" s="377"/>
      <c r="DA16" s="378"/>
      <c r="DB16" s="376"/>
      <c r="DC16" s="377"/>
      <c r="DD16" s="377"/>
      <c r="DE16" s="377"/>
      <c r="DF16" s="377"/>
      <c r="DG16" s="377"/>
      <c r="DH16" s="377"/>
      <c r="DI16" s="378"/>
    </row>
    <row r="17" spans="1:113" ht="18.75" customHeight="1" thickBot="1" x14ac:dyDescent="0.2">
      <c r="A17" s="163"/>
      <c r="B17" s="518"/>
      <c r="C17" s="519"/>
      <c r="D17" s="519"/>
      <c r="E17" s="519"/>
      <c r="F17" s="519"/>
      <c r="G17" s="519"/>
      <c r="H17" s="519"/>
      <c r="I17" s="519"/>
      <c r="J17" s="519"/>
      <c r="K17" s="520"/>
      <c r="L17" s="182"/>
      <c r="M17" s="481" t="s">
        <v>143</v>
      </c>
      <c r="N17" s="482"/>
      <c r="O17" s="482"/>
      <c r="P17" s="482"/>
      <c r="Q17" s="483"/>
      <c r="R17" s="484" t="s">
        <v>144</v>
      </c>
      <c r="S17" s="485"/>
      <c r="T17" s="485"/>
      <c r="U17" s="485"/>
      <c r="V17" s="486"/>
      <c r="W17" s="487" t="s">
        <v>145</v>
      </c>
      <c r="X17" s="429"/>
      <c r="Y17" s="429"/>
      <c r="Z17" s="429"/>
      <c r="AA17" s="429"/>
      <c r="AB17" s="430"/>
      <c r="AC17" s="382">
        <v>2297</v>
      </c>
      <c r="AD17" s="383"/>
      <c r="AE17" s="383"/>
      <c r="AF17" s="383"/>
      <c r="AG17" s="384"/>
      <c r="AH17" s="382">
        <v>2451</v>
      </c>
      <c r="AI17" s="383"/>
      <c r="AJ17" s="383"/>
      <c r="AK17" s="383"/>
      <c r="AL17" s="385"/>
      <c r="AM17" s="465"/>
      <c r="AN17" s="380"/>
      <c r="AO17" s="380"/>
      <c r="AP17" s="380"/>
      <c r="AQ17" s="380"/>
      <c r="AR17" s="380"/>
      <c r="AS17" s="380"/>
      <c r="AT17" s="381"/>
      <c r="AU17" s="453"/>
      <c r="AV17" s="454"/>
      <c r="AW17" s="454"/>
      <c r="AX17" s="454"/>
      <c r="AY17" s="386" t="s">
        <v>146</v>
      </c>
      <c r="AZ17" s="387"/>
      <c r="BA17" s="387"/>
      <c r="BB17" s="387"/>
      <c r="BC17" s="387"/>
      <c r="BD17" s="387"/>
      <c r="BE17" s="387"/>
      <c r="BF17" s="387"/>
      <c r="BG17" s="387"/>
      <c r="BH17" s="387"/>
      <c r="BI17" s="387"/>
      <c r="BJ17" s="387"/>
      <c r="BK17" s="387"/>
      <c r="BL17" s="387"/>
      <c r="BM17" s="388"/>
      <c r="BN17" s="406">
        <v>928313</v>
      </c>
      <c r="BO17" s="407"/>
      <c r="BP17" s="407"/>
      <c r="BQ17" s="407"/>
      <c r="BR17" s="407"/>
      <c r="BS17" s="407"/>
      <c r="BT17" s="407"/>
      <c r="BU17" s="408"/>
      <c r="BV17" s="406">
        <v>923991</v>
      </c>
      <c r="BW17" s="407"/>
      <c r="BX17" s="407"/>
      <c r="BY17" s="407"/>
      <c r="BZ17" s="407"/>
      <c r="CA17" s="407"/>
      <c r="CB17" s="407"/>
      <c r="CC17" s="408"/>
      <c r="CD17" s="172"/>
      <c r="CE17" s="404"/>
      <c r="CF17" s="404"/>
      <c r="CG17" s="404"/>
      <c r="CH17" s="404"/>
      <c r="CI17" s="404"/>
      <c r="CJ17" s="404"/>
      <c r="CK17" s="404"/>
      <c r="CL17" s="404"/>
      <c r="CM17" s="404"/>
      <c r="CN17" s="404"/>
      <c r="CO17" s="404"/>
      <c r="CP17" s="404"/>
      <c r="CQ17" s="404"/>
      <c r="CR17" s="404"/>
      <c r="CS17" s="405"/>
      <c r="CT17" s="376"/>
      <c r="CU17" s="377"/>
      <c r="CV17" s="377"/>
      <c r="CW17" s="377"/>
      <c r="CX17" s="377"/>
      <c r="CY17" s="377"/>
      <c r="CZ17" s="377"/>
      <c r="DA17" s="378"/>
      <c r="DB17" s="376"/>
      <c r="DC17" s="377"/>
      <c r="DD17" s="377"/>
      <c r="DE17" s="377"/>
      <c r="DF17" s="377"/>
      <c r="DG17" s="377"/>
      <c r="DH17" s="377"/>
      <c r="DI17" s="378"/>
    </row>
    <row r="18" spans="1:113" ht="18.75" customHeight="1" thickBot="1" x14ac:dyDescent="0.2">
      <c r="A18" s="163"/>
      <c r="B18" s="458" t="s">
        <v>147</v>
      </c>
      <c r="C18" s="459"/>
      <c r="D18" s="459"/>
      <c r="E18" s="460"/>
      <c r="F18" s="460"/>
      <c r="G18" s="460"/>
      <c r="H18" s="460"/>
      <c r="I18" s="460"/>
      <c r="J18" s="460"/>
      <c r="K18" s="460"/>
      <c r="L18" s="461">
        <v>307.02999999999997</v>
      </c>
      <c r="M18" s="461"/>
      <c r="N18" s="461"/>
      <c r="O18" s="461"/>
      <c r="P18" s="461"/>
      <c r="Q18" s="461"/>
      <c r="R18" s="462"/>
      <c r="S18" s="462"/>
      <c r="T18" s="462"/>
      <c r="U18" s="462"/>
      <c r="V18" s="463"/>
      <c r="W18" s="477"/>
      <c r="X18" s="478"/>
      <c r="Y18" s="478"/>
      <c r="Z18" s="478"/>
      <c r="AA18" s="478"/>
      <c r="AB18" s="488"/>
      <c r="AC18" s="370">
        <v>69.7</v>
      </c>
      <c r="AD18" s="371"/>
      <c r="AE18" s="371"/>
      <c r="AF18" s="371"/>
      <c r="AG18" s="464"/>
      <c r="AH18" s="370">
        <v>63.6</v>
      </c>
      <c r="AI18" s="371"/>
      <c r="AJ18" s="371"/>
      <c r="AK18" s="371"/>
      <c r="AL18" s="372"/>
      <c r="AM18" s="465"/>
      <c r="AN18" s="380"/>
      <c r="AO18" s="380"/>
      <c r="AP18" s="380"/>
      <c r="AQ18" s="380"/>
      <c r="AR18" s="380"/>
      <c r="AS18" s="380"/>
      <c r="AT18" s="381"/>
      <c r="AU18" s="453"/>
      <c r="AV18" s="454"/>
      <c r="AW18" s="454"/>
      <c r="AX18" s="454"/>
      <c r="AY18" s="386" t="s">
        <v>148</v>
      </c>
      <c r="AZ18" s="387"/>
      <c r="BA18" s="387"/>
      <c r="BB18" s="387"/>
      <c r="BC18" s="387"/>
      <c r="BD18" s="387"/>
      <c r="BE18" s="387"/>
      <c r="BF18" s="387"/>
      <c r="BG18" s="387"/>
      <c r="BH18" s="387"/>
      <c r="BI18" s="387"/>
      <c r="BJ18" s="387"/>
      <c r="BK18" s="387"/>
      <c r="BL18" s="387"/>
      <c r="BM18" s="388"/>
      <c r="BN18" s="406">
        <v>4762049</v>
      </c>
      <c r="BO18" s="407"/>
      <c r="BP18" s="407"/>
      <c r="BQ18" s="407"/>
      <c r="BR18" s="407"/>
      <c r="BS18" s="407"/>
      <c r="BT18" s="407"/>
      <c r="BU18" s="408"/>
      <c r="BV18" s="406">
        <v>4426778</v>
      </c>
      <c r="BW18" s="407"/>
      <c r="BX18" s="407"/>
      <c r="BY18" s="407"/>
      <c r="BZ18" s="407"/>
      <c r="CA18" s="407"/>
      <c r="CB18" s="407"/>
      <c r="CC18" s="408"/>
      <c r="CD18" s="172"/>
      <c r="CE18" s="404"/>
      <c r="CF18" s="404"/>
      <c r="CG18" s="404"/>
      <c r="CH18" s="404"/>
      <c r="CI18" s="404"/>
      <c r="CJ18" s="404"/>
      <c r="CK18" s="404"/>
      <c r="CL18" s="404"/>
      <c r="CM18" s="404"/>
      <c r="CN18" s="404"/>
      <c r="CO18" s="404"/>
      <c r="CP18" s="404"/>
      <c r="CQ18" s="404"/>
      <c r="CR18" s="404"/>
      <c r="CS18" s="405"/>
      <c r="CT18" s="376"/>
      <c r="CU18" s="377"/>
      <c r="CV18" s="377"/>
      <c r="CW18" s="377"/>
      <c r="CX18" s="377"/>
      <c r="CY18" s="377"/>
      <c r="CZ18" s="377"/>
      <c r="DA18" s="378"/>
      <c r="DB18" s="376"/>
      <c r="DC18" s="377"/>
      <c r="DD18" s="377"/>
      <c r="DE18" s="377"/>
      <c r="DF18" s="377"/>
      <c r="DG18" s="377"/>
      <c r="DH18" s="377"/>
      <c r="DI18" s="378"/>
    </row>
    <row r="19" spans="1:113" ht="18.75" customHeight="1" thickBot="1" x14ac:dyDescent="0.2">
      <c r="A19" s="163"/>
      <c r="B19" s="458" t="s">
        <v>149</v>
      </c>
      <c r="C19" s="459"/>
      <c r="D19" s="459"/>
      <c r="E19" s="460"/>
      <c r="F19" s="460"/>
      <c r="G19" s="460"/>
      <c r="H19" s="460"/>
      <c r="I19" s="460"/>
      <c r="J19" s="460"/>
      <c r="K19" s="460"/>
      <c r="L19" s="466">
        <v>22</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80"/>
      <c r="AM19" s="465"/>
      <c r="AN19" s="380"/>
      <c r="AO19" s="380"/>
      <c r="AP19" s="380"/>
      <c r="AQ19" s="380"/>
      <c r="AR19" s="380"/>
      <c r="AS19" s="380"/>
      <c r="AT19" s="381"/>
      <c r="AU19" s="453"/>
      <c r="AV19" s="454"/>
      <c r="AW19" s="454"/>
      <c r="AX19" s="454"/>
      <c r="AY19" s="386" t="s">
        <v>150</v>
      </c>
      <c r="AZ19" s="387"/>
      <c r="BA19" s="387"/>
      <c r="BB19" s="387"/>
      <c r="BC19" s="387"/>
      <c r="BD19" s="387"/>
      <c r="BE19" s="387"/>
      <c r="BF19" s="387"/>
      <c r="BG19" s="387"/>
      <c r="BH19" s="387"/>
      <c r="BI19" s="387"/>
      <c r="BJ19" s="387"/>
      <c r="BK19" s="387"/>
      <c r="BL19" s="387"/>
      <c r="BM19" s="388"/>
      <c r="BN19" s="406">
        <v>6381150</v>
      </c>
      <c r="BO19" s="407"/>
      <c r="BP19" s="407"/>
      <c r="BQ19" s="407"/>
      <c r="BR19" s="407"/>
      <c r="BS19" s="407"/>
      <c r="BT19" s="407"/>
      <c r="BU19" s="408"/>
      <c r="BV19" s="406">
        <v>6083488</v>
      </c>
      <c r="BW19" s="407"/>
      <c r="BX19" s="407"/>
      <c r="BY19" s="407"/>
      <c r="BZ19" s="407"/>
      <c r="CA19" s="407"/>
      <c r="CB19" s="407"/>
      <c r="CC19" s="408"/>
      <c r="CD19" s="172"/>
      <c r="CE19" s="404"/>
      <c r="CF19" s="404"/>
      <c r="CG19" s="404"/>
      <c r="CH19" s="404"/>
      <c r="CI19" s="404"/>
      <c r="CJ19" s="404"/>
      <c r="CK19" s="404"/>
      <c r="CL19" s="404"/>
      <c r="CM19" s="404"/>
      <c r="CN19" s="404"/>
      <c r="CO19" s="404"/>
      <c r="CP19" s="404"/>
      <c r="CQ19" s="404"/>
      <c r="CR19" s="404"/>
      <c r="CS19" s="405"/>
      <c r="CT19" s="376"/>
      <c r="CU19" s="377"/>
      <c r="CV19" s="377"/>
      <c r="CW19" s="377"/>
      <c r="CX19" s="377"/>
      <c r="CY19" s="377"/>
      <c r="CZ19" s="377"/>
      <c r="DA19" s="378"/>
      <c r="DB19" s="376"/>
      <c r="DC19" s="377"/>
      <c r="DD19" s="377"/>
      <c r="DE19" s="377"/>
      <c r="DF19" s="377"/>
      <c r="DG19" s="377"/>
      <c r="DH19" s="377"/>
      <c r="DI19" s="378"/>
    </row>
    <row r="20" spans="1:113" ht="18.75" customHeight="1" thickBot="1" x14ac:dyDescent="0.2">
      <c r="A20" s="163"/>
      <c r="B20" s="458" t="s">
        <v>151</v>
      </c>
      <c r="C20" s="459"/>
      <c r="D20" s="459"/>
      <c r="E20" s="460"/>
      <c r="F20" s="460"/>
      <c r="G20" s="460"/>
      <c r="H20" s="460"/>
      <c r="I20" s="460"/>
      <c r="J20" s="460"/>
      <c r="K20" s="460"/>
      <c r="L20" s="466">
        <v>3090</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2"/>
      <c r="AO20" s="362"/>
      <c r="AP20" s="362"/>
      <c r="AQ20" s="362"/>
      <c r="AR20" s="362"/>
      <c r="AS20" s="362"/>
      <c r="AT20" s="363"/>
      <c r="AU20" s="472"/>
      <c r="AV20" s="473"/>
      <c r="AW20" s="473"/>
      <c r="AX20" s="474"/>
      <c r="AY20" s="386"/>
      <c r="AZ20" s="387"/>
      <c r="BA20" s="387"/>
      <c r="BB20" s="387"/>
      <c r="BC20" s="387"/>
      <c r="BD20" s="387"/>
      <c r="BE20" s="387"/>
      <c r="BF20" s="387"/>
      <c r="BG20" s="387"/>
      <c r="BH20" s="387"/>
      <c r="BI20" s="387"/>
      <c r="BJ20" s="387"/>
      <c r="BK20" s="387"/>
      <c r="BL20" s="387"/>
      <c r="BM20" s="388"/>
      <c r="BN20" s="406"/>
      <c r="BO20" s="407"/>
      <c r="BP20" s="407"/>
      <c r="BQ20" s="407"/>
      <c r="BR20" s="407"/>
      <c r="BS20" s="407"/>
      <c r="BT20" s="407"/>
      <c r="BU20" s="408"/>
      <c r="BV20" s="406"/>
      <c r="BW20" s="407"/>
      <c r="BX20" s="407"/>
      <c r="BY20" s="407"/>
      <c r="BZ20" s="407"/>
      <c r="CA20" s="407"/>
      <c r="CB20" s="407"/>
      <c r="CC20" s="408"/>
      <c r="CD20" s="172"/>
      <c r="CE20" s="404"/>
      <c r="CF20" s="404"/>
      <c r="CG20" s="404"/>
      <c r="CH20" s="404"/>
      <c r="CI20" s="404"/>
      <c r="CJ20" s="404"/>
      <c r="CK20" s="404"/>
      <c r="CL20" s="404"/>
      <c r="CM20" s="404"/>
      <c r="CN20" s="404"/>
      <c r="CO20" s="404"/>
      <c r="CP20" s="404"/>
      <c r="CQ20" s="404"/>
      <c r="CR20" s="404"/>
      <c r="CS20" s="405"/>
      <c r="CT20" s="376"/>
      <c r="CU20" s="377"/>
      <c r="CV20" s="377"/>
      <c r="CW20" s="377"/>
      <c r="CX20" s="377"/>
      <c r="CY20" s="377"/>
      <c r="CZ20" s="377"/>
      <c r="DA20" s="378"/>
      <c r="DB20" s="376"/>
      <c r="DC20" s="377"/>
      <c r="DD20" s="377"/>
      <c r="DE20" s="377"/>
      <c r="DF20" s="377"/>
      <c r="DG20" s="377"/>
      <c r="DH20" s="377"/>
      <c r="DI20" s="378"/>
    </row>
    <row r="21" spans="1:113" ht="18.75" customHeight="1" thickBot="1" x14ac:dyDescent="0.2">
      <c r="A21" s="163"/>
      <c r="B21" s="455" t="s">
        <v>152</v>
      </c>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7"/>
      <c r="AY21" s="373"/>
      <c r="AZ21" s="374"/>
      <c r="BA21" s="374"/>
      <c r="BB21" s="374"/>
      <c r="BC21" s="374"/>
      <c r="BD21" s="374"/>
      <c r="BE21" s="374"/>
      <c r="BF21" s="374"/>
      <c r="BG21" s="374"/>
      <c r="BH21" s="374"/>
      <c r="BI21" s="374"/>
      <c r="BJ21" s="374"/>
      <c r="BK21" s="374"/>
      <c r="BL21" s="374"/>
      <c r="BM21" s="375"/>
      <c r="BN21" s="409"/>
      <c r="BO21" s="410"/>
      <c r="BP21" s="410"/>
      <c r="BQ21" s="410"/>
      <c r="BR21" s="410"/>
      <c r="BS21" s="410"/>
      <c r="BT21" s="410"/>
      <c r="BU21" s="411"/>
      <c r="BV21" s="409"/>
      <c r="BW21" s="410"/>
      <c r="BX21" s="410"/>
      <c r="BY21" s="410"/>
      <c r="BZ21" s="410"/>
      <c r="CA21" s="410"/>
      <c r="CB21" s="410"/>
      <c r="CC21" s="411"/>
      <c r="CD21" s="172"/>
      <c r="CE21" s="404"/>
      <c r="CF21" s="404"/>
      <c r="CG21" s="404"/>
      <c r="CH21" s="404"/>
      <c r="CI21" s="404"/>
      <c r="CJ21" s="404"/>
      <c r="CK21" s="404"/>
      <c r="CL21" s="404"/>
      <c r="CM21" s="404"/>
      <c r="CN21" s="404"/>
      <c r="CO21" s="404"/>
      <c r="CP21" s="404"/>
      <c r="CQ21" s="404"/>
      <c r="CR21" s="404"/>
      <c r="CS21" s="405"/>
      <c r="CT21" s="376"/>
      <c r="CU21" s="377"/>
      <c r="CV21" s="377"/>
      <c r="CW21" s="377"/>
      <c r="CX21" s="377"/>
      <c r="CY21" s="377"/>
      <c r="CZ21" s="377"/>
      <c r="DA21" s="378"/>
      <c r="DB21" s="376"/>
      <c r="DC21" s="377"/>
      <c r="DD21" s="377"/>
      <c r="DE21" s="377"/>
      <c r="DF21" s="377"/>
      <c r="DG21" s="377"/>
      <c r="DH21" s="377"/>
      <c r="DI21" s="378"/>
    </row>
    <row r="22" spans="1:113" ht="18.75" customHeight="1" x14ac:dyDescent="0.15">
      <c r="A22" s="163"/>
      <c r="B22" s="419" t="s">
        <v>153</v>
      </c>
      <c r="C22" s="420"/>
      <c r="D22" s="421"/>
      <c r="E22" s="428" t="s">
        <v>1</v>
      </c>
      <c r="F22" s="429"/>
      <c r="G22" s="429"/>
      <c r="H22" s="429"/>
      <c r="I22" s="429"/>
      <c r="J22" s="429"/>
      <c r="K22" s="430"/>
      <c r="L22" s="428" t="s">
        <v>154</v>
      </c>
      <c r="M22" s="429"/>
      <c r="N22" s="429"/>
      <c r="O22" s="429"/>
      <c r="P22" s="430"/>
      <c r="Q22" s="434" t="s">
        <v>155</v>
      </c>
      <c r="R22" s="435"/>
      <c r="S22" s="435"/>
      <c r="T22" s="435"/>
      <c r="U22" s="435"/>
      <c r="V22" s="436"/>
      <c r="W22" s="440" t="s">
        <v>156</v>
      </c>
      <c r="X22" s="420"/>
      <c r="Y22" s="421"/>
      <c r="Z22" s="428" t="s">
        <v>1</v>
      </c>
      <c r="AA22" s="429"/>
      <c r="AB22" s="429"/>
      <c r="AC22" s="429"/>
      <c r="AD22" s="429"/>
      <c r="AE22" s="429"/>
      <c r="AF22" s="429"/>
      <c r="AG22" s="430"/>
      <c r="AH22" s="445" t="s">
        <v>157</v>
      </c>
      <c r="AI22" s="429"/>
      <c r="AJ22" s="429"/>
      <c r="AK22" s="429"/>
      <c r="AL22" s="430"/>
      <c r="AM22" s="445" t="s">
        <v>158</v>
      </c>
      <c r="AN22" s="446"/>
      <c r="AO22" s="446"/>
      <c r="AP22" s="446"/>
      <c r="AQ22" s="446"/>
      <c r="AR22" s="447"/>
      <c r="AS22" s="434" t="s">
        <v>155</v>
      </c>
      <c r="AT22" s="435"/>
      <c r="AU22" s="435"/>
      <c r="AV22" s="435"/>
      <c r="AW22" s="435"/>
      <c r="AX22" s="451"/>
      <c r="AY22" s="398" t="s">
        <v>159</v>
      </c>
      <c r="AZ22" s="399"/>
      <c r="BA22" s="399"/>
      <c r="BB22" s="399"/>
      <c r="BC22" s="399"/>
      <c r="BD22" s="399"/>
      <c r="BE22" s="399"/>
      <c r="BF22" s="399"/>
      <c r="BG22" s="399"/>
      <c r="BH22" s="399"/>
      <c r="BI22" s="399"/>
      <c r="BJ22" s="399"/>
      <c r="BK22" s="399"/>
      <c r="BL22" s="399"/>
      <c r="BM22" s="400"/>
      <c r="BN22" s="401">
        <v>15314018</v>
      </c>
      <c r="BO22" s="402"/>
      <c r="BP22" s="402"/>
      <c r="BQ22" s="402"/>
      <c r="BR22" s="402"/>
      <c r="BS22" s="402"/>
      <c r="BT22" s="402"/>
      <c r="BU22" s="403"/>
      <c r="BV22" s="401">
        <v>15833535</v>
      </c>
      <c r="BW22" s="402"/>
      <c r="BX22" s="402"/>
      <c r="BY22" s="402"/>
      <c r="BZ22" s="402"/>
      <c r="CA22" s="402"/>
      <c r="CB22" s="402"/>
      <c r="CC22" s="403"/>
      <c r="CD22" s="172"/>
      <c r="CE22" s="404"/>
      <c r="CF22" s="404"/>
      <c r="CG22" s="404"/>
      <c r="CH22" s="404"/>
      <c r="CI22" s="404"/>
      <c r="CJ22" s="404"/>
      <c r="CK22" s="404"/>
      <c r="CL22" s="404"/>
      <c r="CM22" s="404"/>
      <c r="CN22" s="404"/>
      <c r="CO22" s="404"/>
      <c r="CP22" s="404"/>
      <c r="CQ22" s="404"/>
      <c r="CR22" s="404"/>
      <c r="CS22" s="405"/>
      <c r="CT22" s="376"/>
      <c r="CU22" s="377"/>
      <c r="CV22" s="377"/>
      <c r="CW22" s="377"/>
      <c r="CX22" s="377"/>
      <c r="CY22" s="377"/>
      <c r="CZ22" s="377"/>
      <c r="DA22" s="378"/>
      <c r="DB22" s="376"/>
      <c r="DC22" s="377"/>
      <c r="DD22" s="377"/>
      <c r="DE22" s="377"/>
      <c r="DF22" s="377"/>
      <c r="DG22" s="377"/>
      <c r="DH22" s="377"/>
      <c r="DI22" s="378"/>
    </row>
    <row r="23" spans="1:113" ht="18.75" customHeight="1" x14ac:dyDescent="0.15">
      <c r="A23" s="163"/>
      <c r="B23" s="422"/>
      <c r="C23" s="423"/>
      <c r="D23" s="424"/>
      <c r="E23" s="431"/>
      <c r="F23" s="432"/>
      <c r="G23" s="432"/>
      <c r="H23" s="432"/>
      <c r="I23" s="432"/>
      <c r="J23" s="432"/>
      <c r="K23" s="433"/>
      <c r="L23" s="431"/>
      <c r="M23" s="432"/>
      <c r="N23" s="432"/>
      <c r="O23" s="432"/>
      <c r="P23" s="433"/>
      <c r="Q23" s="437"/>
      <c r="R23" s="438"/>
      <c r="S23" s="438"/>
      <c r="T23" s="438"/>
      <c r="U23" s="438"/>
      <c r="V23" s="439"/>
      <c r="W23" s="441"/>
      <c r="X23" s="423"/>
      <c r="Y23" s="424"/>
      <c r="Z23" s="431"/>
      <c r="AA23" s="432"/>
      <c r="AB23" s="432"/>
      <c r="AC23" s="432"/>
      <c r="AD23" s="432"/>
      <c r="AE23" s="432"/>
      <c r="AF23" s="432"/>
      <c r="AG23" s="433"/>
      <c r="AH23" s="431"/>
      <c r="AI23" s="432"/>
      <c r="AJ23" s="432"/>
      <c r="AK23" s="432"/>
      <c r="AL23" s="433"/>
      <c r="AM23" s="448"/>
      <c r="AN23" s="449"/>
      <c r="AO23" s="449"/>
      <c r="AP23" s="449"/>
      <c r="AQ23" s="449"/>
      <c r="AR23" s="450"/>
      <c r="AS23" s="437"/>
      <c r="AT23" s="438"/>
      <c r="AU23" s="438"/>
      <c r="AV23" s="438"/>
      <c r="AW23" s="438"/>
      <c r="AX23" s="452"/>
      <c r="AY23" s="386" t="s">
        <v>160</v>
      </c>
      <c r="AZ23" s="387"/>
      <c r="BA23" s="387"/>
      <c r="BB23" s="387"/>
      <c r="BC23" s="387"/>
      <c r="BD23" s="387"/>
      <c r="BE23" s="387"/>
      <c r="BF23" s="387"/>
      <c r="BG23" s="387"/>
      <c r="BH23" s="387"/>
      <c r="BI23" s="387"/>
      <c r="BJ23" s="387"/>
      <c r="BK23" s="387"/>
      <c r="BL23" s="387"/>
      <c r="BM23" s="388"/>
      <c r="BN23" s="406">
        <v>10312992</v>
      </c>
      <c r="BO23" s="407"/>
      <c r="BP23" s="407"/>
      <c r="BQ23" s="407"/>
      <c r="BR23" s="407"/>
      <c r="BS23" s="407"/>
      <c r="BT23" s="407"/>
      <c r="BU23" s="408"/>
      <c r="BV23" s="406">
        <v>10642942</v>
      </c>
      <c r="BW23" s="407"/>
      <c r="BX23" s="407"/>
      <c r="BY23" s="407"/>
      <c r="BZ23" s="407"/>
      <c r="CA23" s="407"/>
      <c r="CB23" s="407"/>
      <c r="CC23" s="408"/>
      <c r="CD23" s="172"/>
      <c r="CE23" s="404"/>
      <c r="CF23" s="404"/>
      <c r="CG23" s="404"/>
      <c r="CH23" s="404"/>
      <c r="CI23" s="404"/>
      <c r="CJ23" s="404"/>
      <c r="CK23" s="404"/>
      <c r="CL23" s="404"/>
      <c r="CM23" s="404"/>
      <c r="CN23" s="404"/>
      <c r="CO23" s="404"/>
      <c r="CP23" s="404"/>
      <c r="CQ23" s="404"/>
      <c r="CR23" s="404"/>
      <c r="CS23" s="405"/>
      <c r="CT23" s="376"/>
      <c r="CU23" s="377"/>
      <c r="CV23" s="377"/>
      <c r="CW23" s="377"/>
      <c r="CX23" s="377"/>
      <c r="CY23" s="377"/>
      <c r="CZ23" s="377"/>
      <c r="DA23" s="378"/>
      <c r="DB23" s="376"/>
      <c r="DC23" s="377"/>
      <c r="DD23" s="377"/>
      <c r="DE23" s="377"/>
      <c r="DF23" s="377"/>
      <c r="DG23" s="377"/>
      <c r="DH23" s="377"/>
      <c r="DI23" s="378"/>
    </row>
    <row r="24" spans="1:113" ht="18.75" customHeight="1" thickBot="1" x14ac:dyDescent="0.2">
      <c r="A24" s="163"/>
      <c r="B24" s="422"/>
      <c r="C24" s="423"/>
      <c r="D24" s="424"/>
      <c r="E24" s="379" t="s">
        <v>161</v>
      </c>
      <c r="F24" s="380"/>
      <c r="G24" s="380"/>
      <c r="H24" s="380"/>
      <c r="I24" s="380"/>
      <c r="J24" s="380"/>
      <c r="K24" s="381"/>
      <c r="L24" s="382">
        <v>1</v>
      </c>
      <c r="M24" s="383"/>
      <c r="N24" s="383"/>
      <c r="O24" s="383"/>
      <c r="P24" s="384"/>
      <c r="Q24" s="382">
        <v>7300</v>
      </c>
      <c r="R24" s="383"/>
      <c r="S24" s="383"/>
      <c r="T24" s="383"/>
      <c r="U24" s="383"/>
      <c r="V24" s="384"/>
      <c r="W24" s="441"/>
      <c r="X24" s="423"/>
      <c r="Y24" s="424"/>
      <c r="Z24" s="379" t="s">
        <v>162</v>
      </c>
      <c r="AA24" s="380"/>
      <c r="AB24" s="380"/>
      <c r="AC24" s="380"/>
      <c r="AD24" s="380"/>
      <c r="AE24" s="380"/>
      <c r="AF24" s="380"/>
      <c r="AG24" s="381"/>
      <c r="AH24" s="382">
        <v>115</v>
      </c>
      <c r="AI24" s="383"/>
      <c r="AJ24" s="383"/>
      <c r="AK24" s="383"/>
      <c r="AL24" s="384"/>
      <c r="AM24" s="382">
        <v>355810</v>
      </c>
      <c r="AN24" s="383"/>
      <c r="AO24" s="383"/>
      <c r="AP24" s="383"/>
      <c r="AQ24" s="383"/>
      <c r="AR24" s="384"/>
      <c r="AS24" s="382">
        <v>3094</v>
      </c>
      <c r="AT24" s="383"/>
      <c r="AU24" s="383"/>
      <c r="AV24" s="383"/>
      <c r="AW24" s="383"/>
      <c r="AX24" s="385"/>
      <c r="AY24" s="373" t="s">
        <v>163</v>
      </c>
      <c r="AZ24" s="374"/>
      <c r="BA24" s="374"/>
      <c r="BB24" s="374"/>
      <c r="BC24" s="374"/>
      <c r="BD24" s="374"/>
      <c r="BE24" s="374"/>
      <c r="BF24" s="374"/>
      <c r="BG24" s="374"/>
      <c r="BH24" s="374"/>
      <c r="BI24" s="374"/>
      <c r="BJ24" s="374"/>
      <c r="BK24" s="374"/>
      <c r="BL24" s="374"/>
      <c r="BM24" s="375"/>
      <c r="BN24" s="406">
        <v>13933402</v>
      </c>
      <c r="BO24" s="407"/>
      <c r="BP24" s="407"/>
      <c r="BQ24" s="407"/>
      <c r="BR24" s="407"/>
      <c r="BS24" s="407"/>
      <c r="BT24" s="407"/>
      <c r="BU24" s="408"/>
      <c r="BV24" s="406">
        <v>14276297</v>
      </c>
      <c r="BW24" s="407"/>
      <c r="BX24" s="407"/>
      <c r="BY24" s="407"/>
      <c r="BZ24" s="407"/>
      <c r="CA24" s="407"/>
      <c r="CB24" s="407"/>
      <c r="CC24" s="408"/>
      <c r="CD24" s="172"/>
      <c r="CE24" s="404"/>
      <c r="CF24" s="404"/>
      <c r="CG24" s="404"/>
      <c r="CH24" s="404"/>
      <c r="CI24" s="404"/>
      <c r="CJ24" s="404"/>
      <c r="CK24" s="404"/>
      <c r="CL24" s="404"/>
      <c r="CM24" s="404"/>
      <c r="CN24" s="404"/>
      <c r="CO24" s="404"/>
      <c r="CP24" s="404"/>
      <c r="CQ24" s="404"/>
      <c r="CR24" s="404"/>
      <c r="CS24" s="405"/>
      <c r="CT24" s="376"/>
      <c r="CU24" s="377"/>
      <c r="CV24" s="377"/>
      <c r="CW24" s="377"/>
      <c r="CX24" s="377"/>
      <c r="CY24" s="377"/>
      <c r="CZ24" s="377"/>
      <c r="DA24" s="378"/>
      <c r="DB24" s="376"/>
      <c r="DC24" s="377"/>
      <c r="DD24" s="377"/>
      <c r="DE24" s="377"/>
      <c r="DF24" s="377"/>
      <c r="DG24" s="377"/>
      <c r="DH24" s="377"/>
      <c r="DI24" s="378"/>
    </row>
    <row r="25" spans="1:113" ht="18.75" customHeight="1" x14ac:dyDescent="0.15">
      <c r="A25" s="163"/>
      <c r="B25" s="422"/>
      <c r="C25" s="423"/>
      <c r="D25" s="424"/>
      <c r="E25" s="379" t="s">
        <v>164</v>
      </c>
      <c r="F25" s="380"/>
      <c r="G25" s="380"/>
      <c r="H25" s="380"/>
      <c r="I25" s="380"/>
      <c r="J25" s="380"/>
      <c r="K25" s="381"/>
      <c r="L25" s="382">
        <v>1</v>
      </c>
      <c r="M25" s="383"/>
      <c r="N25" s="383"/>
      <c r="O25" s="383"/>
      <c r="P25" s="384"/>
      <c r="Q25" s="382">
        <v>6150</v>
      </c>
      <c r="R25" s="383"/>
      <c r="S25" s="383"/>
      <c r="T25" s="383"/>
      <c r="U25" s="383"/>
      <c r="V25" s="384"/>
      <c r="W25" s="441"/>
      <c r="X25" s="423"/>
      <c r="Y25" s="424"/>
      <c r="Z25" s="379" t="s">
        <v>165</v>
      </c>
      <c r="AA25" s="380"/>
      <c r="AB25" s="380"/>
      <c r="AC25" s="380"/>
      <c r="AD25" s="380"/>
      <c r="AE25" s="380"/>
      <c r="AF25" s="380"/>
      <c r="AG25" s="381"/>
      <c r="AH25" s="382" t="s">
        <v>122</v>
      </c>
      <c r="AI25" s="383"/>
      <c r="AJ25" s="383"/>
      <c r="AK25" s="383"/>
      <c r="AL25" s="384"/>
      <c r="AM25" s="382" t="s">
        <v>122</v>
      </c>
      <c r="AN25" s="383"/>
      <c r="AO25" s="383"/>
      <c r="AP25" s="383"/>
      <c r="AQ25" s="383"/>
      <c r="AR25" s="384"/>
      <c r="AS25" s="382" t="s">
        <v>122</v>
      </c>
      <c r="AT25" s="383"/>
      <c r="AU25" s="383"/>
      <c r="AV25" s="383"/>
      <c r="AW25" s="383"/>
      <c r="AX25" s="385"/>
      <c r="AY25" s="398" t="s">
        <v>166</v>
      </c>
      <c r="AZ25" s="399"/>
      <c r="BA25" s="399"/>
      <c r="BB25" s="399"/>
      <c r="BC25" s="399"/>
      <c r="BD25" s="399"/>
      <c r="BE25" s="399"/>
      <c r="BF25" s="399"/>
      <c r="BG25" s="399"/>
      <c r="BH25" s="399"/>
      <c r="BI25" s="399"/>
      <c r="BJ25" s="399"/>
      <c r="BK25" s="399"/>
      <c r="BL25" s="399"/>
      <c r="BM25" s="400"/>
      <c r="BN25" s="401">
        <v>827553</v>
      </c>
      <c r="BO25" s="402"/>
      <c r="BP25" s="402"/>
      <c r="BQ25" s="402"/>
      <c r="BR25" s="402"/>
      <c r="BS25" s="402"/>
      <c r="BT25" s="402"/>
      <c r="BU25" s="403"/>
      <c r="BV25" s="401">
        <v>274382</v>
      </c>
      <c r="BW25" s="402"/>
      <c r="BX25" s="402"/>
      <c r="BY25" s="402"/>
      <c r="BZ25" s="402"/>
      <c r="CA25" s="402"/>
      <c r="CB25" s="402"/>
      <c r="CC25" s="403"/>
      <c r="CD25" s="172"/>
      <c r="CE25" s="404"/>
      <c r="CF25" s="404"/>
      <c r="CG25" s="404"/>
      <c r="CH25" s="404"/>
      <c r="CI25" s="404"/>
      <c r="CJ25" s="404"/>
      <c r="CK25" s="404"/>
      <c r="CL25" s="404"/>
      <c r="CM25" s="404"/>
      <c r="CN25" s="404"/>
      <c r="CO25" s="404"/>
      <c r="CP25" s="404"/>
      <c r="CQ25" s="404"/>
      <c r="CR25" s="404"/>
      <c r="CS25" s="405"/>
      <c r="CT25" s="376"/>
      <c r="CU25" s="377"/>
      <c r="CV25" s="377"/>
      <c r="CW25" s="377"/>
      <c r="CX25" s="377"/>
      <c r="CY25" s="377"/>
      <c r="CZ25" s="377"/>
      <c r="DA25" s="378"/>
      <c r="DB25" s="376"/>
      <c r="DC25" s="377"/>
      <c r="DD25" s="377"/>
      <c r="DE25" s="377"/>
      <c r="DF25" s="377"/>
      <c r="DG25" s="377"/>
      <c r="DH25" s="377"/>
      <c r="DI25" s="378"/>
    </row>
    <row r="26" spans="1:113" ht="18.75" customHeight="1" x14ac:dyDescent="0.15">
      <c r="A26" s="163"/>
      <c r="B26" s="422"/>
      <c r="C26" s="423"/>
      <c r="D26" s="424"/>
      <c r="E26" s="379" t="s">
        <v>167</v>
      </c>
      <c r="F26" s="380"/>
      <c r="G26" s="380"/>
      <c r="H26" s="380"/>
      <c r="I26" s="380"/>
      <c r="J26" s="380"/>
      <c r="K26" s="381"/>
      <c r="L26" s="382">
        <v>1</v>
      </c>
      <c r="M26" s="383"/>
      <c r="N26" s="383"/>
      <c r="O26" s="383"/>
      <c r="P26" s="384"/>
      <c r="Q26" s="382">
        <v>5600</v>
      </c>
      <c r="R26" s="383"/>
      <c r="S26" s="383"/>
      <c r="T26" s="383"/>
      <c r="U26" s="383"/>
      <c r="V26" s="384"/>
      <c r="W26" s="441"/>
      <c r="X26" s="423"/>
      <c r="Y26" s="424"/>
      <c r="Z26" s="379" t="s">
        <v>168</v>
      </c>
      <c r="AA26" s="417"/>
      <c r="AB26" s="417"/>
      <c r="AC26" s="417"/>
      <c r="AD26" s="417"/>
      <c r="AE26" s="417"/>
      <c r="AF26" s="417"/>
      <c r="AG26" s="418"/>
      <c r="AH26" s="382">
        <v>7</v>
      </c>
      <c r="AI26" s="383"/>
      <c r="AJ26" s="383"/>
      <c r="AK26" s="383"/>
      <c r="AL26" s="384"/>
      <c r="AM26" s="382">
        <v>24136</v>
      </c>
      <c r="AN26" s="383"/>
      <c r="AO26" s="383"/>
      <c r="AP26" s="383"/>
      <c r="AQ26" s="383"/>
      <c r="AR26" s="384"/>
      <c r="AS26" s="382">
        <v>3448</v>
      </c>
      <c r="AT26" s="383"/>
      <c r="AU26" s="383"/>
      <c r="AV26" s="383"/>
      <c r="AW26" s="383"/>
      <c r="AX26" s="385"/>
      <c r="AY26" s="415" t="s">
        <v>169</v>
      </c>
      <c r="AZ26" s="360"/>
      <c r="BA26" s="360"/>
      <c r="BB26" s="360"/>
      <c r="BC26" s="360"/>
      <c r="BD26" s="360"/>
      <c r="BE26" s="360"/>
      <c r="BF26" s="360"/>
      <c r="BG26" s="360"/>
      <c r="BH26" s="360"/>
      <c r="BI26" s="360"/>
      <c r="BJ26" s="360"/>
      <c r="BK26" s="360"/>
      <c r="BL26" s="360"/>
      <c r="BM26" s="416"/>
      <c r="BN26" s="406" t="s">
        <v>122</v>
      </c>
      <c r="BO26" s="407"/>
      <c r="BP26" s="407"/>
      <c r="BQ26" s="407"/>
      <c r="BR26" s="407"/>
      <c r="BS26" s="407"/>
      <c r="BT26" s="407"/>
      <c r="BU26" s="408"/>
      <c r="BV26" s="406" t="s">
        <v>122</v>
      </c>
      <c r="BW26" s="407"/>
      <c r="BX26" s="407"/>
      <c r="BY26" s="407"/>
      <c r="BZ26" s="407"/>
      <c r="CA26" s="407"/>
      <c r="CB26" s="407"/>
      <c r="CC26" s="408"/>
      <c r="CD26" s="172"/>
      <c r="CE26" s="404"/>
      <c r="CF26" s="404"/>
      <c r="CG26" s="404"/>
      <c r="CH26" s="404"/>
      <c r="CI26" s="404"/>
      <c r="CJ26" s="404"/>
      <c r="CK26" s="404"/>
      <c r="CL26" s="404"/>
      <c r="CM26" s="404"/>
      <c r="CN26" s="404"/>
      <c r="CO26" s="404"/>
      <c r="CP26" s="404"/>
      <c r="CQ26" s="404"/>
      <c r="CR26" s="404"/>
      <c r="CS26" s="405"/>
      <c r="CT26" s="376"/>
      <c r="CU26" s="377"/>
      <c r="CV26" s="377"/>
      <c r="CW26" s="377"/>
      <c r="CX26" s="377"/>
      <c r="CY26" s="377"/>
      <c r="CZ26" s="377"/>
      <c r="DA26" s="378"/>
      <c r="DB26" s="376"/>
      <c r="DC26" s="377"/>
      <c r="DD26" s="377"/>
      <c r="DE26" s="377"/>
      <c r="DF26" s="377"/>
      <c r="DG26" s="377"/>
      <c r="DH26" s="377"/>
      <c r="DI26" s="378"/>
    </row>
    <row r="27" spans="1:113" ht="18.75" customHeight="1" thickBot="1" x14ac:dyDescent="0.2">
      <c r="A27" s="163"/>
      <c r="B27" s="422"/>
      <c r="C27" s="423"/>
      <c r="D27" s="424"/>
      <c r="E27" s="379" t="s">
        <v>170</v>
      </c>
      <c r="F27" s="380"/>
      <c r="G27" s="380"/>
      <c r="H27" s="380"/>
      <c r="I27" s="380"/>
      <c r="J27" s="380"/>
      <c r="K27" s="381"/>
      <c r="L27" s="382">
        <v>1</v>
      </c>
      <c r="M27" s="383"/>
      <c r="N27" s="383"/>
      <c r="O27" s="383"/>
      <c r="P27" s="384"/>
      <c r="Q27" s="382">
        <v>2800</v>
      </c>
      <c r="R27" s="383"/>
      <c r="S27" s="383"/>
      <c r="T27" s="383"/>
      <c r="U27" s="383"/>
      <c r="V27" s="384"/>
      <c r="W27" s="441"/>
      <c r="X27" s="423"/>
      <c r="Y27" s="424"/>
      <c r="Z27" s="379" t="s">
        <v>171</v>
      </c>
      <c r="AA27" s="380"/>
      <c r="AB27" s="380"/>
      <c r="AC27" s="380"/>
      <c r="AD27" s="380"/>
      <c r="AE27" s="380"/>
      <c r="AF27" s="380"/>
      <c r="AG27" s="381"/>
      <c r="AH27" s="382" t="s">
        <v>122</v>
      </c>
      <c r="AI27" s="383"/>
      <c r="AJ27" s="383"/>
      <c r="AK27" s="383"/>
      <c r="AL27" s="384"/>
      <c r="AM27" s="382" t="s">
        <v>122</v>
      </c>
      <c r="AN27" s="383"/>
      <c r="AO27" s="383"/>
      <c r="AP27" s="383"/>
      <c r="AQ27" s="383"/>
      <c r="AR27" s="384"/>
      <c r="AS27" s="382" t="s">
        <v>122</v>
      </c>
      <c r="AT27" s="383"/>
      <c r="AU27" s="383"/>
      <c r="AV27" s="383"/>
      <c r="AW27" s="383"/>
      <c r="AX27" s="385"/>
      <c r="AY27" s="412" t="s">
        <v>172</v>
      </c>
      <c r="AZ27" s="413"/>
      <c r="BA27" s="413"/>
      <c r="BB27" s="413"/>
      <c r="BC27" s="413"/>
      <c r="BD27" s="413"/>
      <c r="BE27" s="413"/>
      <c r="BF27" s="413"/>
      <c r="BG27" s="413"/>
      <c r="BH27" s="413"/>
      <c r="BI27" s="413"/>
      <c r="BJ27" s="413"/>
      <c r="BK27" s="413"/>
      <c r="BL27" s="413"/>
      <c r="BM27" s="414"/>
      <c r="BN27" s="409">
        <v>503653</v>
      </c>
      <c r="BO27" s="410"/>
      <c r="BP27" s="410"/>
      <c r="BQ27" s="410"/>
      <c r="BR27" s="410"/>
      <c r="BS27" s="410"/>
      <c r="BT27" s="410"/>
      <c r="BU27" s="411"/>
      <c r="BV27" s="409">
        <v>503623</v>
      </c>
      <c r="BW27" s="410"/>
      <c r="BX27" s="410"/>
      <c r="BY27" s="410"/>
      <c r="BZ27" s="410"/>
      <c r="CA27" s="410"/>
      <c r="CB27" s="410"/>
      <c r="CC27" s="411"/>
      <c r="CD27" s="166"/>
      <c r="CE27" s="404"/>
      <c r="CF27" s="404"/>
      <c r="CG27" s="404"/>
      <c r="CH27" s="404"/>
      <c r="CI27" s="404"/>
      <c r="CJ27" s="404"/>
      <c r="CK27" s="404"/>
      <c r="CL27" s="404"/>
      <c r="CM27" s="404"/>
      <c r="CN27" s="404"/>
      <c r="CO27" s="404"/>
      <c r="CP27" s="404"/>
      <c r="CQ27" s="404"/>
      <c r="CR27" s="404"/>
      <c r="CS27" s="405"/>
      <c r="CT27" s="376"/>
      <c r="CU27" s="377"/>
      <c r="CV27" s="377"/>
      <c r="CW27" s="377"/>
      <c r="CX27" s="377"/>
      <c r="CY27" s="377"/>
      <c r="CZ27" s="377"/>
      <c r="DA27" s="378"/>
      <c r="DB27" s="376"/>
      <c r="DC27" s="377"/>
      <c r="DD27" s="377"/>
      <c r="DE27" s="377"/>
      <c r="DF27" s="377"/>
      <c r="DG27" s="377"/>
      <c r="DH27" s="377"/>
      <c r="DI27" s="378"/>
    </row>
    <row r="28" spans="1:113" ht="18.75" customHeight="1" x14ac:dyDescent="0.15">
      <c r="A28" s="163"/>
      <c r="B28" s="422"/>
      <c r="C28" s="423"/>
      <c r="D28" s="424"/>
      <c r="E28" s="379" t="s">
        <v>173</v>
      </c>
      <c r="F28" s="380"/>
      <c r="G28" s="380"/>
      <c r="H28" s="380"/>
      <c r="I28" s="380"/>
      <c r="J28" s="380"/>
      <c r="K28" s="381"/>
      <c r="L28" s="382">
        <v>1</v>
      </c>
      <c r="M28" s="383"/>
      <c r="N28" s="383"/>
      <c r="O28" s="383"/>
      <c r="P28" s="384"/>
      <c r="Q28" s="382">
        <v>2360</v>
      </c>
      <c r="R28" s="383"/>
      <c r="S28" s="383"/>
      <c r="T28" s="383"/>
      <c r="U28" s="383"/>
      <c r="V28" s="384"/>
      <c r="W28" s="441"/>
      <c r="X28" s="423"/>
      <c r="Y28" s="424"/>
      <c r="Z28" s="379" t="s">
        <v>174</v>
      </c>
      <c r="AA28" s="380"/>
      <c r="AB28" s="380"/>
      <c r="AC28" s="380"/>
      <c r="AD28" s="380"/>
      <c r="AE28" s="380"/>
      <c r="AF28" s="380"/>
      <c r="AG28" s="381"/>
      <c r="AH28" s="382" t="s">
        <v>122</v>
      </c>
      <c r="AI28" s="383"/>
      <c r="AJ28" s="383"/>
      <c r="AK28" s="383"/>
      <c r="AL28" s="384"/>
      <c r="AM28" s="382" t="s">
        <v>122</v>
      </c>
      <c r="AN28" s="383"/>
      <c r="AO28" s="383"/>
      <c r="AP28" s="383"/>
      <c r="AQ28" s="383"/>
      <c r="AR28" s="384"/>
      <c r="AS28" s="382" t="s">
        <v>122</v>
      </c>
      <c r="AT28" s="383"/>
      <c r="AU28" s="383"/>
      <c r="AV28" s="383"/>
      <c r="AW28" s="383"/>
      <c r="AX28" s="385"/>
      <c r="AY28" s="389" t="s">
        <v>175</v>
      </c>
      <c r="AZ28" s="390"/>
      <c r="BA28" s="390"/>
      <c r="BB28" s="391"/>
      <c r="BC28" s="398" t="s">
        <v>46</v>
      </c>
      <c r="BD28" s="399"/>
      <c r="BE28" s="399"/>
      <c r="BF28" s="399"/>
      <c r="BG28" s="399"/>
      <c r="BH28" s="399"/>
      <c r="BI28" s="399"/>
      <c r="BJ28" s="399"/>
      <c r="BK28" s="399"/>
      <c r="BL28" s="399"/>
      <c r="BM28" s="400"/>
      <c r="BN28" s="401">
        <v>1332463</v>
      </c>
      <c r="BO28" s="402"/>
      <c r="BP28" s="402"/>
      <c r="BQ28" s="402"/>
      <c r="BR28" s="402"/>
      <c r="BS28" s="402"/>
      <c r="BT28" s="402"/>
      <c r="BU28" s="403"/>
      <c r="BV28" s="401">
        <v>1468753</v>
      </c>
      <c r="BW28" s="402"/>
      <c r="BX28" s="402"/>
      <c r="BY28" s="402"/>
      <c r="BZ28" s="402"/>
      <c r="CA28" s="402"/>
      <c r="CB28" s="402"/>
      <c r="CC28" s="403"/>
      <c r="CD28" s="172"/>
      <c r="CE28" s="404"/>
      <c r="CF28" s="404"/>
      <c r="CG28" s="404"/>
      <c r="CH28" s="404"/>
      <c r="CI28" s="404"/>
      <c r="CJ28" s="404"/>
      <c r="CK28" s="404"/>
      <c r="CL28" s="404"/>
      <c r="CM28" s="404"/>
      <c r="CN28" s="404"/>
      <c r="CO28" s="404"/>
      <c r="CP28" s="404"/>
      <c r="CQ28" s="404"/>
      <c r="CR28" s="404"/>
      <c r="CS28" s="405"/>
      <c r="CT28" s="376"/>
      <c r="CU28" s="377"/>
      <c r="CV28" s="377"/>
      <c r="CW28" s="377"/>
      <c r="CX28" s="377"/>
      <c r="CY28" s="377"/>
      <c r="CZ28" s="377"/>
      <c r="DA28" s="378"/>
      <c r="DB28" s="376"/>
      <c r="DC28" s="377"/>
      <c r="DD28" s="377"/>
      <c r="DE28" s="377"/>
      <c r="DF28" s="377"/>
      <c r="DG28" s="377"/>
      <c r="DH28" s="377"/>
      <c r="DI28" s="378"/>
    </row>
    <row r="29" spans="1:113" ht="18.75" customHeight="1" x14ac:dyDescent="0.15">
      <c r="A29" s="163"/>
      <c r="B29" s="422"/>
      <c r="C29" s="423"/>
      <c r="D29" s="424"/>
      <c r="E29" s="379" t="s">
        <v>176</v>
      </c>
      <c r="F29" s="380"/>
      <c r="G29" s="380"/>
      <c r="H29" s="380"/>
      <c r="I29" s="380"/>
      <c r="J29" s="380"/>
      <c r="K29" s="381"/>
      <c r="L29" s="382">
        <v>10</v>
      </c>
      <c r="M29" s="383"/>
      <c r="N29" s="383"/>
      <c r="O29" s="383"/>
      <c r="P29" s="384"/>
      <c r="Q29" s="382">
        <v>1970</v>
      </c>
      <c r="R29" s="383"/>
      <c r="S29" s="383"/>
      <c r="T29" s="383"/>
      <c r="U29" s="383"/>
      <c r="V29" s="384"/>
      <c r="W29" s="442"/>
      <c r="X29" s="443"/>
      <c r="Y29" s="444"/>
      <c r="Z29" s="379" t="s">
        <v>177</v>
      </c>
      <c r="AA29" s="380"/>
      <c r="AB29" s="380"/>
      <c r="AC29" s="380"/>
      <c r="AD29" s="380"/>
      <c r="AE29" s="380"/>
      <c r="AF29" s="380"/>
      <c r="AG29" s="381"/>
      <c r="AH29" s="382">
        <v>115</v>
      </c>
      <c r="AI29" s="383"/>
      <c r="AJ29" s="383"/>
      <c r="AK29" s="383"/>
      <c r="AL29" s="384"/>
      <c r="AM29" s="382">
        <v>355810</v>
      </c>
      <c r="AN29" s="383"/>
      <c r="AO29" s="383"/>
      <c r="AP29" s="383"/>
      <c r="AQ29" s="383"/>
      <c r="AR29" s="384"/>
      <c r="AS29" s="382">
        <v>3094</v>
      </c>
      <c r="AT29" s="383"/>
      <c r="AU29" s="383"/>
      <c r="AV29" s="383"/>
      <c r="AW29" s="383"/>
      <c r="AX29" s="385"/>
      <c r="AY29" s="392"/>
      <c r="AZ29" s="393"/>
      <c r="BA29" s="393"/>
      <c r="BB29" s="394"/>
      <c r="BC29" s="386" t="s">
        <v>178</v>
      </c>
      <c r="BD29" s="387"/>
      <c r="BE29" s="387"/>
      <c r="BF29" s="387"/>
      <c r="BG29" s="387"/>
      <c r="BH29" s="387"/>
      <c r="BI29" s="387"/>
      <c r="BJ29" s="387"/>
      <c r="BK29" s="387"/>
      <c r="BL29" s="387"/>
      <c r="BM29" s="388"/>
      <c r="BN29" s="406">
        <v>605401</v>
      </c>
      <c r="BO29" s="407"/>
      <c r="BP29" s="407"/>
      <c r="BQ29" s="407"/>
      <c r="BR29" s="407"/>
      <c r="BS29" s="407"/>
      <c r="BT29" s="407"/>
      <c r="BU29" s="408"/>
      <c r="BV29" s="406">
        <v>800763</v>
      </c>
      <c r="BW29" s="407"/>
      <c r="BX29" s="407"/>
      <c r="BY29" s="407"/>
      <c r="BZ29" s="407"/>
      <c r="CA29" s="407"/>
      <c r="CB29" s="407"/>
      <c r="CC29" s="408"/>
      <c r="CD29" s="166"/>
      <c r="CE29" s="404"/>
      <c r="CF29" s="404"/>
      <c r="CG29" s="404"/>
      <c r="CH29" s="404"/>
      <c r="CI29" s="404"/>
      <c r="CJ29" s="404"/>
      <c r="CK29" s="404"/>
      <c r="CL29" s="404"/>
      <c r="CM29" s="404"/>
      <c r="CN29" s="404"/>
      <c r="CO29" s="404"/>
      <c r="CP29" s="404"/>
      <c r="CQ29" s="404"/>
      <c r="CR29" s="404"/>
      <c r="CS29" s="405"/>
      <c r="CT29" s="376"/>
      <c r="CU29" s="377"/>
      <c r="CV29" s="377"/>
      <c r="CW29" s="377"/>
      <c r="CX29" s="377"/>
      <c r="CY29" s="377"/>
      <c r="CZ29" s="377"/>
      <c r="DA29" s="378"/>
      <c r="DB29" s="376"/>
      <c r="DC29" s="377"/>
      <c r="DD29" s="377"/>
      <c r="DE29" s="377"/>
      <c r="DF29" s="377"/>
      <c r="DG29" s="377"/>
      <c r="DH29" s="377"/>
      <c r="DI29" s="378"/>
    </row>
    <row r="30" spans="1:113" ht="18.75" customHeight="1" thickBot="1" x14ac:dyDescent="0.2">
      <c r="A30" s="163"/>
      <c r="B30" s="425"/>
      <c r="C30" s="426"/>
      <c r="D30" s="427"/>
      <c r="E30" s="361"/>
      <c r="F30" s="362"/>
      <c r="G30" s="362"/>
      <c r="H30" s="362"/>
      <c r="I30" s="362"/>
      <c r="J30" s="362"/>
      <c r="K30" s="363"/>
      <c r="L30" s="364"/>
      <c r="M30" s="365"/>
      <c r="N30" s="365"/>
      <c r="O30" s="365"/>
      <c r="P30" s="366"/>
      <c r="Q30" s="364"/>
      <c r="R30" s="365"/>
      <c r="S30" s="365"/>
      <c r="T30" s="365"/>
      <c r="U30" s="365"/>
      <c r="V30" s="366"/>
      <c r="W30" s="367" t="s">
        <v>179</v>
      </c>
      <c r="X30" s="368"/>
      <c r="Y30" s="368"/>
      <c r="Z30" s="368"/>
      <c r="AA30" s="368"/>
      <c r="AB30" s="368"/>
      <c r="AC30" s="368"/>
      <c r="AD30" s="368"/>
      <c r="AE30" s="368"/>
      <c r="AF30" s="368"/>
      <c r="AG30" s="369"/>
      <c r="AH30" s="370">
        <v>97.7</v>
      </c>
      <c r="AI30" s="371"/>
      <c r="AJ30" s="371"/>
      <c r="AK30" s="371"/>
      <c r="AL30" s="371"/>
      <c r="AM30" s="371"/>
      <c r="AN30" s="371"/>
      <c r="AO30" s="371"/>
      <c r="AP30" s="371"/>
      <c r="AQ30" s="371"/>
      <c r="AR30" s="371"/>
      <c r="AS30" s="371"/>
      <c r="AT30" s="371"/>
      <c r="AU30" s="371"/>
      <c r="AV30" s="371"/>
      <c r="AW30" s="371"/>
      <c r="AX30" s="372"/>
      <c r="AY30" s="395"/>
      <c r="AZ30" s="396"/>
      <c r="BA30" s="396"/>
      <c r="BB30" s="397"/>
      <c r="BC30" s="373" t="s">
        <v>48</v>
      </c>
      <c r="BD30" s="374"/>
      <c r="BE30" s="374"/>
      <c r="BF30" s="374"/>
      <c r="BG30" s="374"/>
      <c r="BH30" s="374"/>
      <c r="BI30" s="374"/>
      <c r="BJ30" s="374"/>
      <c r="BK30" s="374"/>
      <c r="BL30" s="374"/>
      <c r="BM30" s="375"/>
      <c r="BN30" s="409">
        <v>834257</v>
      </c>
      <c r="BO30" s="410"/>
      <c r="BP30" s="410"/>
      <c r="BQ30" s="410"/>
      <c r="BR30" s="410"/>
      <c r="BS30" s="410"/>
      <c r="BT30" s="410"/>
      <c r="BU30" s="411"/>
      <c r="BV30" s="409">
        <v>954018</v>
      </c>
      <c r="BW30" s="410"/>
      <c r="BX30" s="410"/>
      <c r="BY30" s="410"/>
      <c r="BZ30" s="410"/>
      <c r="CA30" s="410"/>
      <c r="CB30" s="410"/>
      <c r="CC30" s="411"/>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59" t="s">
        <v>180</v>
      </c>
      <c r="D32" s="359"/>
      <c r="E32" s="359"/>
      <c r="F32" s="359"/>
      <c r="G32" s="359"/>
      <c r="H32" s="359"/>
      <c r="I32" s="359"/>
      <c r="J32" s="359"/>
      <c r="K32" s="359"/>
      <c r="L32" s="359"/>
      <c r="M32" s="359"/>
      <c r="N32" s="359"/>
      <c r="O32" s="359"/>
      <c r="P32" s="359"/>
      <c r="Q32" s="359"/>
      <c r="R32" s="359"/>
      <c r="S32" s="359"/>
      <c r="U32" s="360" t="s">
        <v>181</v>
      </c>
      <c r="V32" s="360"/>
      <c r="W32" s="360"/>
      <c r="X32" s="360"/>
      <c r="Y32" s="360"/>
      <c r="Z32" s="360"/>
      <c r="AA32" s="360"/>
      <c r="AB32" s="360"/>
      <c r="AC32" s="360"/>
      <c r="AD32" s="360"/>
      <c r="AE32" s="360"/>
      <c r="AF32" s="360"/>
      <c r="AG32" s="360"/>
      <c r="AH32" s="360"/>
      <c r="AI32" s="360"/>
      <c r="AJ32" s="360"/>
      <c r="AK32" s="360"/>
      <c r="AM32" s="360" t="s">
        <v>182</v>
      </c>
      <c r="AN32" s="360"/>
      <c r="AO32" s="360"/>
      <c r="AP32" s="360"/>
      <c r="AQ32" s="360"/>
      <c r="AR32" s="360"/>
      <c r="AS32" s="360"/>
      <c r="AT32" s="360"/>
      <c r="AU32" s="360"/>
      <c r="AV32" s="360"/>
      <c r="AW32" s="360"/>
      <c r="AX32" s="360"/>
      <c r="AY32" s="360"/>
      <c r="AZ32" s="360"/>
      <c r="BA32" s="360"/>
      <c r="BB32" s="360"/>
      <c r="BC32" s="360"/>
      <c r="BE32" s="360" t="s">
        <v>183</v>
      </c>
      <c r="BF32" s="360"/>
      <c r="BG32" s="360"/>
      <c r="BH32" s="360"/>
      <c r="BI32" s="360"/>
      <c r="BJ32" s="360"/>
      <c r="BK32" s="360"/>
      <c r="BL32" s="360"/>
      <c r="BM32" s="360"/>
      <c r="BN32" s="360"/>
      <c r="BO32" s="360"/>
      <c r="BP32" s="360"/>
      <c r="BQ32" s="360"/>
      <c r="BR32" s="360"/>
      <c r="BS32" s="360"/>
      <c r="BT32" s="360"/>
      <c r="BU32" s="360"/>
      <c r="BW32" s="360" t="s">
        <v>184</v>
      </c>
      <c r="BX32" s="360"/>
      <c r="BY32" s="360"/>
      <c r="BZ32" s="360"/>
      <c r="CA32" s="360"/>
      <c r="CB32" s="360"/>
      <c r="CC32" s="360"/>
      <c r="CD32" s="360"/>
      <c r="CE32" s="360"/>
      <c r="CF32" s="360"/>
      <c r="CG32" s="360"/>
      <c r="CH32" s="360"/>
      <c r="CI32" s="360"/>
      <c r="CJ32" s="360"/>
      <c r="CK32" s="360"/>
      <c r="CL32" s="360"/>
      <c r="CM32" s="360"/>
      <c r="CO32" s="360" t="s">
        <v>185</v>
      </c>
      <c r="CP32" s="360"/>
      <c r="CQ32" s="360"/>
      <c r="CR32" s="360"/>
      <c r="CS32" s="360"/>
      <c r="CT32" s="360"/>
      <c r="CU32" s="360"/>
      <c r="CV32" s="360"/>
      <c r="CW32" s="360"/>
      <c r="CX32" s="360"/>
      <c r="CY32" s="360"/>
      <c r="CZ32" s="360"/>
      <c r="DA32" s="360"/>
      <c r="DB32" s="360"/>
      <c r="DC32" s="360"/>
      <c r="DD32" s="360"/>
      <c r="DE32" s="360"/>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4</v>
      </c>
      <c r="V34" s="354"/>
      <c r="W34" s="355" t="str">
        <f>IF('各会計、関係団体の財政状況及び健全化判断比率'!B28="","",'各会計、関係団体の財政状況及び健全化判断比率'!B28)</f>
        <v>国民健康保険事業特別会計</v>
      </c>
      <c r="X34" s="355"/>
      <c r="Y34" s="355"/>
      <c r="Z34" s="355"/>
      <c r="AA34" s="355"/>
      <c r="AB34" s="355"/>
      <c r="AC34" s="355"/>
      <c r="AD34" s="355"/>
      <c r="AE34" s="355"/>
      <c r="AF34" s="355"/>
      <c r="AG34" s="355"/>
      <c r="AH34" s="355"/>
      <c r="AI34" s="355"/>
      <c r="AJ34" s="355"/>
      <c r="AK34" s="355"/>
      <c r="AL34" s="163"/>
      <c r="AM34" s="354">
        <f>IF(AO34="","",MAX(C34:D43,U34:V43)+1)</f>
        <v>8</v>
      </c>
      <c r="AN34" s="354"/>
      <c r="AO34" s="355" t="str">
        <f>IF('各会計、関係団体の財政状況及び健全化判断比率'!B32="","",'各会計、関係団体の財政状況及び健全化判断比率'!B32)</f>
        <v>病院事業会計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12</v>
      </c>
      <c r="BX34" s="354"/>
      <c r="BY34" s="355" t="str">
        <f>IF('各会計、関係団体の財政状況及び健全化判断比率'!B68="","",'各会計、関係団体の財政状況及び健全化判断比率'!B68)</f>
        <v>鹿足郡事務組合</v>
      </c>
      <c r="BZ34" s="355"/>
      <c r="CA34" s="355"/>
      <c r="CB34" s="355"/>
      <c r="CC34" s="355"/>
      <c r="CD34" s="355"/>
      <c r="CE34" s="355"/>
      <c r="CF34" s="355"/>
      <c r="CG34" s="355"/>
      <c r="CH34" s="355"/>
      <c r="CI34" s="355"/>
      <c r="CJ34" s="355"/>
      <c r="CK34" s="355"/>
      <c r="CL34" s="355"/>
      <c r="CM34" s="355"/>
      <c r="CN34" s="163"/>
      <c r="CO34" s="354">
        <f>IF(CQ34="","",MAX(C34:D43,U34:V43,AM34:AN43,BE34:BF43,BW34:BX43)+1)</f>
        <v>20</v>
      </c>
      <c r="CP34" s="354"/>
      <c r="CQ34" s="355" t="str">
        <f>IF('各会計、関係団体の財政状況及び健全化判断比率'!BS7="","",'各会計、関係団体の財政状況及び健全化判断比率'!BS7)</f>
        <v>株式会社津和野開発</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f>IF(E35="","",C34+1)</f>
        <v>2</v>
      </c>
      <c r="D35" s="354"/>
      <c r="E35" s="355" t="str">
        <f>IF('各会計、関係団体の財政状況及び健全化判断比率'!B8="","",'各会計、関係団体の財政状況及び健全化判断比率'!B8)</f>
        <v>奨学基金特別会計</v>
      </c>
      <c r="F35" s="355"/>
      <c r="G35" s="355"/>
      <c r="H35" s="355"/>
      <c r="I35" s="355"/>
      <c r="J35" s="355"/>
      <c r="K35" s="355"/>
      <c r="L35" s="355"/>
      <c r="M35" s="355"/>
      <c r="N35" s="355"/>
      <c r="O35" s="355"/>
      <c r="P35" s="355"/>
      <c r="Q35" s="355"/>
      <c r="R35" s="355"/>
      <c r="S35" s="355"/>
      <c r="T35" s="163"/>
      <c r="U35" s="354">
        <f>IF(W35="","",U34+1)</f>
        <v>5</v>
      </c>
      <c r="V35" s="354"/>
      <c r="W35" s="355" t="str">
        <f>IF('各会計、関係団体の財政状況及び健全化判断比率'!B29="","",'各会計、関係団体の財政状況及び健全化判断比率'!B29)</f>
        <v>介護保険事業特別会計</v>
      </c>
      <c r="X35" s="355"/>
      <c r="Y35" s="355"/>
      <c r="Z35" s="355"/>
      <c r="AA35" s="355"/>
      <c r="AB35" s="355"/>
      <c r="AC35" s="355"/>
      <c r="AD35" s="355"/>
      <c r="AE35" s="355"/>
      <c r="AF35" s="355"/>
      <c r="AG35" s="355"/>
      <c r="AH35" s="355"/>
      <c r="AI35" s="355"/>
      <c r="AJ35" s="355"/>
      <c r="AK35" s="355"/>
      <c r="AL35" s="163"/>
      <c r="AM35" s="354">
        <f t="shared" ref="AM35:AM43" si="0">IF(AO35="","",AM34+1)</f>
        <v>9</v>
      </c>
      <c r="AN35" s="354"/>
      <c r="AO35" s="355" t="str">
        <f>IF('各会計、関係団体の財政状況及び健全化判断比率'!B33="","",'各会計、関係団体の財政状況及び健全化判断比率'!B33)</f>
        <v>水道事業特別会計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13</v>
      </c>
      <c r="BX35" s="354"/>
      <c r="BY35" s="355" t="str">
        <f>IF('各会計、関係団体の財政状況及び健全化判断比率'!B69="","",'各会計、関係団体の財政状況及び健全化判断比率'!B69)</f>
        <v>鹿足郡養護老人ホーム組合（普通）</v>
      </c>
      <c r="BZ35" s="355"/>
      <c r="CA35" s="355"/>
      <c r="CB35" s="355"/>
      <c r="CC35" s="355"/>
      <c r="CD35" s="355"/>
      <c r="CE35" s="355"/>
      <c r="CF35" s="355"/>
      <c r="CG35" s="355"/>
      <c r="CH35" s="355"/>
      <c r="CI35" s="355"/>
      <c r="CJ35" s="355"/>
      <c r="CK35" s="355"/>
      <c r="CL35" s="355"/>
      <c r="CM35" s="355"/>
      <c r="CN35" s="163"/>
      <c r="CO35" s="354">
        <f t="shared" ref="CO35:CO43" si="3">IF(CQ35="","",CO34+1)</f>
        <v>21</v>
      </c>
      <c r="CP35" s="354"/>
      <c r="CQ35" s="355" t="str">
        <f>IF('各会計、関係団体の財政状況及び健全化判断比率'!BS8="","",'各会計、関係団体の財政状況及び健全化判断比率'!BS8)</f>
        <v>（有）フロンティア日原</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f>IF(E36="","",C35+1)</f>
        <v>3</v>
      </c>
      <c r="D36" s="354"/>
      <c r="E36" s="355" t="str">
        <f>IF('各会計、関係団体の財政状況及び健全化判断比率'!B9="","",'各会計、関係団体の財政状況及び健全化判断比率'!B9)</f>
        <v>診療所特別会計</v>
      </c>
      <c r="F36" s="355"/>
      <c r="G36" s="355"/>
      <c r="H36" s="355"/>
      <c r="I36" s="355"/>
      <c r="J36" s="355"/>
      <c r="K36" s="355"/>
      <c r="L36" s="355"/>
      <c r="M36" s="355"/>
      <c r="N36" s="355"/>
      <c r="O36" s="355"/>
      <c r="P36" s="355"/>
      <c r="Q36" s="355"/>
      <c r="R36" s="355"/>
      <c r="S36" s="355"/>
      <c r="T36" s="163"/>
      <c r="U36" s="354">
        <f t="shared" ref="U36:U43" si="4">IF(W36="","",U35+1)</f>
        <v>6</v>
      </c>
      <c r="V36" s="354"/>
      <c r="W36" s="355" t="str">
        <f>IF('各会計、関係団体の財政状況及び健全化判断比率'!B30="","",'各会計、関係団体の財政状況及び健全化判断比率'!B30)</f>
        <v>後期高齢者医療事業特別会計</v>
      </c>
      <c r="X36" s="355"/>
      <c r="Y36" s="355"/>
      <c r="Z36" s="355"/>
      <c r="AA36" s="355"/>
      <c r="AB36" s="355"/>
      <c r="AC36" s="355"/>
      <c r="AD36" s="355"/>
      <c r="AE36" s="355"/>
      <c r="AF36" s="355"/>
      <c r="AG36" s="355"/>
      <c r="AH36" s="355"/>
      <c r="AI36" s="355"/>
      <c r="AJ36" s="355"/>
      <c r="AK36" s="355"/>
      <c r="AL36" s="163"/>
      <c r="AM36" s="354">
        <f t="shared" si="0"/>
        <v>10</v>
      </c>
      <c r="AN36" s="354"/>
      <c r="AO36" s="355" t="str">
        <f>IF('各会計、関係団体の財政状況及び健全化判断比率'!B34="","",'各会計、関係団体の財政状況及び健全化判断比率'!B34)</f>
        <v>下水道事業特別会計</v>
      </c>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14</v>
      </c>
      <c r="BX36" s="354"/>
      <c r="BY36" s="355" t="str">
        <f>IF('各会計、関係団体の財政状況及び健全化判断比率'!B70="","",'各会計、関係団体の財政状況及び健全化判断比率'!B70)</f>
        <v>鹿足郡養護老人ホーム組合（介護）</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7</v>
      </c>
      <c r="V37" s="354"/>
      <c r="W37" s="355" t="str">
        <f>IF('各会計、関係団体の財政状況及び健全化判断比率'!B31="","",'各会計、関係団体の財政状況及び健全化判断比率'!B31)</f>
        <v>介護老人保健施設事業特別会計</v>
      </c>
      <c r="X37" s="355"/>
      <c r="Y37" s="355"/>
      <c r="Z37" s="355"/>
      <c r="AA37" s="355"/>
      <c r="AB37" s="355"/>
      <c r="AC37" s="355"/>
      <c r="AD37" s="355"/>
      <c r="AE37" s="355"/>
      <c r="AF37" s="355"/>
      <c r="AG37" s="355"/>
      <c r="AH37" s="355"/>
      <c r="AI37" s="355"/>
      <c r="AJ37" s="355"/>
      <c r="AK37" s="355"/>
      <c r="AL37" s="163"/>
      <c r="AM37" s="354">
        <f t="shared" si="0"/>
        <v>11</v>
      </c>
      <c r="AN37" s="354"/>
      <c r="AO37" s="355" t="str">
        <f>IF('各会計、関係団体の財政状況及び健全化判断比率'!B35="","",'各会計、関係団体の財政状況及び健全化判断比率'!B35)</f>
        <v>農業集落排水事業特別会計</v>
      </c>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15</v>
      </c>
      <c r="BX37" s="354"/>
      <c r="BY37" s="355" t="str">
        <f>IF('各会計、関係団体の財政状況及び健全化判断比率'!B71="","",'各会計、関係団体の財政状況及び健全化判断比率'!B71)</f>
        <v>益田地区広域市町村圏事務組合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16</v>
      </c>
      <c r="BX38" s="354"/>
      <c r="BY38" s="355" t="str">
        <f>IF('各会計、関係団体の財政状況及び健全化判断比率'!B72="","",'各会計、関係団体の財政状況及び健全化判断比率'!B72)</f>
        <v>鹿足郡不燃物処理組合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17</v>
      </c>
      <c r="BX39" s="354"/>
      <c r="BY39" s="355" t="str">
        <f>IF('各会計、関係団体の財政状況及び健全化判断比率'!B73="","",'各会計、関係団体の財政状況及び健全化判断比率'!B73)</f>
        <v>島根県市町村総合事務組合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18</v>
      </c>
      <c r="BX40" s="354"/>
      <c r="BY40" s="355" t="str">
        <f>IF('各会計、関係団体の財政状況及び健全化判断比率'!B74="","",'各会計、関係団体の財政状況及び健全化判断比率'!B74)</f>
        <v>島根県後期高齢者医療広域連合（普通）</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19</v>
      </c>
      <c r="BX41" s="354"/>
      <c r="BY41" s="355" t="str">
        <f>IF('各会計、関係団体の財政状況及び健全化判断比率'!B75="","",'各会計、関係団体の財政状況及び健全化判断比率'!B75)</f>
        <v>島根県後期高齢者医療広域連合（後期高齢）</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It6MtPFd5HfZHPPDGJKM7jfIaw+jBvzcd5pB1eo3JzFeZmda6JNlD9dvrCwDf0MRDPai3qyNut8Zq7I+YgCuzQ==" saltValue="ZC2wHwPNHXUy4LS1hUODH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W22:Y29"/>
    <mergeCell ref="Z22:AG23"/>
    <mergeCell ref="CE22:CS23"/>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AY22:BM22"/>
    <mergeCell ref="BN22:BU22"/>
    <mergeCell ref="BV22:CC22"/>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9"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36" t="s">
        <v>534</v>
      </c>
      <c r="D34" s="1136"/>
      <c r="E34" s="1137"/>
      <c r="F34" s="32">
        <v>6.55</v>
      </c>
      <c r="G34" s="33">
        <v>6.79</v>
      </c>
      <c r="H34" s="33">
        <v>8.32</v>
      </c>
      <c r="I34" s="33">
        <v>8.75</v>
      </c>
      <c r="J34" s="34">
        <v>9.19</v>
      </c>
      <c r="K34" s="22"/>
      <c r="L34" s="22"/>
      <c r="M34" s="22"/>
      <c r="N34" s="22"/>
      <c r="O34" s="22"/>
      <c r="P34" s="22"/>
    </row>
    <row r="35" spans="1:16" ht="39" customHeight="1" x14ac:dyDescent="0.15">
      <c r="A35" s="22"/>
      <c r="B35" s="35"/>
      <c r="C35" s="1132" t="s">
        <v>535</v>
      </c>
      <c r="D35" s="1132"/>
      <c r="E35" s="1133"/>
      <c r="F35" s="36">
        <v>0.56999999999999995</v>
      </c>
      <c r="G35" s="37">
        <v>0.81</v>
      </c>
      <c r="H35" s="37">
        <v>0.76</v>
      </c>
      <c r="I35" s="37">
        <v>1.0900000000000001</v>
      </c>
      <c r="J35" s="38">
        <v>1.91</v>
      </c>
      <c r="K35" s="22"/>
      <c r="L35" s="22"/>
      <c r="M35" s="22"/>
      <c r="N35" s="22"/>
      <c r="O35" s="22"/>
      <c r="P35" s="22"/>
    </row>
    <row r="36" spans="1:16" ht="39" customHeight="1" x14ac:dyDescent="0.15">
      <c r="A36" s="22"/>
      <c r="B36" s="35"/>
      <c r="C36" s="1132" t="s">
        <v>536</v>
      </c>
      <c r="D36" s="1132"/>
      <c r="E36" s="1133"/>
      <c r="F36" s="36">
        <v>1.64</v>
      </c>
      <c r="G36" s="37">
        <v>2.34</v>
      </c>
      <c r="H36" s="37">
        <v>1.83</v>
      </c>
      <c r="I36" s="37">
        <v>1.03</v>
      </c>
      <c r="J36" s="38">
        <v>1.49</v>
      </c>
      <c r="K36" s="22"/>
      <c r="L36" s="22"/>
      <c r="M36" s="22"/>
      <c r="N36" s="22"/>
      <c r="O36" s="22"/>
      <c r="P36" s="22"/>
    </row>
    <row r="37" spans="1:16" ht="39" customHeight="1" x14ac:dyDescent="0.15">
      <c r="A37" s="22"/>
      <c r="B37" s="35"/>
      <c r="C37" s="1132" t="s">
        <v>537</v>
      </c>
      <c r="D37" s="1132"/>
      <c r="E37" s="1133"/>
      <c r="F37" s="36">
        <v>1.07</v>
      </c>
      <c r="G37" s="37">
        <v>4.04</v>
      </c>
      <c r="H37" s="37">
        <v>3.56</v>
      </c>
      <c r="I37" s="37">
        <v>4.3499999999999996</v>
      </c>
      <c r="J37" s="38">
        <v>1.45</v>
      </c>
      <c r="K37" s="22"/>
      <c r="L37" s="22"/>
      <c r="M37" s="22"/>
      <c r="N37" s="22"/>
      <c r="O37" s="22"/>
      <c r="P37" s="22"/>
    </row>
    <row r="38" spans="1:16" ht="39" customHeight="1" x14ac:dyDescent="0.15">
      <c r="A38" s="22"/>
      <c r="B38" s="35"/>
      <c r="C38" s="1132" t="s">
        <v>538</v>
      </c>
      <c r="D38" s="1132"/>
      <c r="E38" s="1133"/>
      <c r="F38" s="36">
        <v>0.52</v>
      </c>
      <c r="G38" s="37">
        <v>0.91</v>
      </c>
      <c r="H38" s="37">
        <v>0.56000000000000005</v>
      </c>
      <c r="I38" s="37">
        <v>1.1100000000000001</v>
      </c>
      <c r="J38" s="38">
        <v>0.37</v>
      </c>
      <c r="K38" s="22"/>
      <c r="L38" s="22"/>
      <c r="M38" s="22"/>
      <c r="N38" s="22"/>
      <c r="O38" s="22"/>
      <c r="P38" s="22"/>
    </row>
    <row r="39" spans="1:16" ht="39" customHeight="1" x14ac:dyDescent="0.15">
      <c r="A39" s="22"/>
      <c r="B39" s="35"/>
      <c r="C39" s="1132" t="s">
        <v>539</v>
      </c>
      <c r="D39" s="1132"/>
      <c r="E39" s="1133"/>
      <c r="F39" s="36">
        <v>0.17</v>
      </c>
      <c r="G39" s="37">
        <v>0.05</v>
      </c>
      <c r="H39" s="37">
        <v>0.01</v>
      </c>
      <c r="I39" s="37">
        <v>7.0000000000000007E-2</v>
      </c>
      <c r="J39" s="38">
        <v>0.32</v>
      </c>
      <c r="K39" s="22"/>
      <c r="L39" s="22"/>
      <c r="M39" s="22"/>
      <c r="N39" s="22"/>
      <c r="O39" s="22"/>
      <c r="P39" s="22"/>
    </row>
    <row r="40" spans="1:16" ht="39" customHeight="1" x14ac:dyDescent="0.15">
      <c r="A40" s="22"/>
      <c r="B40" s="35"/>
      <c r="C40" s="1132" t="s">
        <v>540</v>
      </c>
      <c r="D40" s="1132"/>
      <c r="E40" s="1133"/>
      <c r="F40" s="36">
        <v>0.4</v>
      </c>
      <c r="G40" s="37">
        <v>0.38</v>
      </c>
      <c r="H40" s="37">
        <v>0.27</v>
      </c>
      <c r="I40" s="37">
        <v>0.17</v>
      </c>
      <c r="J40" s="38">
        <v>0.16</v>
      </c>
      <c r="K40" s="22"/>
      <c r="L40" s="22"/>
      <c r="M40" s="22"/>
      <c r="N40" s="22"/>
      <c r="O40" s="22"/>
      <c r="P40" s="22"/>
    </row>
    <row r="41" spans="1:16" ht="39" customHeight="1" x14ac:dyDescent="0.15">
      <c r="A41" s="22"/>
      <c r="B41" s="35"/>
      <c r="C41" s="1132" t="s">
        <v>541</v>
      </c>
      <c r="D41" s="1132"/>
      <c r="E41" s="1133"/>
      <c r="F41" s="36">
        <v>0.01</v>
      </c>
      <c r="G41" s="37">
        <v>0.03</v>
      </c>
      <c r="H41" s="37">
        <v>0</v>
      </c>
      <c r="I41" s="37">
        <v>0.03</v>
      </c>
      <c r="J41" s="38">
        <v>7.0000000000000007E-2</v>
      </c>
      <c r="K41" s="22"/>
      <c r="L41" s="22"/>
      <c r="M41" s="22"/>
      <c r="N41" s="22"/>
      <c r="O41" s="22"/>
      <c r="P41" s="22"/>
    </row>
    <row r="42" spans="1:16" ht="39" customHeight="1" x14ac:dyDescent="0.15">
      <c r="A42" s="22"/>
      <c r="B42" s="39"/>
      <c r="C42" s="1132" t="s">
        <v>542</v>
      </c>
      <c r="D42" s="1132"/>
      <c r="E42" s="1133"/>
      <c r="F42" s="36" t="s">
        <v>491</v>
      </c>
      <c r="G42" s="37" t="s">
        <v>491</v>
      </c>
      <c r="H42" s="37" t="s">
        <v>491</v>
      </c>
      <c r="I42" s="37" t="s">
        <v>491</v>
      </c>
      <c r="J42" s="38" t="s">
        <v>491</v>
      </c>
      <c r="K42" s="22"/>
      <c r="L42" s="22"/>
      <c r="M42" s="22"/>
      <c r="N42" s="22"/>
      <c r="O42" s="22"/>
      <c r="P42" s="22"/>
    </row>
    <row r="43" spans="1:16" ht="39" customHeight="1" thickBot="1" x14ac:dyDescent="0.2">
      <c r="A43" s="22"/>
      <c r="B43" s="40"/>
      <c r="C43" s="1134" t="s">
        <v>543</v>
      </c>
      <c r="D43" s="1134"/>
      <c r="E43" s="1135"/>
      <c r="F43" s="41">
        <v>0.13</v>
      </c>
      <c r="G43" s="42">
        <v>0.09</v>
      </c>
      <c r="H43" s="42">
        <v>0.02</v>
      </c>
      <c r="I43" s="42">
        <v>0.05</v>
      </c>
      <c r="J43" s="43">
        <v>0.12</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7ym2hWDNykVx88k2NPyQmcHf/r6AhNTjLXSB0w+xoMAxVL9Gp3/Ywck/uFrZ/o+LJYyaGMlQudBrhvwhh5BxNA==" saltValue="3/Las6UeDCyvVuPjNhTP2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E37"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529</v>
      </c>
      <c r="L44" s="54" t="s">
        <v>530</v>
      </c>
      <c r="M44" s="54" t="s">
        <v>531</v>
      </c>
      <c r="N44" s="54" t="s">
        <v>532</v>
      </c>
      <c r="O44" s="55" t="s">
        <v>533</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1094</v>
      </c>
      <c r="L45" s="58">
        <v>1122</v>
      </c>
      <c r="M45" s="58">
        <v>1274</v>
      </c>
      <c r="N45" s="58">
        <v>1340</v>
      </c>
      <c r="O45" s="59">
        <v>1472</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491</v>
      </c>
      <c r="L46" s="62" t="s">
        <v>491</v>
      </c>
      <c r="M46" s="62" t="s">
        <v>491</v>
      </c>
      <c r="N46" s="62" t="s">
        <v>491</v>
      </c>
      <c r="O46" s="63" t="s">
        <v>491</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491</v>
      </c>
      <c r="L47" s="62" t="s">
        <v>491</v>
      </c>
      <c r="M47" s="62" t="s">
        <v>491</v>
      </c>
      <c r="N47" s="62" t="s">
        <v>491</v>
      </c>
      <c r="O47" s="63" t="s">
        <v>491</v>
      </c>
      <c r="P47" s="46"/>
      <c r="Q47" s="46"/>
      <c r="R47" s="46"/>
      <c r="S47" s="46"/>
      <c r="T47" s="46"/>
      <c r="U47" s="46"/>
    </row>
    <row r="48" spans="1:21" ht="30.75" customHeight="1" x14ac:dyDescent="0.15">
      <c r="A48" s="46"/>
      <c r="B48" s="1163"/>
      <c r="C48" s="1164"/>
      <c r="D48" s="60"/>
      <c r="E48" s="1140" t="s">
        <v>13</v>
      </c>
      <c r="F48" s="1140"/>
      <c r="G48" s="1140"/>
      <c r="H48" s="1140"/>
      <c r="I48" s="1140"/>
      <c r="J48" s="1141"/>
      <c r="K48" s="61">
        <v>292</v>
      </c>
      <c r="L48" s="62">
        <v>297</v>
      </c>
      <c r="M48" s="62">
        <v>301</v>
      </c>
      <c r="N48" s="62">
        <v>304</v>
      </c>
      <c r="O48" s="63">
        <v>245</v>
      </c>
      <c r="P48" s="46"/>
      <c r="Q48" s="46"/>
      <c r="R48" s="46"/>
      <c r="S48" s="46"/>
      <c r="T48" s="46"/>
      <c r="U48" s="46"/>
    </row>
    <row r="49" spans="1:21" ht="30.75" customHeight="1" x14ac:dyDescent="0.15">
      <c r="A49" s="46"/>
      <c r="B49" s="1163"/>
      <c r="C49" s="1164"/>
      <c r="D49" s="60"/>
      <c r="E49" s="1140" t="s">
        <v>14</v>
      </c>
      <c r="F49" s="1140"/>
      <c r="G49" s="1140"/>
      <c r="H49" s="1140"/>
      <c r="I49" s="1140"/>
      <c r="J49" s="1141"/>
      <c r="K49" s="61">
        <v>8</v>
      </c>
      <c r="L49" s="62">
        <v>3</v>
      </c>
      <c r="M49" s="62">
        <v>6</v>
      </c>
      <c r="N49" s="62">
        <v>6</v>
      </c>
      <c r="O49" s="63">
        <v>6</v>
      </c>
      <c r="P49" s="46"/>
      <c r="Q49" s="46"/>
      <c r="R49" s="46"/>
      <c r="S49" s="46"/>
      <c r="T49" s="46"/>
      <c r="U49" s="46"/>
    </row>
    <row r="50" spans="1:21" ht="30.75" customHeight="1" x14ac:dyDescent="0.15">
      <c r="A50" s="46"/>
      <c r="B50" s="1163"/>
      <c r="C50" s="1164"/>
      <c r="D50" s="60"/>
      <c r="E50" s="1140" t="s">
        <v>15</v>
      </c>
      <c r="F50" s="1140"/>
      <c r="G50" s="1140"/>
      <c r="H50" s="1140"/>
      <c r="I50" s="1140"/>
      <c r="J50" s="1141"/>
      <c r="K50" s="61">
        <v>9</v>
      </c>
      <c r="L50" s="62">
        <v>10</v>
      </c>
      <c r="M50" s="62">
        <v>10</v>
      </c>
      <c r="N50" s="62">
        <v>10</v>
      </c>
      <c r="O50" s="63">
        <v>5</v>
      </c>
      <c r="P50" s="46"/>
      <c r="Q50" s="46"/>
      <c r="R50" s="46"/>
      <c r="S50" s="46"/>
      <c r="T50" s="46"/>
      <c r="U50" s="46"/>
    </row>
    <row r="51" spans="1:21" ht="30.75" customHeight="1" x14ac:dyDescent="0.15">
      <c r="A51" s="46"/>
      <c r="B51" s="1165"/>
      <c r="C51" s="1166"/>
      <c r="D51" s="64"/>
      <c r="E51" s="1140" t="s">
        <v>16</v>
      </c>
      <c r="F51" s="1140"/>
      <c r="G51" s="1140"/>
      <c r="H51" s="1140"/>
      <c r="I51" s="1140"/>
      <c r="J51" s="1141"/>
      <c r="K51" s="61">
        <v>0</v>
      </c>
      <c r="L51" s="62">
        <v>0</v>
      </c>
      <c r="M51" s="62">
        <v>0</v>
      </c>
      <c r="N51" s="62">
        <v>0</v>
      </c>
      <c r="O51" s="63">
        <v>0</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1049</v>
      </c>
      <c r="L52" s="62">
        <v>1068</v>
      </c>
      <c r="M52" s="62">
        <v>1138</v>
      </c>
      <c r="N52" s="62">
        <v>1183</v>
      </c>
      <c r="O52" s="63">
        <v>1252</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354</v>
      </c>
      <c r="L53" s="67">
        <v>364</v>
      </c>
      <c r="M53" s="67">
        <v>453</v>
      </c>
      <c r="N53" s="67">
        <v>477</v>
      </c>
      <c r="O53" s="68">
        <v>476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HtRHkVwYIA7uYAt1NeqQaOcLs9HemHnJWO8Beh/WF4Nc2acuRgAHD9Tknp+fATAjmrQshbCsvUVWOLPPXnNsDw==" saltValue="p3/qUeoRj8Y8ApTqqqdS+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D28"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529</v>
      </c>
      <c r="J40" s="101" t="s">
        <v>530</v>
      </c>
      <c r="K40" s="101" t="s">
        <v>531</v>
      </c>
      <c r="L40" s="101" t="s">
        <v>532</v>
      </c>
      <c r="M40" s="102" t="s">
        <v>533</v>
      </c>
    </row>
    <row r="41" spans="2:13" ht="27.75" customHeight="1" x14ac:dyDescent="0.15">
      <c r="B41" s="1181" t="s">
        <v>30</v>
      </c>
      <c r="C41" s="1182"/>
      <c r="D41" s="103"/>
      <c r="E41" s="1183" t="s">
        <v>31</v>
      </c>
      <c r="F41" s="1183"/>
      <c r="G41" s="1183"/>
      <c r="H41" s="1184"/>
      <c r="I41" s="330">
        <v>13631</v>
      </c>
      <c r="J41" s="331">
        <v>14289</v>
      </c>
      <c r="K41" s="331">
        <v>14704</v>
      </c>
      <c r="L41" s="331">
        <v>15834</v>
      </c>
      <c r="M41" s="332">
        <v>15314</v>
      </c>
    </row>
    <row r="42" spans="2:13" ht="27.75" customHeight="1" x14ac:dyDescent="0.15">
      <c r="B42" s="1171"/>
      <c r="C42" s="1172"/>
      <c r="D42" s="104"/>
      <c r="E42" s="1175" t="s">
        <v>32</v>
      </c>
      <c r="F42" s="1175"/>
      <c r="G42" s="1175"/>
      <c r="H42" s="1176"/>
      <c r="I42" s="333">
        <v>44</v>
      </c>
      <c r="J42" s="334">
        <v>34</v>
      </c>
      <c r="K42" s="334">
        <v>26</v>
      </c>
      <c r="L42" s="334">
        <v>16</v>
      </c>
      <c r="M42" s="335">
        <v>11</v>
      </c>
    </row>
    <row r="43" spans="2:13" ht="27.75" customHeight="1" x14ac:dyDescent="0.15">
      <c r="B43" s="1171"/>
      <c r="C43" s="1172"/>
      <c r="D43" s="104"/>
      <c r="E43" s="1175" t="s">
        <v>33</v>
      </c>
      <c r="F43" s="1175"/>
      <c r="G43" s="1175"/>
      <c r="H43" s="1176"/>
      <c r="I43" s="333">
        <v>3115</v>
      </c>
      <c r="J43" s="334">
        <v>3147</v>
      </c>
      <c r="K43" s="334">
        <v>2886</v>
      </c>
      <c r="L43" s="334">
        <v>2865</v>
      </c>
      <c r="M43" s="335">
        <v>2711</v>
      </c>
    </row>
    <row r="44" spans="2:13" ht="27.75" customHeight="1" x14ac:dyDescent="0.15">
      <c r="B44" s="1171"/>
      <c r="C44" s="1172"/>
      <c r="D44" s="104"/>
      <c r="E44" s="1175" t="s">
        <v>34</v>
      </c>
      <c r="F44" s="1175"/>
      <c r="G44" s="1175"/>
      <c r="H44" s="1176"/>
      <c r="I44" s="333">
        <v>47</v>
      </c>
      <c r="J44" s="334">
        <v>48</v>
      </c>
      <c r="K44" s="334">
        <v>45</v>
      </c>
      <c r="L44" s="334">
        <v>37</v>
      </c>
      <c r="M44" s="335">
        <v>27</v>
      </c>
    </row>
    <row r="45" spans="2:13" ht="27.75" customHeight="1" x14ac:dyDescent="0.15">
      <c r="B45" s="1171"/>
      <c r="C45" s="1172"/>
      <c r="D45" s="104"/>
      <c r="E45" s="1175" t="s">
        <v>35</v>
      </c>
      <c r="F45" s="1175"/>
      <c r="G45" s="1175"/>
      <c r="H45" s="1176"/>
      <c r="I45" s="333">
        <v>1101</v>
      </c>
      <c r="J45" s="334">
        <v>1241</v>
      </c>
      <c r="K45" s="334">
        <v>1073</v>
      </c>
      <c r="L45" s="334">
        <v>1056</v>
      </c>
      <c r="M45" s="335">
        <v>1023</v>
      </c>
    </row>
    <row r="46" spans="2:13" ht="27.75" customHeight="1" x14ac:dyDescent="0.15">
      <c r="B46" s="1171"/>
      <c r="C46" s="1172"/>
      <c r="D46" s="105"/>
      <c r="E46" s="1175" t="s">
        <v>36</v>
      </c>
      <c r="F46" s="1175"/>
      <c r="G46" s="1175"/>
      <c r="H46" s="1176"/>
      <c r="I46" s="333" t="s">
        <v>491</v>
      </c>
      <c r="J46" s="334" t="s">
        <v>491</v>
      </c>
      <c r="K46" s="334" t="s">
        <v>491</v>
      </c>
      <c r="L46" s="334" t="s">
        <v>491</v>
      </c>
      <c r="M46" s="335" t="s">
        <v>491</v>
      </c>
    </row>
    <row r="47" spans="2:13" ht="27.75" customHeight="1" x14ac:dyDescent="0.15">
      <c r="B47" s="1171"/>
      <c r="C47" s="1172"/>
      <c r="D47" s="106"/>
      <c r="E47" s="1185" t="s">
        <v>37</v>
      </c>
      <c r="F47" s="1186"/>
      <c r="G47" s="1186"/>
      <c r="H47" s="1187"/>
      <c r="I47" s="333" t="s">
        <v>491</v>
      </c>
      <c r="J47" s="334" t="s">
        <v>491</v>
      </c>
      <c r="K47" s="334" t="s">
        <v>491</v>
      </c>
      <c r="L47" s="334" t="s">
        <v>491</v>
      </c>
      <c r="M47" s="335" t="s">
        <v>491</v>
      </c>
    </row>
    <row r="48" spans="2:13" ht="27.75" customHeight="1" x14ac:dyDescent="0.15">
      <c r="B48" s="1171"/>
      <c r="C48" s="1172"/>
      <c r="D48" s="104"/>
      <c r="E48" s="1175" t="s">
        <v>38</v>
      </c>
      <c r="F48" s="1175"/>
      <c r="G48" s="1175"/>
      <c r="H48" s="1176"/>
      <c r="I48" s="333" t="s">
        <v>491</v>
      </c>
      <c r="J48" s="334" t="s">
        <v>491</v>
      </c>
      <c r="K48" s="334" t="s">
        <v>491</v>
      </c>
      <c r="L48" s="334" t="s">
        <v>491</v>
      </c>
      <c r="M48" s="335" t="s">
        <v>491</v>
      </c>
    </row>
    <row r="49" spans="2:13" ht="27.75" customHeight="1" x14ac:dyDescent="0.15">
      <c r="B49" s="1173"/>
      <c r="C49" s="1174"/>
      <c r="D49" s="104"/>
      <c r="E49" s="1175" t="s">
        <v>39</v>
      </c>
      <c r="F49" s="1175"/>
      <c r="G49" s="1175"/>
      <c r="H49" s="1176"/>
      <c r="I49" s="333" t="s">
        <v>491</v>
      </c>
      <c r="J49" s="334" t="s">
        <v>491</v>
      </c>
      <c r="K49" s="334" t="s">
        <v>491</v>
      </c>
      <c r="L49" s="334" t="s">
        <v>491</v>
      </c>
      <c r="M49" s="335" t="s">
        <v>491</v>
      </c>
    </row>
    <row r="50" spans="2:13" ht="27.75" customHeight="1" x14ac:dyDescent="0.15">
      <c r="B50" s="1169" t="s">
        <v>40</v>
      </c>
      <c r="C50" s="1170"/>
      <c r="D50" s="107"/>
      <c r="E50" s="1175" t="s">
        <v>41</v>
      </c>
      <c r="F50" s="1175"/>
      <c r="G50" s="1175"/>
      <c r="H50" s="1176"/>
      <c r="I50" s="333">
        <v>1960</v>
      </c>
      <c r="J50" s="334">
        <v>2476</v>
      </c>
      <c r="K50" s="334">
        <v>2698</v>
      </c>
      <c r="L50" s="334">
        <v>2723</v>
      </c>
      <c r="M50" s="335">
        <v>2454</v>
      </c>
    </row>
    <row r="51" spans="2:13" ht="27.75" customHeight="1" x14ac:dyDescent="0.15">
      <c r="B51" s="1171"/>
      <c r="C51" s="1172"/>
      <c r="D51" s="104"/>
      <c r="E51" s="1175" t="s">
        <v>42</v>
      </c>
      <c r="F51" s="1175"/>
      <c r="G51" s="1175"/>
      <c r="H51" s="1176"/>
      <c r="I51" s="333">
        <v>270</v>
      </c>
      <c r="J51" s="334">
        <v>247</v>
      </c>
      <c r="K51" s="334">
        <v>235</v>
      </c>
      <c r="L51" s="334">
        <v>337</v>
      </c>
      <c r="M51" s="335">
        <v>320</v>
      </c>
    </row>
    <row r="52" spans="2:13" ht="27.75" customHeight="1" x14ac:dyDescent="0.15">
      <c r="B52" s="1173"/>
      <c r="C52" s="1174"/>
      <c r="D52" s="104"/>
      <c r="E52" s="1175" t="s">
        <v>43</v>
      </c>
      <c r="F52" s="1175"/>
      <c r="G52" s="1175"/>
      <c r="H52" s="1176"/>
      <c r="I52" s="333">
        <v>11646</v>
      </c>
      <c r="J52" s="334">
        <v>12267</v>
      </c>
      <c r="K52" s="334">
        <v>12460</v>
      </c>
      <c r="L52" s="334">
        <v>13311</v>
      </c>
      <c r="M52" s="335">
        <v>13021</v>
      </c>
    </row>
    <row r="53" spans="2:13" ht="27.75" customHeight="1" thickBot="1" x14ac:dyDescent="0.2">
      <c r="B53" s="1177" t="s">
        <v>19</v>
      </c>
      <c r="C53" s="1178"/>
      <c r="D53" s="108"/>
      <c r="E53" s="1179" t="s">
        <v>44</v>
      </c>
      <c r="F53" s="1179"/>
      <c r="G53" s="1179"/>
      <c r="H53" s="1180"/>
      <c r="I53" s="336">
        <v>4062</v>
      </c>
      <c r="J53" s="337">
        <v>3768</v>
      </c>
      <c r="K53" s="337">
        <v>3340</v>
      </c>
      <c r="L53" s="337">
        <v>3437</v>
      </c>
      <c r="M53" s="338">
        <v>3292</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X+loLWrvdlJg0ZG2BGLBxRqV/349UsCBTuLYSNuUYouQJ/PUYdiqxEMV/8txvG6aAtn3JwZV4iWf7c4gNVpLGg==" saltValue="Ikm/VVZt9meVi44oXD8WB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54" zoomScale="70" zoomScaleNormal="70" zoomScaleSheetLayoutView="100" workbookViewId="0">
      <selection activeCell="G57" sqref="G57"/>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531</v>
      </c>
      <c r="G54" s="117" t="s">
        <v>532</v>
      </c>
      <c r="H54" s="118" t="s">
        <v>533</v>
      </c>
    </row>
    <row r="55" spans="2:8" ht="52.5" customHeight="1" x14ac:dyDescent="0.15">
      <c r="B55" s="119"/>
      <c r="C55" s="1196" t="s">
        <v>46</v>
      </c>
      <c r="D55" s="1196"/>
      <c r="E55" s="1197"/>
      <c r="F55" s="339">
        <v>1469</v>
      </c>
      <c r="G55" s="339">
        <v>1469</v>
      </c>
      <c r="H55" s="340">
        <v>1332</v>
      </c>
    </row>
    <row r="56" spans="2:8" ht="52.5" customHeight="1" x14ac:dyDescent="0.15">
      <c r="B56" s="120"/>
      <c r="C56" s="1198" t="s">
        <v>47</v>
      </c>
      <c r="D56" s="1198"/>
      <c r="E56" s="1199"/>
      <c r="F56" s="341">
        <v>751</v>
      </c>
      <c r="G56" s="341">
        <v>801</v>
      </c>
      <c r="H56" s="342">
        <v>605</v>
      </c>
    </row>
    <row r="57" spans="2:8" ht="53.25" customHeight="1" x14ac:dyDescent="0.15">
      <c r="B57" s="120"/>
      <c r="C57" s="1200" t="s">
        <v>48</v>
      </c>
      <c r="D57" s="1200"/>
      <c r="E57" s="1201"/>
      <c r="F57" s="343">
        <v>1145</v>
      </c>
      <c r="G57" s="343">
        <v>954</v>
      </c>
      <c r="H57" s="344">
        <v>834</v>
      </c>
    </row>
    <row r="58" spans="2:8" ht="45.75" customHeight="1" x14ac:dyDescent="0.15">
      <c r="B58" s="121"/>
      <c r="C58" s="1188" t="s">
        <v>560</v>
      </c>
      <c r="D58" s="1189"/>
      <c r="E58" s="1190"/>
      <c r="F58" s="345">
        <v>714</v>
      </c>
      <c r="G58" s="345">
        <v>526</v>
      </c>
      <c r="H58" s="346">
        <v>404</v>
      </c>
    </row>
    <row r="59" spans="2:8" ht="45.75" customHeight="1" x14ac:dyDescent="0.15">
      <c r="B59" s="121"/>
      <c r="C59" s="1188" t="s">
        <v>561</v>
      </c>
      <c r="D59" s="1189"/>
      <c r="E59" s="1190"/>
      <c r="F59" s="345">
        <v>72</v>
      </c>
      <c r="G59" s="345">
        <v>91</v>
      </c>
      <c r="H59" s="346">
        <v>112</v>
      </c>
    </row>
    <row r="60" spans="2:8" ht="45.75" customHeight="1" x14ac:dyDescent="0.15">
      <c r="B60" s="121"/>
      <c r="C60" s="1188" t="s">
        <v>562</v>
      </c>
      <c r="D60" s="1189"/>
      <c r="E60" s="1190"/>
      <c r="F60" s="345">
        <v>122</v>
      </c>
      <c r="G60" s="345">
        <v>100</v>
      </c>
      <c r="H60" s="346">
        <v>71</v>
      </c>
    </row>
    <row r="61" spans="2:8" ht="45.75" customHeight="1" x14ac:dyDescent="0.15">
      <c r="B61" s="121"/>
      <c r="C61" s="1188" t="s">
        <v>563</v>
      </c>
      <c r="D61" s="1189"/>
      <c r="E61" s="1190"/>
      <c r="F61" s="345">
        <v>36</v>
      </c>
      <c r="G61" s="345">
        <v>36</v>
      </c>
      <c r="H61" s="346">
        <v>32</v>
      </c>
    </row>
    <row r="62" spans="2:8" ht="45.75" customHeight="1" thickBot="1" x14ac:dyDescent="0.2">
      <c r="B62" s="122"/>
      <c r="C62" s="1191" t="s">
        <v>564</v>
      </c>
      <c r="D62" s="1192"/>
      <c r="E62" s="1193"/>
      <c r="F62" s="347">
        <v>25</v>
      </c>
      <c r="G62" s="347">
        <v>25</v>
      </c>
      <c r="H62" s="348">
        <v>25</v>
      </c>
    </row>
    <row r="63" spans="2:8" ht="52.5" customHeight="1" thickBot="1" x14ac:dyDescent="0.2">
      <c r="B63" s="123"/>
      <c r="C63" s="1194" t="s">
        <v>49</v>
      </c>
      <c r="D63" s="1194"/>
      <c r="E63" s="1195"/>
      <c r="F63" s="349">
        <v>3365</v>
      </c>
      <c r="G63" s="349">
        <v>3224</v>
      </c>
      <c r="H63" s="350">
        <v>2772</v>
      </c>
    </row>
    <row r="64" spans="2:8" x14ac:dyDescent="0.15"/>
  </sheetData>
  <sheetProtection algorithmName="SHA-512" hashValue="41AtzYQo7bMJQH5m2zxm7V5F4W8n6dv+d3C0is8DrSf2v2bVPC3LeGl3N4yQZb0pkiSBW33KvETtP3SOetKZCg==" saltValue="zNSuvh/7r5CNW7FIp51Ob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528</v>
      </c>
      <c r="G2" s="137"/>
      <c r="H2" s="138"/>
    </row>
    <row r="3" spans="1:8" x14ac:dyDescent="0.15">
      <c r="A3" s="134" t="s">
        <v>521</v>
      </c>
      <c r="B3" s="139"/>
      <c r="C3" s="140"/>
      <c r="D3" s="141">
        <v>334479</v>
      </c>
      <c r="E3" s="142"/>
      <c r="F3" s="143">
        <v>125391</v>
      </c>
      <c r="G3" s="144"/>
      <c r="H3" s="145"/>
    </row>
    <row r="4" spans="1:8" x14ac:dyDescent="0.15">
      <c r="A4" s="146"/>
      <c r="B4" s="147"/>
      <c r="C4" s="148"/>
      <c r="D4" s="149">
        <v>226898</v>
      </c>
      <c r="E4" s="150"/>
      <c r="F4" s="151">
        <v>68516</v>
      </c>
      <c r="G4" s="152"/>
      <c r="H4" s="153"/>
    </row>
    <row r="5" spans="1:8" x14ac:dyDescent="0.15">
      <c r="A5" s="134" t="s">
        <v>523</v>
      </c>
      <c r="B5" s="139"/>
      <c r="C5" s="140"/>
      <c r="D5" s="141">
        <v>362232</v>
      </c>
      <c r="E5" s="142"/>
      <c r="F5" s="143">
        <v>138402</v>
      </c>
      <c r="G5" s="144"/>
      <c r="H5" s="145"/>
    </row>
    <row r="6" spans="1:8" x14ac:dyDescent="0.15">
      <c r="A6" s="146"/>
      <c r="B6" s="147"/>
      <c r="C6" s="148"/>
      <c r="D6" s="149">
        <v>123485</v>
      </c>
      <c r="E6" s="150"/>
      <c r="F6" s="151">
        <v>70652</v>
      </c>
      <c r="G6" s="152"/>
      <c r="H6" s="153"/>
    </row>
    <row r="7" spans="1:8" x14ac:dyDescent="0.15">
      <c r="A7" s="134" t="s">
        <v>524</v>
      </c>
      <c r="B7" s="139"/>
      <c r="C7" s="140"/>
      <c r="D7" s="141">
        <v>316019</v>
      </c>
      <c r="E7" s="142"/>
      <c r="F7" s="143">
        <v>146367</v>
      </c>
      <c r="G7" s="144"/>
      <c r="H7" s="145"/>
    </row>
    <row r="8" spans="1:8" x14ac:dyDescent="0.15">
      <c r="A8" s="146"/>
      <c r="B8" s="147"/>
      <c r="C8" s="148"/>
      <c r="D8" s="149">
        <v>127903</v>
      </c>
      <c r="E8" s="150"/>
      <c r="F8" s="151">
        <v>79441</v>
      </c>
      <c r="G8" s="152"/>
      <c r="H8" s="153"/>
    </row>
    <row r="9" spans="1:8" x14ac:dyDescent="0.15">
      <c r="A9" s="134" t="s">
        <v>525</v>
      </c>
      <c r="B9" s="139"/>
      <c r="C9" s="140"/>
      <c r="D9" s="141">
        <v>433610</v>
      </c>
      <c r="E9" s="142"/>
      <c r="F9" s="143">
        <v>165181</v>
      </c>
      <c r="G9" s="144"/>
      <c r="H9" s="145"/>
    </row>
    <row r="10" spans="1:8" x14ac:dyDescent="0.15">
      <c r="A10" s="146"/>
      <c r="B10" s="147"/>
      <c r="C10" s="148"/>
      <c r="D10" s="149">
        <v>152660</v>
      </c>
      <c r="E10" s="150"/>
      <c r="F10" s="151">
        <v>82246</v>
      </c>
      <c r="G10" s="152"/>
      <c r="H10" s="153"/>
    </row>
    <row r="11" spans="1:8" x14ac:dyDescent="0.15">
      <c r="A11" s="134" t="s">
        <v>526</v>
      </c>
      <c r="B11" s="139"/>
      <c r="C11" s="140"/>
      <c r="D11" s="141">
        <v>208054</v>
      </c>
      <c r="E11" s="142"/>
      <c r="F11" s="143">
        <v>166234</v>
      </c>
      <c r="G11" s="144"/>
      <c r="H11" s="145"/>
    </row>
    <row r="12" spans="1:8" x14ac:dyDescent="0.15">
      <c r="A12" s="146"/>
      <c r="B12" s="147"/>
      <c r="C12" s="154"/>
      <c r="D12" s="149">
        <v>64409</v>
      </c>
      <c r="E12" s="150"/>
      <c r="F12" s="151">
        <v>89789</v>
      </c>
      <c r="G12" s="152"/>
      <c r="H12" s="153"/>
    </row>
    <row r="13" spans="1:8" x14ac:dyDescent="0.15">
      <c r="A13" s="134"/>
      <c r="B13" s="139"/>
      <c r="C13" s="140"/>
      <c r="D13" s="141">
        <v>330879</v>
      </c>
      <c r="E13" s="142"/>
      <c r="F13" s="143">
        <v>148315</v>
      </c>
      <c r="G13" s="155"/>
      <c r="H13" s="145"/>
    </row>
    <row r="14" spans="1:8" x14ac:dyDescent="0.15">
      <c r="A14" s="146"/>
      <c r="B14" s="147"/>
      <c r="C14" s="148"/>
      <c r="D14" s="149">
        <v>139071</v>
      </c>
      <c r="E14" s="150"/>
      <c r="F14" s="151">
        <v>78129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1.78</v>
      </c>
      <c r="C19" s="156">
        <f>ROUND(VALUE(SUBSTITUTE(実質収支比率等に係る経年分析!G$48,"▲","-")),2)</f>
        <v>2.4500000000000002</v>
      </c>
      <c r="D19" s="156">
        <f>ROUND(VALUE(SUBSTITUTE(実質収支比率等に係る経年分析!H$48,"▲","-")),2)</f>
        <v>1.86</v>
      </c>
      <c r="E19" s="156">
        <f>ROUND(VALUE(SUBSTITUTE(実質収支比率等に係る経年分析!I$48,"▲","-")),2)</f>
        <v>1.07</v>
      </c>
      <c r="F19" s="156">
        <f>ROUND(VALUE(SUBSTITUTE(実質収支比率等に係る経年分析!J$48,"▲","-")),2)</f>
        <v>1.55</v>
      </c>
    </row>
    <row r="20" spans="1:11" x14ac:dyDescent="0.15">
      <c r="A20" s="156" t="s">
        <v>53</v>
      </c>
      <c r="B20" s="156">
        <f>ROUND(VALUE(SUBSTITUTE(実質収支比率等に係る経年分析!F$47,"▲","-")),2)</f>
        <v>27.54</v>
      </c>
      <c r="C20" s="156">
        <f>ROUND(VALUE(SUBSTITUTE(実質収支比率等に係る経年分析!G$47,"▲","-")),2)</f>
        <v>28.28</v>
      </c>
      <c r="D20" s="156">
        <f>ROUND(VALUE(SUBSTITUTE(実質収支比率等に係る経年分析!H$47,"▲","-")),2)</f>
        <v>29.77</v>
      </c>
      <c r="E20" s="156">
        <f>ROUND(VALUE(SUBSTITUTE(実質収支比率等に係る経年分析!I$47,"▲","-")),2)</f>
        <v>29.42</v>
      </c>
      <c r="F20" s="156">
        <f>ROUND(VALUE(SUBSTITUTE(実質収支比率等に係る経年分析!J$47,"▲","-")),2)</f>
        <v>25.87</v>
      </c>
    </row>
    <row r="21" spans="1:11" x14ac:dyDescent="0.15">
      <c r="A21" s="156" t="s">
        <v>54</v>
      </c>
      <c r="B21" s="156">
        <f>IF(ISNUMBER(VALUE(SUBSTITUTE(実質収支比率等に係る経年分析!F$49,"▲","-"))),ROUND(VALUE(SUBSTITUTE(実質収支比率等に係る経年分析!F$49,"▲","-")),2),NA())</f>
        <v>4.09</v>
      </c>
      <c r="C21" s="156">
        <f>IF(ISNUMBER(VALUE(SUBSTITUTE(実質収支比率等に係る経年分析!G$49,"▲","-"))),ROUND(VALUE(SUBSTITUTE(実質収支比率等に係る経年分析!G$49,"▲","-")),2),NA())</f>
        <v>6.64</v>
      </c>
      <c r="D21" s="156">
        <f>IF(ISNUMBER(VALUE(SUBSTITUTE(実質収支比率等に係る経年分析!H$49,"▲","-"))),ROUND(VALUE(SUBSTITUTE(実質収支比率等に係る経年分析!H$49,"▲","-")),2),NA())</f>
        <v>1.78</v>
      </c>
      <c r="E21" s="156">
        <f>IF(ISNUMBER(VALUE(SUBSTITUTE(実質収支比率等に係る経年分析!I$49,"▲","-"))),ROUND(VALUE(SUBSTITUTE(実質収支比率等に係る経年分析!I$49,"▲","-")),2),NA())</f>
        <v>1.52</v>
      </c>
      <c r="F21" s="156">
        <f>IF(ISNUMBER(VALUE(SUBSTITUTE(実質収支比率等に係る経年分析!J$49,"▲","-"))),ROUND(VALUE(SUBSTITUTE(実質収支比率等に係る経年分析!J$49,"▲","-")),2),NA())</f>
        <v>2.76</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0.13</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0.09</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0.05</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0.12</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後期高齢者医療事業特別会計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0.01</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0.03</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0.03</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7.0000000000000007E-2</v>
      </c>
    </row>
    <row r="30" spans="1:11" x14ac:dyDescent="0.15">
      <c r="A30" s="157" t="str">
        <f>IF(連結実質赤字比率に係る赤字・黒字の構成分析!C$40="",NA(),連結実質赤字比率に係る赤字・黒字の構成分析!C$40)</f>
        <v>介護老人保健施設事業特別会計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0.4</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0.38</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0.27</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0.17</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0.16</v>
      </c>
    </row>
    <row r="31" spans="1:11" x14ac:dyDescent="0.15">
      <c r="A31" s="157" t="str">
        <f>IF(連結実質赤字比率に係る赤字・黒字の構成分析!C$39="",NA(),連結実質赤字比率に係る赤字・黒字の構成分析!C$39)</f>
        <v>下水道事業特別会計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0.17</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0.05</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7.0000000000000007E-2</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0.32</v>
      </c>
    </row>
    <row r="32" spans="1:11" x14ac:dyDescent="0.15">
      <c r="A32" s="157" t="str">
        <f>IF(連結実質赤字比率に係る赤字・黒字の構成分析!C$38="",NA(),連結実質赤字比率に係る赤字・黒字の構成分析!C$38)</f>
        <v>国民健康保険事業特別会計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0.52</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0.91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0.56000000000000005</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1.1100000000000001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0.37</v>
      </c>
    </row>
    <row r="33" spans="1:16" x14ac:dyDescent="0.15">
      <c r="A33" s="157" t="str">
        <f>IF(連結実質赤字比率に係る赤字・黒字の構成分析!C$37="",NA(),連結実質赤字比率に係る赤字・黒字の構成分析!C$37)</f>
        <v>水道事業特別会計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1.07</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4.04</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3.56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4.3499999999999996</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1.45</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1.64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2.34</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1.83</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1.03</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1.49</v>
      </c>
    </row>
    <row r="35" spans="1:16" x14ac:dyDescent="0.15">
      <c r="A35" s="157" t="str">
        <f>IF(連結実質赤字比率に係る赤字・黒字の構成分析!C$35="",NA(),連結実質赤字比率に係る赤字・黒字の構成分析!C$35)</f>
        <v>介護保険事業特別会計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0.56999999999999995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0.81</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0.76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1.0900000000000001</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1.91</v>
      </c>
    </row>
    <row r="36" spans="1:16" x14ac:dyDescent="0.15">
      <c r="A36" s="157" t="str">
        <f>IF(連結実質赤字比率に係る赤字・黒字の構成分析!C$34="",NA(),連結実質赤字比率に係る赤字・黒字の構成分析!C$34)</f>
        <v>病院事業会計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6.55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6.79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8.32</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8.75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9.19</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1049</v>
      </c>
      <c r="E42" s="158"/>
      <c r="F42" s="158"/>
      <c r="G42" s="158">
        <f>'実質公債費比率（分子）の構造'!L$52</f>
        <v>1068</v>
      </c>
      <c r="H42" s="158"/>
      <c r="I42" s="158"/>
      <c r="J42" s="158">
        <f>'実質公債費比率（分子）の構造'!M$52</f>
        <v>1138</v>
      </c>
      <c r="K42" s="158"/>
      <c r="L42" s="158"/>
      <c r="M42" s="158">
        <f>'実質公債費比率（分子）の構造'!N$52</f>
        <v>1183</v>
      </c>
      <c r="N42" s="158"/>
      <c r="O42" s="158"/>
      <c r="P42" s="158">
        <f>'実質公債費比率（分子）の構造'!O$52</f>
        <v>1252</v>
      </c>
    </row>
    <row r="43" spans="1:16" x14ac:dyDescent="0.15">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0</v>
      </c>
      <c r="O43" s="158"/>
      <c r="P43" s="158"/>
    </row>
    <row r="44" spans="1:16" x14ac:dyDescent="0.15">
      <c r="A44" s="158" t="s">
        <v>62</v>
      </c>
      <c r="B44" s="158">
        <f>'実質公債費比率（分子）の構造'!K$50</f>
        <v>9</v>
      </c>
      <c r="C44" s="158"/>
      <c r="D44" s="158"/>
      <c r="E44" s="158">
        <f>'実質公債費比率（分子）の構造'!L$50</f>
        <v>10</v>
      </c>
      <c r="F44" s="158"/>
      <c r="G44" s="158"/>
      <c r="H44" s="158">
        <f>'実質公債費比率（分子）の構造'!M$50</f>
        <v>10</v>
      </c>
      <c r="I44" s="158"/>
      <c r="J44" s="158"/>
      <c r="K44" s="158">
        <f>'実質公債費比率（分子）の構造'!N$50</f>
        <v>10</v>
      </c>
      <c r="L44" s="158"/>
      <c r="M44" s="158"/>
      <c r="N44" s="158">
        <f>'実質公債費比率（分子）の構造'!O$50</f>
        <v>5</v>
      </c>
      <c r="O44" s="158"/>
      <c r="P44" s="158"/>
    </row>
    <row r="45" spans="1:16" x14ac:dyDescent="0.15">
      <c r="A45" s="158" t="s">
        <v>63</v>
      </c>
      <c r="B45" s="158">
        <f>'実質公債費比率（分子）の構造'!K$49</f>
        <v>8</v>
      </c>
      <c r="C45" s="158"/>
      <c r="D45" s="158"/>
      <c r="E45" s="158">
        <f>'実質公債費比率（分子）の構造'!L$49</f>
        <v>3</v>
      </c>
      <c r="F45" s="158"/>
      <c r="G45" s="158"/>
      <c r="H45" s="158">
        <f>'実質公債費比率（分子）の構造'!M$49</f>
        <v>6</v>
      </c>
      <c r="I45" s="158"/>
      <c r="J45" s="158"/>
      <c r="K45" s="158">
        <f>'実質公債費比率（分子）の構造'!N$49</f>
        <v>6</v>
      </c>
      <c r="L45" s="158"/>
      <c r="M45" s="158"/>
      <c r="N45" s="158">
        <f>'実質公債費比率（分子）の構造'!O$49</f>
        <v>6</v>
      </c>
      <c r="O45" s="158"/>
      <c r="P45" s="158"/>
    </row>
    <row r="46" spans="1:16" x14ac:dyDescent="0.15">
      <c r="A46" s="158" t="s">
        <v>64</v>
      </c>
      <c r="B46" s="158">
        <f>'実質公債費比率（分子）の構造'!K$48</f>
        <v>292</v>
      </c>
      <c r="C46" s="158"/>
      <c r="D46" s="158"/>
      <c r="E46" s="158">
        <f>'実質公債費比率（分子）の構造'!L$48</f>
        <v>297</v>
      </c>
      <c r="F46" s="158"/>
      <c r="G46" s="158"/>
      <c r="H46" s="158">
        <f>'実質公債費比率（分子）の構造'!M$48</f>
        <v>301</v>
      </c>
      <c r="I46" s="158"/>
      <c r="J46" s="158"/>
      <c r="K46" s="158">
        <f>'実質公債費比率（分子）の構造'!N$48</f>
        <v>304</v>
      </c>
      <c r="L46" s="158"/>
      <c r="M46" s="158"/>
      <c r="N46" s="158">
        <f>'実質公債費比率（分子）の構造'!O$48</f>
        <v>245</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1094</v>
      </c>
      <c r="C49" s="158"/>
      <c r="D49" s="158"/>
      <c r="E49" s="158">
        <f>'実質公債費比率（分子）の構造'!L$45</f>
        <v>1122</v>
      </c>
      <c r="F49" s="158"/>
      <c r="G49" s="158"/>
      <c r="H49" s="158">
        <f>'実質公債費比率（分子）の構造'!M$45</f>
        <v>1274</v>
      </c>
      <c r="I49" s="158"/>
      <c r="J49" s="158"/>
      <c r="K49" s="158">
        <f>'実質公債費比率（分子）の構造'!N$45</f>
        <v>1340</v>
      </c>
      <c r="L49" s="158"/>
      <c r="M49" s="158"/>
      <c r="N49" s="158">
        <f>'実質公債費比率（分子）の構造'!O$45</f>
        <v>1472</v>
      </c>
      <c r="O49" s="158"/>
      <c r="P49" s="158"/>
    </row>
    <row r="50" spans="1:16" x14ac:dyDescent="0.15">
      <c r="A50" s="158" t="s">
        <v>67</v>
      </c>
      <c r="B50" s="158" t="e">
        <f>NA()</f>
        <v>#N/A</v>
      </c>
      <c r="C50" s="158">
        <f>IF(ISNUMBER('実質公債費比率（分子）の構造'!K$53),'実質公債費比率（分子）の構造'!K$53,NA())</f>
        <v>354</v>
      </c>
      <c r="D50" s="158" t="e">
        <f>NA()</f>
        <v>#N/A</v>
      </c>
      <c r="E50" s="158" t="e">
        <f>NA()</f>
        <v>#N/A</v>
      </c>
      <c r="F50" s="158">
        <f>IF(ISNUMBER('実質公債費比率（分子）の構造'!L$53),'実質公債費比率（分子）の構造'!L$53,NA())</f>
        <v>364</v>
      </c>
      <c r="G50" s="158" t="e">
        <f>NA()</f>
        <v>#N/A</v>
      </c>
      <c r="H50" s="158" t="e">
        <f>NA()</f>
        <v>#N/A</v>
      </c>
      <c r="I50" s="158">
        <f>IF(ISNUMBER('実質公債費比率（分子）の構造'!M$53),'実質公債費比率（分子）の構造'!M$53,NA())</f>
        <v>453</v>
      </c>
      <c r="J50" s="158" t="e">
        <f>NA()</f>
        <v>#N/A</v>
      </c>
      <c r="K50" s="158" t="e">
        <f>NA()</f>
        <v>#N/A</v>
      </c>
      <c r="L50" s="158">
        <f>IF(ISNUMBER('実質公債費比率（分子）の構造'!N$53),'実質公債費比率（分子）の構造'!N$53,NA())</f>
        <v>477</v>
      </c>
      <c r="M50" s="158" t="e">
        <f>NA()</f>
        <v>#N/A</v>
      </c>
      <c r="N50" s="158" t="e">
        <f>NA()</f>
        <v>#N/A</v>
      </c>
      <c r="O50" s="158">
        <f>IF(ISNUMBER('実質公債費比率（分子）の構造'!O$53),'実質公債費比率（分子）の構造'!O$53,NA())</f>
        <v>476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11646</v>
      </c>
      <c r="E56" s="157"/>
      <c r="F56" s="157"/>
      <c r="G56" s="157">
        <f>'将来負担比率（分子）の構造'!J$52</f>
        <v>12267</v>
      </c>
      <c r="H56" s="157"/>
      <c r="I56" s="157"/>
      <c r="J56" s="157">
        <f>'将来負担比率（分子）の構造'!K$52</f>
        <v>12460</v>
      </c>
      <c r="K56" s="157"/>
      <c r="L56" s="157"/>
      <c r="M56" s="157">
        <f>'将来負担比率（分子）の構造'!L$52</f>
        <v>13311</v>
      </c>
      <c r="N56" s="157"/>
      <c r="O56" s="157"/>
      <c r="P56" s="157">
        <f>'将来負担比率（分子）の構造'!M$52</f>
        <v>13021</v>
      </c>
    </row>
    <row r="57" spans="1:16" x14ac:dyDescent="0.15">
      <c r="A57" s="157" t="s">
        <v>42</v>
      </c>
      <c r="B57" s="157"/>
      <c r="C57" s="157"/>
      <c r="D57" s="157">
        <f>'将来負担比率（分子）の構造'!I$51</f>
        <v>270</v>
      </c>
      <c r="E57" s="157"/>
      <c r="F57" s="157"/>
      <c r="G57" s="157">
        <f>'将来負担比率（分子）の構造'!J$51</f>
        <v>247</v>
      </c>
      <c r="H57" s="157"/>
      <c r="I57" s="157"/>
      <c r="J57" s="157">
        <f>'将来負担比率（分子）の構造'!K$51</f>
        <v>235</v>
      </c>
      <c r="K57" s="157"/>
      <c r="L57" s="157"/>
      <c r="M57" s="157">
        <f>'将来負担比率（分子）の構造'!L$51</f>
        <v>337</v>
      </c>
      <c r="N57" s="157"/>
      <c r="O57" s="157"/>
      <c r="P57" s="157">
        <f>'将来負担比率（分子）の構造'!M$51</f>
        <v>320</v>
      </c>
    </row>
    <row r="58" spans="1:16" x14ac:dyDescent="0.15">
      <c r="A58" s="157" t="s">
        <v>41</v>
      </c>
      <c r="B58" s="157"/>
      <c r="C58" s="157"/>
      <c r="D58" s="157">
        <f>'将来負担比率（分子）の構造'!I$50</f>
        <v>1960</v>
      </c>
      <c r="E58" s="157"/>
      <c r="F58" s="157"/>
      <c r="G58" s="157">
        <f>'将来負担比率（分子）の構造'!J$50</f>
        <v>2476</v>
      </c>
      <c r="H58" s="157"/>
      <c r="I58" s="157"/>
      <c r="J58" s="157">
        <f>'将来負担比率（分子）の構造'!K$50</f>
        <v>2698</v>
      </c>
      <c r="K58" s="157"/>
      <c r="L58" s="157"/>
      <c r="M58" s="157">
        <f>'将来負担比率（分子）の構造'!L$50</f>
        <v>2723</v>
      </c>
      <c r="N58" s="157"/>
      <c r="O58" s="157"/>
      <c r="P58" s="157">
        <f>'将来負担比率（分子）の構造'!M$50</f>
        <v>2454</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1101</v>
      </c>
      <c r="C62" s="157"/>
      <c r="D62" s="157"/>
      <c r="E62" s="157">
        <f>'将来負担比率（分子）の構造'!J$45</f>
        <v>1241</v>
      </c>
      <c r="F62" s="157"/>
      <c r="G62" s="157"/>
      <c r="H62" s="157">
        <f>'将来負担比率（分子）の構造'!K$45</f>
        <v>1073</v>
      </c>
      <c r="I62" s="157"/>
      <c r="J62" s="157"/>
      <c r="K62" s="157">
        <f>'将来負担比率（分子）の構造'!L$45</f>
        <v>1056</v>
      </c>
      <c r="L62" s="157"/>
      <c r="M62" s="157"/>
      <c r="N62" s="157">
        <f>'将来負担比率（分子）の構造'!M$45</f>
        <v>1023</v>
      </c>
      <c r="O62" s="157"/>
      <c r="P62" s="157"/>
    </row>
    <row r="63" spans="1:16" x14ac:dyDescent="0.15">
      <c r="A63" s="157" t="s">
        <v>34</v>
      </c>
      <c r="B63" s="157">
        <f>'将来負担比率（分子）の構造'!I$44</f>
        <v>47</v>
      </c>
      <c r="C63" s="157"/>
      <c r="D63" s="157"/>
      <c r="E63" s="157">
        <f>'将来負担比率（分子）の構造'!J$44</f>
        <v>48</v>
      </c>
      <c r="F63" s="157"/>
      <c r="G63" s="157"/>
      <c r="H63" s="157">
        <f>'将来負担比率（分子）の構造'!K$44</f>
        <v>45</v>
      </c>
      <c r="I63" s="157"/>
      <c r="J63" s="157"/>
      <c r="K63" s="157">
        <f>'将来負担比率（分子）の構造'!L$44</f>
        <v>37</v>
      </c>
      <c r="L63" s="157"/>
      <c r="M63" s="157"/>
      <c r="N63" s="157">
        <f>'将来負担比率（分子）の構造'!M$44</f>
        <v>27</v>
      </c>
      <c r="O63" s="157"/>
      <c r="P63" s="157"/>
    </row>
    <row r="64" spans="1:16" x14ac:dyDescent="0.15">
      <c r="A64" s="157" t="s">
        <v>33</v>
      </c>
      <c r="B64" s="157">
        <f>'将来負担比率（分子）の構造'!I$43</f>
        <v>3115</v>
      </c>
      <c r="C64" s="157"/>
      <c r="D64" s="157"/>
      <c r="E64" s="157">
        <f>'将来負担比率（分子）の構造'!J$43</f>
        <v>3147</v>
      </c>
      <c r="F64" s="157"/>
      <c r="G64" s="157"/>
      <c r="H64" s="157">
        <f>'将来負担比率（分子）の構造'!K$43</f>
        <v>2886</v>
      </c>
      <c r="I64" s="157"/>
      <c r="J64" s="157"/>
      <c r="K64" s="157">
        <f>'将来負担比率（分子）の構造'!L$43</f>
        <v>2865</v>
      </c>
      <c r="L64" s="157"/>
      <c r="M64" s="157"/>
      <c r="N64" s="157">
        <f>'将来負担比率（分子）の構造'!M$43</f>
        <v>2711</v>
      </c>
      <c r="O64" s="157"/>
      <c r="P64" s="157"/>
    </row>
    <row r="65" spans="1:16" x14ac:dyDescent="0.15">
      <c r="A65" s="157" t="s">
        <v>32</v>
      </c>
      <c r="B65" s="157">
        <f>'将来負担比率（分子）の構造'!I$42</f>
        <v>44</v>
      </c>
      <c r="C65" s="157"/>
      <c r="D65" s="157"/>
      <c r="E65" s="157">
        <f>'将来負担比率（分子）の構造'!J$42</f>
        <v>34</v>
      </c>
      <c r="F65" s="157"/>
      <c r="G65" s="157"/>
      <c r="H65" s="157">
        <f>'将来負担比率（分子）の構造'!K$42</f>
        <v>26</v>
      </c>
      <c r="I65" s="157"/>
      <c r="J65" s="157"/>
      <c r="K65" s="157">
        <f>'将来負担比率（分子）の構造'!L$42</f>
        <v>16</v>
      </c>
      <c r="L65" s="157"/>
      <c r="M65" s="157"/>
      <c r="N65" s="157">
        <f>'将来負担比率（分子）の構造'!M$42</f>
        <v>11</v>
      </c>
      <c r="O65" s="157"/>
      <c r="P65" s="157"/>
    </row>
    <row r="66" spans="1:16" x14ac:dyDescent="0.15">
      <c r="A66" s="157" t="s">
        <v>31</v>
      </c>
      <c r="B66" s="157">
        <f>'将来負担比率（分子）の構造'!I$41</f>
        <v>13631</v>
      </c>
      <c r="C66" s="157"/>
      <c r="D66" s="157"/>
      <c r="E66" s="157">
        <f>'将来負担比率（分子）の構造'!J$41</f>
        <v>14289</v>
      </c>
      <c r="F66" s="157"/>
      <c r="G66" s="157"/>
      <c r="H66" s="157">
        <f>'将来負担比率（分子）の構造'!K$41</f>
        <v>14704</v>
      </c>
      <c r="I66" s="157"/>
      <c r="J66" s="157"/>
      <c r="K66" s="157">
        <f>'将来負担比率（分子）の構造'!L$41</f>
        <v>15834</v>
      </c>
      <c r="L66" s="157"/>
      <c r="M66" s="157"/>
      <c r="N66" s="157">
        <f>'将来負担比率（分子）の構造'!M$41</f>
        <v>15314</v>
      </c>
      <c r="O66" s="157"/>
      <c r="P66" s="157"/>
    </row>
    <row r="67" spans="1:16" x14ac:dyDescent="0.15">
      <c r="A67" s="157" t="s">
        <v>71</v>
      </c>
      <c r="B67" s="157" t="e">
        <f>NA()</f>
        <v>#N/A</v>
      </c>
      <c r="C67" s="157">
        <f>IF(ISNUMBER('将来負担比率（分子）の構造'!I$53), IF('将来負担比率（分子）の構造'!I$53 &lt; 0, 0, '将来負担比率（分子）の構造'!I$53), NA())</f>
        <v>4062</v>
      </c>
      <c r="D67" s="157" t="e">
        <f>NA()</f>
        <v>#N/A</v>
      </c>
      <c r="E67" s="157" t="e">
        <f>NA()</f>
        <v>#N/A</v>
      </c>
      <c r="F67" s="157">
        <f>IF(ISNUMBER('将来負担比率（分子）の構造'!J$53), IF('将来負担比率（分子）の構造'!J$53 &lt; 0, 0, '将来負担比率（分子）の構造'!J$53), NA())</f>
        <v>3768</v>
      </c>
      <c r="G67" s="157" t="e">
        <f>NA()</f>
        <v>#N/A</v>
      </c>
      <c r="H67" s="157" t="e">
        <f>NA()</f>
        <v>#N/A</v>
      </c>
      <c r="I67" s="157">
        <f>IF(ISNUMBER('将来負担比率（分子）の構造'!K$53), IF('将来負担比率（分子）の構造'!K$53 &lt; 0, 0, '将来負担比率（分子）の構造'!K$53), NA())</f>
        <v>3340</v>
      </c>
      <c r="J67" s="157" t="e">
        <f>NA()</f>
        <v>#N/A</v>
      </c>
      <c r="K67" s="157" t="e">
        <f>NA()</f>
        <v>#N/A</v>
      </c>
      <c r="L67" s="157">
        <f>IF(ISNUMBER('将来負担比率（分子）の構造'!L$53), IF('将来負担比率（分子）の構造'!L$53 &lt; 0, 0, '将来負担比率（分子）の構造'!L$53), NA())</f>
        <v>3437</v>
      </c>
      <c r="M67" s="157" t="e">
        <f>NA()</f>
        <v>#N/A</v>
      </c>
      <c r="N67" s="157" t="e">
        <f>NA()</f>
        <v>#N/A</v>
      </c>
      <c r="O67" s="157">
        <f>IF(ISNUMBER('将来負担比率（分子）の構造'!M$53), IF('将来負担比率（分子）の構造'!M$53 &lt; 0, 0, '将来負担比率（分子）の構造'!M$53), NA())</f>
        <v>3292</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1469</v>
      </c>
      <c r="C72" s="161">
        <f>基金残高に係る経年分析!G55</f>
        <v>1469</v>
      </c>
      <c r="D72" s="161">
        <f>基金残高に係る経年分析!H55</f>
        <v>1332</v>
      </c>
    </row>
    <row r="73" spans="1:16" x14ac:dyDescent="0.15">
      <c r="A73" s="160" t="s">
        <v>74</v>
      </c>
      <c r="B73" s="161">
        <f>基金残高に係る経年分析!F56</f>
        <v>751</v>
      </c>
      <c r="C73" s="161">
        <f>基金残高に係る経年分析!G56</f>
        <v>801</v>
      </c>
      <c r="D73" s="161">
        <f>基金残高に係る経年分析!H56</f>
        <v>605</v>
      </c>
    </row>
    <row r="74" spans="1:16" x14ac:dyDescent="0.15">
      <c r="A74" s="160" t="s">
        <v>75</v>
      </c>
      <c r="B74" s="161">
        <f>基金残高に係る経年分析!F57</f>
        <v>1145</v>
      </c>
      <c r="C74" s="161">
        <f>基金残高に係る経年分析!G57</f>
        <v>954</v>
      </c>
      <c r="D74" s="161">
        <f>基金残高に係る経年分析!H57</f>
        <v>834</v>
      </c>
    </row>
  </sheetData>
  <sheetProtection algorithmName="SHA-512" hashValue="u5A//iIKVKEOU0sjA62oEsMidimnLMkDXfBr5Lt1zkGO8U4BP41U6Cn2Ce8mZ12c3cHo0EomgemMFwoxCT9Xmw==" saltValue="FTzzXr4lseRYUESDW2RS6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L12" zoomScaleNormal="10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6" t="s">
        <v>205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6" t="s">
        <v>206</v>
      </c>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8"/>
      <c r="CD3" s="666" t="s">
        <v>207</v>
      </c>
      <c r="CE3" s="667"/>
      <c r="CF3" s="667"/>
      <c r="CG3" s="667"/>
      <c r="CH3" s="667"/>
      <c r="CI3" s="667"/>
      <c r="CJ3" s="667"/>
      <c r="CK3" s="667"/>
      <c r="CL3" s="667"/>
      <c r="CM3" s="667"/>
      <c r="CN3" s="667"/>
      <c r="CO3" s="667"/>
      <c r="CP3" s="667"/>
      <c r="CQ3" s="667"/>
      <c r="CR3" s="667"/>
      <c r="CS3" s="667"/>
      <c r="CT3" s="667"/>
      <c r="CU3" s="667"/>
      <c r="CV3" s="667"/>
      <c r="CW3" s="667"/>
      <c r="CX3" s="667"/>
      <c r="CY3" s="667"/>
      <c r="CZ3" s="667"/>
      <c r="DA3" s="667"/>
      <c r="DB3" s="667"/>
      <c r="DC3" s="667"/>
      <c r="DD3" s="667"/>
      <c r="DE3" s="667"/>
      <c r="DF3" s="667"/>
      <c r="DG3" s="667"/>
      <c r="DH3" s="667"/>
      <c r="DI3" s="667"/>
      <c r="DJ3" s="667"/>
      <c r="DK3" s="667"/>
      <c r="DL3" s="667"/>
      <c r="DM3" s="667"/>
      <c r="DN3" s="667"/>
      <c r="DO3" s="667"/>
      <c r="DP3" s="667"/>
      <c r="DQ3" s="667"/>
      <c r="DR3" s="667"/>
      <c r="DS3" s="667"/>
      <c r="DT3" s="667"/>
      <c r="DU3" s="667"/>
      <c r="DV3" s="667"/>
      <c r="DW3" s="667"/>
      <c r="DX3" s="667"/>
      <c r="DY3" s="667"/>
      <c r="DZ3" s="667"/>
      <c r="EA3" s="667"/>
      <c r="EB3" s="667"/>
      <c r="EC3" s="668"/>
    </row>
    <row r="4" spans="2:143" ht="11.25" customHeight="1" x14ac:dyDescent="0.15">
      <c r="B4" s="666" t="s">
        <v>1</v>
      </c>
      <c r="C4" s="667"/>
      <c r="D4" s="667"/>
      <c r="E4" s="667"/>
      <c r="F4" s="667"/>
      <c r="G4" s="667"/>
      <c r="H4" s="667"/>
      <c r="I4" s="667"/>
      <c r="J4" s="667"/>
      <c r="K4" s="667"/>
      <c r="L4" s="667"/>
      <c r="M4" s="667"/>
      <c r="N4" s="667"/>
      <c r="O4" s="667"/>
      <c r="P4" s="667"/>
      <c r="Q4" s="668"/>
      <c r="R4" s="666" t="s">
        <v>208</v>
      </c>
      <c r="S4" s="667"/>
      <c r="T4" s="667"/>
      <c r="U4" s="667"/>
      <c r="V4" s="667"/>
      <c r="W4" s="667"/>
      <c r="X4" s="667"/>
      <c r="Y4" s="668"/>
      <c r="Z4" s="666" t="s">
        <v>209</v>
      </c>
      <c r="AA4" s="667"/>
      <c r="AB4" s="667"/>
      <c r="AC4" s="668"/>
      <c r="AD4" s="666" t="s">
        <v>210</v>
      </c>
      <c r="AE4" s="667"/>
      <c r="AF4" s="667"/>
      <c r="AG4" s="667"/>
      <c r="AH4" s="667"/>
      <c r="AI4" s="667"/>
      <c r="AJ4" s="667"/>
      <c r="AK4" s="668"/>
      <c r="AL4" s="666" t="s">
        <v>209</v>
      </c>
      <c r="AM4" s="667"/>
      <c r="AN4" s="667"/>
      <c r="AO4" s="668"/>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6" t="s">
        <v>214</v>
      </c>
      <c r="CE4" s="667"/>
      <c r="CF4" s="667"/>
      <c r="CG4" s="667"/>
      <c r="CH4" s="667"/>
      <c r="CI4" s="667"/>
      <c r="CJ4" s="667"/>
      <c r="CK4" s="667"/>
      <c r="CL4" s="667"/>
      <c r="CM4" s="667"/>
      <c r="CN4" s="667"/>
      <c r="CO4" s="667"/>
      <c r="CP4" s="667"/>
      <c r="CQ4" s="667"/>
      <c r="CR4" s="667"/>
      <c r="CS4" s="667"/>
      <c r="CT4" s="667"/>
      <c r="CU4" s="667"/>
      <c r="CV4" s="667"/>
      <c r="CW4" s="667"/>
      <c r="CX4" s="667"/>
      <c r="CY4" s="667"/>
      <c r="CZ4" s="667"/>
      <c r="DA4" s="667"/>
      <c r="DB4" s="667"/>
      <c r="DC4" s="667"/>
      <c r="DD4" s="667"/>
      <c r="DE4" s="667"/>
      <c r="DF4" s="667"/>
      <c r="DG4" s="667"/>
      <c r="DH4" s="667"/>
      <c r="DI4" s="667"/>
      <c r="DJ4" s="667"/>
      <c r="DK4" s="667"/>
      <c r="DL4" s="667"/>
      <c r="DM4" s="667"/>
      <c r="DN4" s="667"/>
      <c r="DO4" s="667"/>
      <c r="DP4" s="667"/>
      <c r="DQ4" s="667"/>
      <c r="DR4" s="667"/>
      <c r="DS4" s="667"/>
      <c r="DT4" s="667"/>
      <c r="DU4" s="667"/>
      <c r="DV4" s="667"/>
      <c r="DW4" s="667"/>
      <c r="DX4" s="667"/>
      <c r="DY4" s="667"/>
      <c r="DZ4" s="667"/>
      <c r="EA4" s="667"/>
      <c r="EB4" s="667"/>
      <c r="EC4" s="668"/>
    </row>
    <row r="5" spans="2:143" ht="11.25" customHeight="1" x14ac:dyDescent="0.15">
      <c r="B5" s="663" t="s">
        <v>215</v>
      </c>
      <c r="C5" s="664"/>
      <c r="D5" s="664"/>
      <c r="E5" s="664"/>
      <c r="F5" s="664"/>
      <c r="G5" s="664"/>
      <c r="H5" s="664"/>
      <c r="I5" s="664"/>
      <c r="J5" s="664"/>
      <c r="K5" s="664"/>
      <c r="L5" s="664"/>
      <c r="M5" s="664"/>
      <c r="N5" s="664"/>
      <c r="O5" s="664"/>
      <c r="P5" s="664"/>
      <c r="Q5" s="665"/>
      <c r="R5" s="660">
        <v>641176</v>
      </c>
      <c r="S5" s="661"/>
      <c r="T5" s="661"/>
      <c r="U5" s="661"/>
      <c r="V5" s="661"/>
      <c r="W5" s="661"/>
      <c r="X5" s="661"/>
      <c r="Y5" s="689"/>
      <c r="Z5" s="702">
        <v>6.4</v>
      </c>
      <c r="AA5" s="702"/>
      <c r="AB5" s="702"/>
      <c r="AC5" s="702"/>
      <c r="AD5" s="703">
        <v>641176</v>
      </c>
      <c r="AE5" s="703"/>
      <c r="AF5" s="703"/>
      <c r="AG5" s="703"/>
      <c r="AH5" s="703"/>
      <c r="AI5" s="703"/>
      <c r="AJ5" s="703"/>
      <c r="AK5" s="703"/>
      <c r="AL5" s="690">
        <v>12.3</v>
      </c>
      <c r="AM5" s="673"/>
      <c r="AN5" s="673"/>
      <c r="AO5" s="691"/>
      <c r="AP5" s="663" t="s">
        <v>216</v>
      </c>
      <c r="AQ5" s="664"/>
      <c r="AR5" s="664"/>
      <c r="AS5" s="664"/>
      <c r="AT5" s="664"/>
      <c r="AU5" s="664"/>
      <c r="AV5" s="664"/>
      <c r="AW5" s="664"/>
      <c r="AX5" s="664"/>
      <c r="AY5" s="664"/>
      <c r="AZ5" s="664"/>
      <c r="BA5" s="664"/>
      <c r="BB5" s="664"/>
      <c r="BC5" s="664"/>
      <c r="BD5" s="664"/>
      <c r="BE5" s="664"/>
      <c r="BF5" s="665"/>
      <c r="BG5" s="614">
        <v>636399</v>
      </c>
      <c r="BH5" s="615"/>
      <c r="BI5" s="615"/>
      <c r="BJ5" s="615"/>
      <c r="BK5" s="615"/>
      <c r="BL5" s="615"/>
      <c r="BM5" s="615"/>
      <c r="BN5" s="616"/>
      <c r="BO5" s="650">
        <v>99.3</v>
      </c>
      <c r="BP5" s="650"/>
      <c r="BQ5" s="650"/>
      <c r="BR5" s="650"/>
      <c r="BS5" s="651">
        <v>28710</v>
      </c>
      <c r="BT5" s="651"/>
      <c r="BU5" s="651"/>
      <c r="BV5" s="651"/>
      <c r="BW5" s="651"/>
      <c r="BX5" s="651"/>
      <c r="BY5" s="651"/>
      <c r="BZ5" s="651"/>
      <c r="CA5" s="651"/>
      <c r="CB5" s="682"/>
      <c r="CD5" s="666" t="s">
        <v>211</v>
      </c>
      <c r="CE5" s="667"/>
      <c r="CF5" s="667"/>
      <c r="CG5" s="667"/>
      <c r="CH5" s="667"/>
      <c r="CI5" s="667"/>
      <c r="CJ5" s="667"/>
      <c r="CK5" s="667"/>
      <c r="CL5" s="667"/>
      <c r="CM5" s="667"/>
      <c r="CN5" s="667"/>
      <c r="CO5" s="667"/>
      <c r="CP5" s="667"/>
      <c r="CQ5" s="668"/>
      <c r="CR5" s="666" t="s">
        <v>217</v>
      </c>
      <c r="CS5" s="667"/>
      <c r="CT5" s="667"/>
      <c r="CU5" s="667"/>
      <c r="CV5" s="667"/>
      <c r="CW5" s="667"/>
      <c r="CX5" s="667"/>
      <c r="CY5" s="668"/>
      <c r="CZ5" s="666" t="s">
        <v>209</v>
      </c>
      <c r="DA5" s="667"/>
      <c r="DB5" s="667"/>
      <c r="DC5" s="668"/>
      <c r="DD5" s="666" t="s">
        <v>218</v>
      </c>
      <c r="DE5" s="667"/>
      <c r="DF5" s="667"/>
      <c r="DG5" s="667"/>
      <c r="DH5" s="667"/>
      <c r="DI5" s="667"/>
      <c r="DJ5" s="667"/>
      <c r="DK5" s="667"/>
      <c r="DL5" s="667"/>
      <c r="DM5" s="667"/>
      <c r="DN5" s="667"/>
      <c r="DO5" s="667"/>
      <c r="DP5" s="668"/>
      <c r="DQ5" s="666" t="s">
        <v>219</v>
      </c>
      <c r="DR5" s="667"/>
      <c r="DS5" s="667"/>
      <c r="DT5" s="667"/>
      <c r="DU5" s="667"/>
      <c r="DV5" s="667"/>
      <c r="DW5" s="667"/>
      <c r="DX5" s="667"/>
      <c r="DY5" s="667"/>
      <c r="DZ5" s="667"/>
      <c r="EA5" s="667"/>
      <c r="EB5" s="667"/>
      <c r="EC5" s="668"/>
    </row>
    <row r="6" spans="2:143" ht="11.25" customHeight="1" x14ac:dyDescent="0.15">
      <c r="B6" s="611" t="s">
        <v>220</v>
      </c>
      <c r="C6" s="612"/>
      <c r="D6" s="612"/>
      <c r="E6" s="612"/>
      <c r="F6" s="612"/>
      <c r="G6" s="612"/>
      <c r="H6" s="612"/>
      <c r="I6" s="612"/>
      <c r="J6" s="612"/>
      <c r="K6" s="612"/>
      <c r="L6" s="612"/>
      <c r="M6" s="612"/>
      <c r="N6" s="612"/>
      <c r="O6" s="612"/>
      <c r="P6" s="612"/>
      <c r="Q6" s="613"/>
      <c r="R6" s="614">
        <v>121009</v>
      </c>
      <c r="S6" s="615"/>
      <c r="T6" s="615"/>
      <c r="U6" s="615"/>
      <c r="V6" s="615"/>
      <c r="W6" s="615"/>
      <c r="X6" s="615"/>
      <c r="Y6" s="616"/>
      <c r="Z6" s="650">
        <v>1.2</v>
      </c>
      <c r="AA6" s="650"/>
      <c r="AB6" s="650"/>
      <c r="AC6" s="650"/>
      <c r="AD6" s="651">
        <v>121009</v>
      </c>
      <c r="AE6" s="651"/>
      <c r="AF6" s="651"/>
      <c r="AG6" s="651"/>
      <c r="AH6" s="651"/>
      <c r="AI6" s="651"/>
      <c r="AJ6" s="651"/>
      <c r="AK6" s="651"/>
      <c r="AL6" s="617">
        <v>2.2999999999999998</v>
      </c>
      <c r="AM6" s="618"/>
      <c r="AN6" s="618"/>
      <c r="AO6" s="652"/>
      <c r="AP6" s="611" t="s">
        <v>221</v>
      </c>
      <c r="AQ6" s="612"/>
      <c r="AR6" s="612"/>
      <c r="AS6" s="612"/>
      <c r="AT6" s="612"/>
      <c r="AU6" s="612"/>
      <c r="AV6" s="612"/>
      <c r="AW6" s="612"/>
      <c r="AX6" s="612"/>
      <c r="AY6" s="612"/>
      <c r="AZ6" s="612"/>
      <c r="BA6" s="612"/>
      <c r="BB6" s="612"/>
      <c r="BC6" s="612"/>
      <c r="BD6" s="612"/>
      <c r="BE6" s="612"/>
      <c r="BF6" s="613"/>
      <c r="BG6" s="614">
        <v>636399</v>
      </c>
      <c r="BH6" s="615"/>
      <c r="BI6" s="615"/>
      <c r="BJ6" s="615"/>
      <c r="BK6" s="615"/>
      <c r="BL6" s="615"/>
      <c r="BM6" s="615"/>
      <c r="BN6" s="616"/>
      <c r="BO6" s="650">
        <v>99.3</v>
      </c>
      <c r="BP6" s="650"/>
      <c r="BQ6" s="650"/>
      <c r="BR6" s="650"/>
      <c r="BS6" s="651">
        <v>28710</v>
      </c>
      <c r="BT6" s="651"/>
      <c r="BU6" s="651"/>
      <c r="BV6" s="651"/>
      <c r="BW6" s="651"/>
      <c r="BX6" s="651"/>
      <c r="BY6" s="651"/>
      <c r="BZ6" s="651"/>
      <c r="CA6" s="651"/>
      <c r="CB6" s="682"/>
      <c r="CD6" s="663" t="s">
        <v>222</v>
      </c>
      <c r="CE6" s="664"/>
      <c r="CF6" s="664"/>
      <c r="CG6" s="664"/>
      <c r="CH6" s="664"/>
      <c r="CI6" s="664"/>
      <c r="CJ6" s="664"/>
      <c r="CK6" s="664"/>
      <c r="CL6" s="664"/>
      <c r="CM6" s="664"/>
      <c r="CN6" s="664"/>
      <c r="CO6" s="664"/>
      <c r="CP6" s="664"/>
      <c r="CQ6" s="665"/>
      <c r="CR6" s="614">
        <v>66010</v>
      </c>
      <c r="CS6" s="615"/>
      <c r="CT6" s="615"/>
      <c r="CU6" s="615"/>
      <c r="CV6" s="615"/>
      <c r="CW6" s="615"/>
      <c r="CX6" s="615"/>
      <c r="CY6" s="616"/>
      <c r="CZ6" s="690">
        <v>0.7</v>
      </c>
      <c r="DA6" s="673"/>
      <c r="DB6" s="673"/>
      <c r="DC6" s="692"/>
      <c r="DD6" s="620" t="s">
        <v>122</v>
      </c>
      <c r="DE6" s="615"/>
      <c r="DF6" s="615"/>
      <c r="DG6" s="615"/>
      <c r="DH6" s="615"/>
      <c r="DI6" s="615"/>
      <c r="DJ6" s="615"/>
      <c r="DK6" s="615"/>
      <c r="DL6" s="615"/>
      <c r="DM6" s="615"/>
      <c r="DN6" s="615"/>
      <c r="DO6" s="615"/>
      <c r="DP6" s="616"/>
      <c r="DQ6" s="620">
        <v>66010</v>
      </c>
      <c r="DR6" s="615"/>
      <c r="DS6" s="615"/>
      <c r="DT6" s="615"/>
      <c r="DU6" s="615"/>
      <c r="DV6" s="615"/>
      <c r="DW6" s="615"/>
      <c r="DX6" s="615"/>
      <c r="DY6" s="615"/>
      <c r="DZ6" s="615"/>
      <c r="EA6" s="615"/>
      <c r="EB6" s="615"/>
      <c r="EC6" s="649"/>
    </row>
    <row r="7" spans="2:143" ht="11.25" customHeight="1" x14ac:dyDescent="0.15">
      <c r="B7" s="611" t="s">
        <v>223</v>
      </c>
      <c r="C7" s="612"/>
      <c r="D7" s="612"/>
      <c r="E7" s="612"/>
      <c r="F7" s="612"/>
      <c r="G7" s="612"/>
      <c r="H7" s="612"/>
      <c r="I7" s="612"/>
      <c r="J7" s="612"/>
      <c r="K7" s="612"/>
      <c r="L7" s="612"/>
      <c r="M7" s="612"/>
      <c r="N7" s="612"/>
      <c r="O7" s="612"/>
      <c r="P7" s="612"/>
      <c r="Q7" s="613"/>
      <c r="R7" s="614">
        <v>479</v>
      </c>
      <c r="S7" s="615"/>
      <c r="T7" s="615"/>
      <c r="U7" s="615"/>
      <c r="V7" s="615"/>
      <c r="W7" s="615"/>
      <c r="X7" s="615"/>
      <c r="Y7" s="616"/>
      <c r="Z7" s="650">
        <v>0</v>
      </c>
      <c r="AA7" s="650"/>
      <c r="AB7" s="650"/>
      <c r="AC7" s="650"/>
      <c r="AD7" s="651">
        <v>479</v>
      </c>
      <c r="AE7" s="651"/>
      <c r="AF7" s="651"/>
      <c r="AG7" s="651"/>
      <c r="AH7" s="651"/>
      <c r="AI7" s="651"/>
      <c r="AJ7" s="651"/>
      <c r="AK7" s="651"/>
      <c r="AL7" s="617">
        <v>0</v>
      </c>
      <c r="AM7" s="618"/>
      <c r="AN7" s="618"/>
      <c r="AO7" s="652"/>
      <c r="AP7" s="611" t="s">
        <v>224</v>
      </c>
      <c r="AQ7" s="612"/>
      <c r="AR7" s="612"/>
      <c r="AS7" s="612"/>
      <c r="AT7" s="612"/>
      <c r="AU7" s="612"/>
      <c r="AV7" s="612"/>
      <c r="AW7" s="612"/>
      <c r="AX7" s="612"/>
      <c r="AY7" s="612"/>
      <c r="AZ7" s="612"/>
      <c r="BA7" s="612"/>
      <c r="BB7" s="612"/>
      <c r="BC7" s="612"/>
      <c r="BD7" s="612"/>
      <c r="BE7" s="612"/>
      <c r="BF7" s="613"/>
      <c r="BG7" s="614">
        <v>228739</v>
      </c>
      <c r="BH7" s="615"/>
      <c r="BI7" s="615"/>
      <c r="BJ7" s="615"/>
      <c r="BK7" s="615"/>
      <c r="BL7" s="615"/>
      <c r="BM7" s="615"/>
      <c r="BN7" s="616"/>
      <c r="BO7" s="650">
        <v>35.700000000000003</v>
      </c>
      <c r="BP7" s="650"/>
      <c r="BQ7" s="650"/>
      <c r="BR7" s="650"/>
      <c r="BS7" s="651">
        <v>6146</v>
      </c>
      <c r="BT7" s="651"/>
      <c r="BU7" s="651"/>
      <c r="BV7" s="651"/>
      <c r="BW7" s="651"/>
      <c r="BX7" s="651"/>
      <c r="BY7" s="651"/>
      <c r="BZ7" s="651"/>
      <c r="CA7" s="651"/>
      <c r="CB7" s="682"/>
      <c r="CD7" s="611" t="s">
        <v>225</v>
      </c>
      <c r="CE7" s="612"/>
      <c r="CF7" s="612"/>
      <c r="CG7" s="612"/>
      <c r="CH7" s="612"/>
      <c r="CI7" s="612"/>
      <c r="CJ7" s="612"/>
      <c r="CK7" s="612"/>
      <c r="CL7" s="612"/>
      <c r="CM7" s="612"/>
      <c r="CN7" s="612"/>
      <c r="CO7" s="612"/>
      <c r="CP7" s="612"/>
      <c r="CQ7" s="613"/>
      <c r="CR7" s="614">
        <v>1503429</v>
      </c>
      <c r="CS7" s="615"/>
      <c r="CT7" s="615"/>
      <c r="CU7" s="615"/>
      <c r="CV7" s="615"/>
      <c r="CW7" s="615"/>
      <c r="CX7" s="615"/>
      <c r="CY7" s="616"/>
      <c r="CZ7" s="650">
        <v>15.2</v>
      </c>
      <c r="DA7" s="650"/>
      <c r="DB7" s="650"/>
      <c r="DC7" s="650"/>
      <c r="DD7" s="620">
        <v>135875</v>
      </c>
      <c r="DE7" s="615"/>
      <c r="DF7" s="615"/>
      <c r="DG7" s="615"/>
      <c r="DH7" s="615"/>
      <c r="DI7" s="615"/>
      <c r="DJ7" s="615"/>
      <c r="DK7" s="615"/>
      <c r="DL7" s="615"/>
      <c r="DM7" s="615"/>
      <c r="DN7" s="615"/>
      <c r="DO7" s="615"/>
      <c r="DP7" s="616"/>
      <c r="DQ7" s="620">
        <v>841119</v>
      </c>
      <c r="DR7" s="615"/>
      <c r="DS7" s="615"/>
      <c r="DT7" s="615"/>
      <c r="DU7" s="615"/>
      <c r="DV7" s="615"/>
      <c r="DW7" s="615"/>
      <c r="DX7" s="615"/>
      <c r="DY7" s="615"/>
      <c r="DZ7" s="615"/>
      <c r="EA7" s="615"/>
      <c r="EB7" s="615"/>
      <c r="EC7" s="649"/>
    </row>
    <row r="8" spans="2:143" ht="11.25" customHeight="1" x14ac:dyDescent="0.15">
      <c r="B8" s="611" t="s">
        <v>226</v>
      </c>
      <c r="C8" s="612"/>
      <c r="D8" s="612"/>
      <c r="E8" s="612"/>
      <c r="F8" s="612"/>
      <c r="G8" s="612"/>
      <c r="H8" s="612"/>
      <c r="I8" s="612"/>
      <c r="J8" s="612"/>
      <c r="K8" s="612"/>
      <c r="L8" s="612"/>
      <c r="M8" s="612"/>
      <c r="N8" s="612"/>
      <c r="O8" s="612"/>
      <c r="P8" s="612"/>
      <c r="Q8" s="613"/>
      <c r="R8" s="614">
        <v>3788</v>
      </c>
      <c r="S8" s="615"/>
      <c r="T8" s="615"/>
      <c r="U8" s="615"/>
      <c r="V8" s="615"/>
      <c r="W8" s="615"/>
      <c r="X8" s="615"/>
      <c r="Y8" s="616"/>
      <c r="Z8" s="650">
        <v>0</v>
      </c>
      <c r="AA8" s="650"/>
      <c r="AB8" s="650"/>
      <c r="AC8" s="650"/>
      <c r="AD8" s="651">
        <v>3788</v>
      </c>
      <c r="AE8" s="651"/>
      <c r="AF8" s="651"/>
      <c r="AG8" s="651"/>
      <c r="AH8" s="651"/>
      <c r="AI8" s="651"/>
      <c r="AJ8" s="651"/>
      <c r="AK8" s="651"/>
      <c r="AL8" s="617">
        <v>0.1</v>
      </c>
      <c r="AM8" s="618"/>
      <c r="AN8" s="618"/>
      <c r="AO8" s="652"/>
      <c r="AP8" s="611" t="s">
        <v>227</v>
      </c>
      <c r="AQ8" s="612"/>
      <c r="AR8" s="612"/>
      <c r="AS8" s="612"/>
      <c r="AT8" s="612"/>
      <c r="AU8" s="612"/>
      <c r="AV8" s="612"/>
      <c r="AW8" s="612"/>
      <c r="AX8" s="612"/>
      <c r="AY8" s="612"/>
      <c r="AZ8" s="612"/>
      <c r="BA8" s="612"/>
      <c r="BB8" s="612"/>
      <c r="BC8" s="612"/>
      <c r="BD8" s="612"/>
      <c r="BE8" s="612"/>
      <c r="BF8" s="613"/>
      <c r="BG8" s="614">
        <v>9404</v>
      </c>
      <c r="BH8" s="615"/>
      <c r="BI8" s="615"/>
      <c r="BJ8" s="615"/>
      <c r="BK8" s="615"/>
      <c r="BL8" s="615"/>
      <c r="BM8" s="615"/>
      <c r="BN8" s="616"/>
      <c r="BO8" s="650">
        <v>1.5</v>
      </c>
      <c r="BP8" s="650"/>
      <c r="BQ8" s="650"/>
      <c r="BR8" s="650"/>
      <c r="BS8" s="651" t="s">
        <v>122</v>
      </c>
      <c r="BT8" s="651"/>
      <c r="BU8" s="651"/>
      <c r="BV8" s="651"/>
      <c r="BW8" s="651"/>
      <c r="BX8" s="651"/>
      <c r="BY8" s="651"/>
      <c r="BZ8" s="651"/>
      <c r="CA8" s="651"/>
      <c r="CB8" s="682"/>
      <c r="CD8" s="611" t="s">
        <v>228</v>
      </c>
      <c r="CE8" s="612"/>
      <c r="CF8" s="612"/>
      <c r="CG8" s="612"/>
      <c r="CH8" s="612"/>
      <c r="CI8" s="612"/>
      <c r="CJ8" s="612"/>
      <c r="CK8" s="612"/>
      <c r="CL8" s="612"/>
      <c r="CM8" s="612"/>
      <c r="CN8" s="612"/>
      <c r="CO8" s="612"/>
      <c r="CP8" s="612"/>
      <c r="CQ8" s="613"/>
      <c r="CR8" s="614">
        <v>1885266</v>
      </c>
      <c r="CS8" s="615"/>
      <c r="CT8" s="615"/>
      <c r="CU8" s="615"/>
      <c r="CV8" s="615"/>
      <c r="CW8" s="615"/>
      <c r="CX8" s="615"/>
      <c r="CY8" s="616"/>
      <c r="CZ8" s="650">
        <v>19</v>
      </c>
      <c r="DA8" s="650"/>
      <c r="DB8" s="650"/>
      <c r="DC8" s="650"/>
      <c r="DD8" s="620" t="s">
        <v>122</v>
      </c>
      <c r="DE8" s="615"/>
      <c r="DF8" s="615"/>
      <c r="DG8" s="615"/>
      <c r="DH8" s="615"/>
      <c r="DI8" s="615"/>
      <c r="DJ8" s="615"/>
      <c r="DK8" s="615"/>
      <c r="DL8" s="615"/>
      <c r="DM8" s="615"/>
      <c r="DN8" s="615"/>
      <c r="DO8" s="615"/>
      <c r="DP8" s="616"/>
      <c r="DQ8" s="620">
        <v>1076773</v>
      </c>
      <c r="DR8" s="615"/>
      <c r="DS8" s="615"/>
      <c r="DT8" s="615"/>
      <c r="DU8" s="615"/>
      <c r="DV8" s="615"/>
      <c r="DW8" s="615"/>
      <c r="DX8" s="615"/>
      <c r="DY8" s="615"/>
      <c r="DZ8" s="615"/>
      <c r="EA8" s="615"/>
      <c r="EB8" s="615"/>
      <c r="EC8" s="649"/>
    </row>
    <row r="9" spans="2:143" ht="11.25" customHeight="1" x14ac:dyDescent="0.15">
      <c r="B9" s="611" t="s">
        <v>229</v>
      </c>
      <c r="C9" s="612"/>
      <c r="D9" s="612"/>
      <c r="E9" s="612"/>
      <c r="F9" s="612"/>
      <c r="G9" s="612"/>
      <c r="H9" s="612"/>
      <c r="I9" s="612"/>
      <c r="J9" s="612"/>
      <c r="K9" s="612"/>
      <c r="L9" s="612"/>
      <c r="M9" s="612"/>
      <c r="N9" s="612"/>
      <c r="O9" s="612"/>
      <c r="P9" s="612"/>
      <c r="Q9" s="613"/>
      <c r="R9" s="614">
        <v>4738</v>
      </c>
      <c r="S9" s="615"/>
      <c r="T9" s="615"/>
      <c r="U9" s="615"/>
      <c r="V9" s="615"/>
      <c r="W9" s="615"/>
      <c r="X9" s="615"/>
      <c r="Y9" s="616"/>
      <c r="Z9" s="650">
        <v>0</v>
      </c>
      <c r="AA9" s="650"/>
      <c r="AB9" s="650"/>
      <c r="AC9" s="650"/>
      <c r="AD9" s="651">
        <v>4738</v>
      </c>
      <c r="AE9" s="651"/>
      <c r="AF9" s="651"/>
      <c r="AG9" s="651"/>
      <c r="AH9" s="651"/>
      <c r="AI9" s="651"/>
      <c r="AJ9" s="651"/>
      <c r="AK9" s="651"/>
      <c r="AL9" s="617">
        <v>0.1</v>
      </c>
      <c r="AM9" s="618"/>
      <c r="AN9" s="618"/>
      <c r="AO9" s="652"/>
      <c r="AP9" s="611" t="s">
        <v>230</v>
      </c>
      <c r="AQ9" s="612"/>
      <c r="AR9" s="612"/>
      <c r="AS9" s="612"/>
      <c r="AT9" s="612"/>
      <c r="AU9" s="612"/>
      <c r="AV9" s="612"/>
      <c r="AW9" s="612"/>
      <c r="AX9" s="612"/>
      <c r="AY9" s="612"/>
      <c r="AZ9" s="612"/>
      <c r="BA9" s="612"/>
      <c r="BB9" s="612"/>
      <c r="BC9" s="612"/>
      <c r="BD9" s="612"/>
      <c r="BE9" s="612"/>
      <c r="BF9" s="613"/>
      <c r="BG9" s="614">
        <v>182451</v>
      </c>
      <c r="BH9" s="615"/>
      <c r="BI9" s="615"/>
      <c r="BJ9" s="615"/>
      <c r="BK9" s="615"/>
      <c r="BL9" s="615"/>
      <c r="BM9" s="615"/>
      <c r="BN9" s="616"/>
      <c r="BO9" s="650">
        <v>28.5</v>
      </c>
      <c r="BP9" s="650"/>
      <c r="BQ9" s="650"/>
      <c r="BR9" s="650"/>
      <c r="BS9" s="651" t="s">
        <v>122</v>
      </c>
      <c r="BT9" s="651"/>
      <c r="BU9" s="651"/>
      <c r="BV9" s="651"/>
      <c r="BW9" s="651"/>
      <c r="BX9" s="651"/>
      <c r="BY9" s="651"/>
      <c r="BZ9" s="651"/>
      <c r="CA9" s="651"/>
      <c r="CB9" s="682"/>
      <c r="CD9" s="611" t="s">
        <v>231</v>
      </c>
      <c r="CE9" s="612"/>
      <c r="CF9" s="612"/>
      <c r="CG9" s="612"/>
      <c r="CH9" s="612"/>
      <c r="CI9" s="612"/>
      <c r="CJ9" s="612"/>
      <c r="CK9" s="612"/>
      <c r="CL9" s="612"/>
      <c r="CM9" s="612"/>
      <c r="CN9" s="612"/>
      <c r="CO9" s="612"/>
      <c r="CP9" s="612"/>
      <c r="CQ9" s="613"/>
      <c r="CR9" s="614">
        <v>946022</v>
      </c>
      <c r="CS9" s="615"/>
      <c r="CT9" s="615"/>
      <c r="CU9" s="615"/>
      <c r="CV9" s="615"/>
      <c r="CW9" s="615"/>
      <c r="CX9" s="615"/>
      <c r="CY9" s="616"/>
      <c r="CZ9" s="650">
        <v>9.5</v>
      </c>
      <c r="DA9" s="650"/>
      <c r="DB9" s="650"/>
      <c r="DC9" s="650"/>
      <c r="DD9" s="620">
        <v>1492</v>
      </c>
      <c r="DE9" s="615"/>
      <c r="DF9" s="615"/>
      <c r="DG9" s="615"/>
      <c r="DH9" s="615"/>
      <c r="DI9" s="615"/>
      <c r="DJ9" s="615"/>
      <c r="DK9" s="615"/>
      <c r="DL9" s="615"/>
      <c r="DM9" s="615"/>
      <c r="DN9" s="615"/>
      <c r="DO9" s="615"/>
      <c r="DP9" s="616"/>
      <c r="DQ9" s="620">
        <v>671455</v>
      </c>
      <c r="DR9" s="615"/>
      <c r="DS9" s="615"/>
      <c r="DT9" s="615"/>
      <c r="DU9" s="615"/>
      <c r="DV9" s="615"/>
      <c r="DW9" s="615"/>
      <c r="DX9" s="615"/>
      <c r="DY9" s="615"/>
      <c r="DZ9" s="615"/>
      <c r="EA9" s="615"/>
      <c r="EB9" s="615"/>
      <c r="EC9" s="649"/>
    </row>
    <row r="10" spans="2:143" ht="11.25" customHeight="1" x14ac:dyDescent="0.15">
      <c r="B10" s="611" t="s">
        <v>232</v>
      </c>
      <c r="C10" s="612"/>
      <c r="D10" s="612"/>
      <c r="E10" s="612"/>
      <c r="F10" s="612"/>
      <c r="G10" s="612"/>
      <c r="H10" s="612"/>
      <c r="I10" s="612"/>
      <c r="J10" s="612"/>
      <c r="K10" s="612"/>
      <c r="L10" s="612"/>
      <c r="M10" s="612"/>
      <c r="N10" s="612"/>
      <c r="O10" s="612"/>
      <c r="P10" s="612"/>
      <c r="Q10" s="613"/>
      <c r="R10" s="614" t="s">
        <v>122</v>
      </c>
      <c r="S10" s="615"/>
      <c r="T10" s="615"/>
      <c r="U10" s="615"/>
      <c r="V10" s="615"/>
      <c r="W10" s="615"/>
      <c r="X10" s="615"/>
      <c r="Y10" s="616"/>
      <c r="Z10" s="650" t="s">
        <v>122</v>
      </c>
      <c r="AA10" s="650"/>
      <c r="AB10" s="650"/>
      <c r="AC10" s="650"/>
      <c r="AD10" s="651" t="s">
        <v>122</v>
      </c>
      <c r="AE10" s="651"/>
      <c r="AF10" s="651"/>
      <c r="AG10" s="651"/>
      <c r="AH10" s="651"/>
      <c r="AI10" s="651"/>
      <c r="AJ10" s="651"/>
      <c r="AK10" s="651"/>
      <c r="AL10" s="617" t="s">
        <v>122</v>
      </c>
      <c r="AM10" s="618"/>
      <c r="AN10" s="618"/>
      <c r="AO10" s="652"/>
      <c r="AP10" s="611" t="s">
        <v>233</v>
      </c>
      <c r="AQ10" s="612"/>
      <c r="AR10" s="612"/>
      <c r="AS10" s="612"/>
      <c r="AT10" s="612"/>
      <c r="AU10" s="612"/>
      <c r="AV10" s="612"/>
      <c r="AW10" s="612"/>
      <c r="AX10" s="612"/>
      <c r="AY10" s="612"/>
      <c r="AZ10" s="612"/>
      <c r="BA10" s="612"/>
      <c r="BB10" s="612"/>
      <c r="BC10" s="612"/>
      <c r="BD10" s="612"/>
      <c r="BE10" s="612"/>
      <c r="BF10" s="613"/>
      <c r="BG10" s="614">
        <v>22589</v>
      </c>
      <c r="BH10" s="615"/>
      <c r="BI10" s="615"/>
      <c r="BJ10" s="615"/>
      <c r="BK10" s="615"/>
      <c r="BL10" s="615"/>
      <c r="BM10" s="615"/>
      <c r="BN10" s="616"/>
      <c r="BO10" s="650">
        <v>3.5</v>
      </c>
      <c r="BP10" s="650"/>
      <c r="BQ10" s="650"/>
      <c r="BR10" s="650"/>
      <c r="BS10" s="651">
        <v>3764</v>
      </c>
      <c r="BT10" s="651"/>
      <c r="BU10" s="651"/>
      <c r="BV10" s="651"/>
      <c r="BW10" s="651"/>
      <c r="BX10" s="651"/>
      <c r="BY10" s="651"/>
      <c r="BZ10" s="651"/>
      <c r="CA10" s="651"/>
      <c r="CB10" s="682"/>
      <c r="CD10" s="611" t="s">
        <v>234</v>
      </c>
      <c r="CE10" s="612"/>
      <c r="CF10" s="612"/>
      <c r="CG10" s="612"/>
      <c r="CH10" s="612"/>
      <c r="CI10" s="612"/>
      <c r="CJ10" s="612"/>
      <c r="CK10" s="612"/>
      <c r="CL10" s="612"/>
      <c r="CM10" s="612"/>
      <c r="CN10" s="612"/>
      <c r="CO10" s="612"/>
      <c r="CP10" s="612"/>
      <c r="CQ10" s="613"/>
      <c r="CR10" s="614">
        <v>593</v>
      </c>
      <c r="CS10" s="615"/>
      <c r="CT10" s="615"/>
      <c r="CU10" s="615"/>
      <c r="CV10" s="615"/>
      <c r="CW10" s="615"/>
      <c r="CX10" s="615"/>
      <c r="CY10" s="616"/>
      <c r="CZ10" s="650">
        <v>0</v>
      </c>
      <c r="DA10" s="650"/>
      <c r="DB10" s="650"/>
      <c r="DC10" s="650"/>
      <c r="DD10" s="620" t="s">
        <v>122</v>
      </c>
      <c r="DE10" s="615"/>
      <c r="DF10" s="615"/>
      <c r="DG10" s="615"/>
      <c r="DH10" s="615"/>
      <c r="DI10" s="615"/>
      <c r="DJ10" s="615"/>
      <c r="DK10" s="615"/>
      <c r="DL10" s="615"/>
      <c r="DM10" s="615"/>
      <c r="DN10" s="615"/>
      <c r="DO10" s="615"/>
      <c r="DP10" s="616"/>
      <c r="DQ10" s="620">
        <v>593</v>
      </c>
      <c r="DR10" s="615"/>
      <c r="DS10" s="615"/>
      <c r="DT10" s="615"/>
      <c r="DU10" s="615"/>
      <c r="DV10" s="615"/>
      <c r="DW10" s="615"/>
      <c r="DX10" s="615"/>
      <c r="DY10" s="615"/>
      <c r="DZ10" s="615"/>
      <c r="EA10" s="615"/>
      <c r="EB10" s="615"/>
      <c r="EC10" s="649"/>
    </row>
    <row r="11" spans="2:143" ht="11.25" customHeight="1" x14ac:dyDescent="0.15">
      <c r="B11" s="611" t="s">
        <v>235</v>
      </c>
      <c r="C11" s="612"/>
      <c r="D11" s="612"/>
      <c r="E11" s="612"/>
      <c r="F11" s="612"/>
      <c r="G11" s="612"/>
      <c r="H11" s="612"/>
      <c r="I11" s="612"/>
      <c r="J11" s="612"/>
      <c r="K11" s="612"/>
      <c r="L11" s="612"/>
      <c r="M11" s="612"/>
      <c r="N11" s="612"/>
      <c r="O11" s="612"/>
      <c r="P11" s="612"/>
      <c r="Q11" s="613"/>
      <c r="R11" s="614">
        <v>163212</v>
      </c>
      <c r="S11" s="615"/>
      <c r="T11" s="615"/>
      <c r="U11" s="615"/>
      <c r="V11" s="615"/>
      <c r="W11" s="615"/>
      <c r="X11" s="615"/>
      <c r="Y11" s="616"/>
      <c r="Z11" s="617">
        <v>1.6</v>
      </c>
      <c r="AA11" s="618"/>
      <c r="AB11" s="618"/>
      <c r="AC11" s="619"/>
      <c r="AD11" s="620">
        <v>163212</v>
      </c>
      <c r="AE11" s="615"/>
      <c r="AF11" s="615"/>
      <c r="AG11" s="615"/>
      <c r="AH11" s="615"/>
      <c r="AI11" s="615"/>
      <c r="AJ11" s="615"/>
      <c r="AK11" s="616"/>
      <c r="AL11" s="617">
        <v>3.1</v>
      </c>
      <c r="AM11" s="618"/>
      <c r="AN11" s="618"/>
      <c r="AO11" s="652"/>
      <c r="AP11" s="611" t="s">
        <v>236</v>
      </c>
      <c r="AQ11" s="612"/>
      <c r="AR11" s="612"/>
      <c r="AS11" s="612"/>
      <c r="AT11" s="612"/>
      <c r="AU11" s="612"/>
      <c r="AV11" s="612"/>
      <c r="AW11" s="612"/>
      <c r="AX11" s="612"/>
      <c r="AY11" s="612"/>
      <c r="AZ11" s="612"/>
      <c r="BA11" s="612"/>
      <c r="BB11" s="612"/>
      <c r="BC11" s="612"/>
      <c r="BD11" s="612"/>
      <c r="BE11" s="612"/>
      <c r="BF11" s="613"/>
      <c r="BG11" s="614">
        <v>14295</v>
      </c>
      <c r="BH11" s="615"/>
      <c r="BI11" s="615"/>
      <c r="BJ11" s="615"/>
      <c r="BK11" s="615"/>
      <c r="BL11" s="615"/>
      <c r="BM11" s="615"/>
      <c r="BN11" s="616"/>
      <c r="BO11" s="650">
        <v>2.2000000000000002</v>
      </c>
      <c r="BP11" s="650"/>
      <c r="BQ11" s="650"/>
      <c r="BR11" s="650"/>
      <c r="BS11" s="651">
        <v>2382</v>
      </c>
      <c r="BT11" s="651"/>
      <c r="BU11" s="651"/>
      <c r="BV11" s="651"/>
      <c r="BW11" s="651"/>
      <c r="BX11" s="651"/>
      <c r="BY11" s="651"/>
      <c r="BZ11" s="651"/>
      <c r="CA11" s="651"/>
      <c r="CB11" s="682"/>
      <c r="CD11" s="611" t="s">
        <v>237</v>
      </c>
      <c r="CE11" s="612"/>
      <c r="CF11" s="612"/>
      <c r="CG11" s="612"/>
      <c r="CH11" s="612"/>
      <c r="CI11" s="612"/>
      <c r="CJ11" s="612"/>
      <c r="CK11" s="612"/>
      <c r="CL11" s="612"/>
      <c r="CM11" s="612"/>
      <c r="CN11" s="612"/>
      <c r="CO11" s="612"/>
      <c r="CP11" s="612"/>
      <c r="CQ11" s="613"/>
      <c r="CR11" s="614">
        <v>595922</v>
      </c>
      <c r="CS11" s="615"/>
      <c r="CT11" s="615"/>
      <c r="CU11" s="615"/>
      <c r="CV11" s="615"/>
      <c r="CW11" s="615"/>
      <c r="CX11" s="615"/>
      <c r="CY11" s="616"/>
      <c r="CZ11" s="650">
        <v>6</v>
      </c>
      <c r="DA11" s="650"/>
      <c r="DB11" s="650"/>
      <c r="DC11" s="650"/>
      <c r="DD11" s="620">
        <v>218691</v>
      </c>
      <c r="DE11" s="615"/>
      <c r="DF11" s="615"/>
      <c r="DG11" s="615"/>
      <c r="DH11" s="615"/>
      <c r="DI11" s="615"/>
      <c r="DJ11" s="615"/>
      <c r="DK11" s="615"/>
      <c r="DL11" s="615"/>
      <c r="DM11" s="615"/>
      <c r="DN11" s="615"/>
      <c r="DO11" s="615"/>
      <c r="DP11" s="616"/>
      <c r="DQ11" s="620">
        <v>290555</v>
      </c>
      <c r="DR11" s="615"/>
      <c r="DS11" s="615"/>
      <c r="DT11" s="615"/>
      <c r="DU11" s="615"/>
      <c r="DV11" s="615"/>
      <c r="DW11" s="615"/>
      <c r="DX11" s="615"/>
      <c r="DY11" s="615"/>
      <c r="DZ11" s="615"/>
      <c r="EA11" s="615"/>
      <c r="EB11" s="615"/>
      <c r="EC11" s="649"/>
    </row>
    <row r="12" spans="2:143" ht="11.25" customHeight="1" x14ac:dyDescent="0.15">
      <c r="B12" s="611" t="s">
        <v>238</v>
      </c>
      <c r="C12" s="612"/>
      <c r="D12" s="612"/>
      <c r="E12" s="612"/>
      <c r="F12" s="612"/>
      <c r="G12" s="612"/>
      <c r="H12" s="612"/>
      <c r="I12" s="612"/>
      <c r="J12" s="612"/>
      <c r="K12" s="612"/>
      <c r="L12" s="612"/>
      <c r="M12" s="612"/>
      <c r="N12" s="612"/>
      <c r="O12" s="612"/>
      <c r="P12" s="612"/>
      <c r="Q12" s="613"/>
      <c r="R12" s="614" t="s">
        <v>122</v>
      </c>
      <c r="S12" s="615"/>
      <c r="T12" s="615"/>
      <c r="U12" s="615"/>
      <c r="V12" s="615"/>
      <c r="W12" s="615"/>
      <c r="X12" s="615"/>
      <c r="Y12" s="616"/>
      <c r="Z12" s="650" t="s">
        <v>122</v>
      </c>
      <c r="AA12" s="650"/>
      <c r="AB12" s="650"/>
      <c r="AC12" s="650"/>
      <c r="AD12" s="651" t="s">
        <v>122</v>
      </c>
      <c r="AE12" s="651"/>
      <c r="AF12" s="651"/>
      <c r="AG12" s="651"/>
      <c r="AH12" s="651"/>
      <c r="AI12" s="651"/>
      <c r="AJ12" s="651"/>
      <c r="AK12" s="651"/>
      <c r="AL12" s="617" t="s">
        <v>122</v>
      </c>
      <c r="AM12" s="618"/>
      <c r="AN12" s="618"/>
      <c r="AO12" s="652"/>
      <c r="AP12" s="611" t="s">
        <v>239</v>
      </c>
      <c r="AQ12" s="612"/>
      <c r="AR12" s="612"/>
      <c r="AS12" s="612"/>
      <c r="AT12" s="612"/>
      <c r="AU12" s="612"/>
      <c r="AV12" s="612"/>
      <c r="AW12" s="612"/>
      <c r="AX12" s="612"/>
      <c r="AY12" s="612"/>
      <c r="AZ12" s="612"/>
      <c r="BA12" s="612"/>
      <c r="BB12" s="612"/>
      <c r="BC12" s="612"/>
      <c r="BD12" s="612"/>
      <c r="BE12" s="612"/>
      <c r="BF12" s="613"/>
      <c r="BG12" s="614">
        <v>344730</v>
      </c>
      <c r="BH12" s="615"/>
      <c r="BI12" s="615"/>
      <c r="BJ12" s="615"/>
      <c r="BK12" s="615"/>
      <c r="BL12" s="615"/>
      <c r="BM12" s="615"/>
      <c r="BN12" s="616"/>
      <c r="BO12" s="650">
        <v>53.8</v>
      </c>
      <c r="BP12" s="650"/>
      <c r="BQ12" s="650"/>
      <c r="BR12" s="650"/>
      <c r="BS12" s="651">
        <v>22564</v>
      </c>
      <c r="BT12" s="651"/>
      <c r="BU12" s="651"/>
      <c r="BV12" s="651"/>
      <c r="BW12" s="651"/>
      <c r="BX12" s="651"/>
      <c r="BY12" s="651"/>
      <c r="BZ12" s="651"/>
      <c r="CA12" s="651"/>
      <c r="CB12" s="682"/>
      <c r="CD12" s="611" t="s">
        <v>240</v>
      </c>
      <c r="CE12" s="612"/>
      <c r="CF12" s="612"/>
      <c r="CG12" s="612"/>
      <c r="CH12" s="612"/>
      <c r="CI12" s="612"/>
      <c r="CJ12" s="612"/>
      <c r="CK12" s="612"/>
      <c r="CL12" s="612"/>
      <c r="CM12" s="612"/>
      <c r="CN12" s="612"/>
      <c r="CO12" s="612"/>
      <c r="CP12" s="612"/>
      <c r="CQ12" s="613"/>
      <c r="CR12" s="614">
        <v>539040</v>
      </c>
      <c r="CS12" s="615"/>
      <c r="CT12" s="615"/>
      <c r="CU12" s="615"/>
      <c r="CV12" s="615"/>
      <c r="CW12" s="615"/>
      <c r="CX12" s="615"/>
      <c r="CY12" s="616"/>
      <c r="CZ12" s="650">
        <v>5.4</v>
      </c>
      <c r="DA12" s="650"/>
      <c r="DB12" s="650"/>
      <c r="DC12" s="650"/>
      <c r="DD12" s="620">
        <v>220449</v>
      </c>
      <c r="DE12" s="615"/>
      <c r="DF12" s="615"/>
      <c r="DG12" s="615"/>
      <c r="DH12" s="615"/>
      <c r="DI12" s="615"/>
      <c r="DJ12" s="615"/>
      <c r="DK12" s="615"/>
      <c r="DL12" s="615"/>
      <c r="DM12" s="615"/>
      <c r="DN12" s="615"/>
      <c r="DO12" s="615"/>
      <c r="DP12" s="616"/>
      <c r="DQ12" s="620">
        <v>237469</v>
      </c>
      <c r="DR12" s="615"/>
      <c r="DS12" s="615"/>
      <c r="DT12" s="615"/>
      <c r="DU12" s="615"/>
      <c r="DV12" s="615"/>
      <c r="DW12" s="615"/>
      <c r="DX12" s="615"/>
      <c r="DY12" s="615"/>
      <c r="DZ12" s="615"/>
      <c r="EA12" s="615"/>
      <c r="EB12" s="615"/>
      <c r="EC12" s="649"/>
    </row>
    <row r="13" spans="2:143" ht="11.25" customHeight="1" x14ac:dyDescent="0.15">
      <c r="B13" s="611" t="s">
        <v>241</v>
      </c>
      <c r="C13" s="612"/>
      <c r="D13" s="612"/>
      <c r="E13" s="612"/>
      <c r="F13" s="612"/>
      <c r="G13" s="612"/>
      <c r="H13" s="612"/>
      <c r="I13" s="612"/>
      <c r="J13" s="612"/>
      <c r="K13" s="612"/>
      <c r="L13" s="612"/>
      <c r="M13" s="612"/>
      <c r="N13" s="612"/>
      <c r="O13" s="612"/>
      <c r="P13" s="612"/>
      <c r="Q13" s="613"/>
      <c r="R13" s="614" t="s">
        <v>122</v>
      </c>
      <c r="S13" s="615"/>
      <c r="T13" s="615"/>
      <c r="U13" s="615"/>
      <c r="V13" s="615"/>
      <c r="W13" s="615"/>
      <c r="X13" s="615"/>
      <c r="Y13" s="616"/>
      <c r="Z13" s="650" t="s">
        <v>122</v>
      </c>
      <c r="AA13" s="650"/>
      <c r="AB13" s="650"/>
      <c r="AC13" s="650"/>
      <c r="AD13" s="651" t="s">
        <v>122</v>
      </c>
      <c r="AE13" s="651"/>
      <c r="AF13" s="651"/>
      <c r="AG13" s="651"/>
      <c r="AH13" s="651"/>
      <c r="AI13" s="651"/>
      <c r="AJ13" s="651"/>
      <c r="AK13" s="651"/>
      <c r="AL13" s="617" t="s">
        <v>122</v>
      </c>
      <c r="AM13" s="618"/>
      <c r="AN13" s="618"/>
      <c r="AO13" s="652"/>
      <c r="AP13" s="611" t="s">
        <v>242</v>
      </c>
      <c r="AQ13" s="612"/>
      <c r="AR13" s="612"/>
      <c r="AS13" s="612"/>
      <c r="AT13" s="612"/>
      <c r="AU13" s="612"/>
      <c r="AV13" s="612"/>
      <c r="AW13" s="612"/>
      <c r="AX13" s="612"/>
      <c r="AY13" s="612"/>
      <c r="AZ13" s="612"/>
      <c r="BA13" s="612"/>
      <c r="BB13" s="612"/>
      <c r="BC13" s="612"/>
      <c r="BD13" s="612"/>
      <c r="BE13" s="612"/>
      <c r="BF13" s="613"/>
      <c r="BG13" s="614">
        <v>340449</v>
      </c>
      <c r="BH13" s="615"/>
      <c r="BI13" s="615"/>
      <c r="BJ13" s="615"/>
      <c r="BK13" s="615"/>
      <c r="BL13" s="615"/>
      <c r="BM13" s="615"/>
      <c r="BN13" s="616"/>
      <c r="BO13" s="650">
        <v>53.1</v>
      </c>
      <c r="BP13" s="650"/>
      <c r="BQ13" s="650"/>
      <c r="BR13" s="650"/>
      <c r="BS13" s="651">
        <v>22564</v>
      </c>
      <c r="BT13" s="651"/>
      <c r="BU13" s="651"/>
      <c r="BV13" s="651"/>
      <c r="BW13" s="651"/>
      <c r="BX13" s="651"/>
      <c r="BY13" s="651"/>
      <c r="BZ13" s="651"/>
      <c r="CA13" s="651"/>
      <c r="CB13" s="682"/>
      <c r="CD13" s="611" t="s">
        <v>243</v>
      </c>
      <c r="CE13" s="612"/>
      <c r="CF13" s="612"/>
      <c r="CG13" s="612"/>
      <c r="CH13" s="612"/>
      <c r="CI13" s="612"/>
      <c r="CJ13" s="612"/>
      <c r="CK13" s="612"/>
      <c r="CL13" s="612"/>
      <c r="CM13" s="612"/>
      <c r="CN13" s="612"/>
      <c r="CO13" s="612"/>
      <c r="CP13" s="612"/>
      <c r="CQ13" s="613"/>
      <c r="CR13" s="614">
        <v>950111</v>
      </c>
      <c r="CS13" s="615"/>
      <c r="CT13" s="615"/>
      <c r="CU13" s="615"/>
      <c r="CV13" s="615"/>
      <c r="CW13" s="615"/>
      <c r="CX13" s="615"/>
      <c r="CY13" s="616"/>
      <c r="CZ13" s="650">
        <v>9.6</v>
      </c>
      <c r="DA13" s="650"/>
      <c r="DB13" s="650"/>
      <c r="DC13" s="650"/>
      <c r="DD13" s="620">
        <v>555601</v>
      </c>
      <c r="DE13" s="615"/>
      <c r="DF13" s="615"/>
      <c r="DG13" s="615"/>
      <c r="DH13" s="615"/>
      <c r="DI13" s="615"/>
      <c r="DJ13" s="615"/>
      <c r="DK13" s="615"/>
      <c r="DL13" s="615"/>
      <c r="DM13" s="615"/>
      <c r="DN13" s="615"/>
      <c r="DO13" s="615"/>
      <c r="DP13" s="616"/>
      <c r="DQ13" s="620">
        <v>373938</v>
      </c>
      <c r="DR13" s="615"/>
      <c r="DS13" s="615"/>
      <c r="DT13" s="615"/>
      <c r="DU13" s="615"/>
      <c r="DV13" s="615"/>
      <c r="DW13" s="615"/>
      <c r="DX13" s="615"/>
      <c r="DY13" s="615"/>
      <c r="DZ13" s="615"/>
      <c r="EA13" s="615"/>
      <c r="EB13" s="615"/>
      <c r="EC13" s="649"/>
    </row>
    <row r="14" spans="2:143" ht="11.25" customHeight="1" x14ac:dyDescent="0.15">
      <c r="B14" s="611" t="s">
        <v>244</v>
      </c>
      <c r="C14" s="612"/>
      <c r="D14" s="612"/>
      <c r="E14" s="612"/>
      <c r="F14" s="612"/>
      <c r="G14" s="612"/>
      <c r="H14" s="612"/>
      <c r="I14" s="612"/>
      <c r="J14" s="612"/>
      <c r="K14" s="612"/>
      <c r="L14" s="612"/>
      <c r="M14" s="612"/>
      <c r="N14" s="612"/>
      <c r="O14" s="612"/>
      <c r="P14" s="612"/>
      <c r="Q14" s="613"/>
      <c r="R14" s="614" t="s">
        <v>122</v>
      </c>
      <c r="S14" s="615"/>
      <c r="T14" s="615"/>
      <c r="U14" s="615"/>
      <c r="V14" s="615"/>
      <c r="W14" s="615"/>
      <c r="X14" s="615"/>
      <c r="Y14" s="616"/>
      <c r="Z14" s="650" t="s">
        <v>122</v>
      </c>
      <c r="AA14" s="650"/>
      <c r="AB14" s="650"/>
      <c r="AC14" s="650"/>
      <c r="AD14" s="651" t="s">
        <v>122</v>
      </c>
      <c r="AE14" s="651"/>
      <c r="AF14" s="651"/>
      <c r="AG14" s="651"/>
      <c r="AH14" s="651"/>
      <c r="AI14" s="651"/>
      <c r="AJ14" s="651"/>
      <c r="AK14" s="651"/>
      <c r="AL14" s="617" t="s">
        <v>122</v>
      </c>
      <c r="AM14" s="618"/>
      <c r="AN14" s="618"/>
      <c r="AO14" s="652"/>
      <c r="AP14" s="611" t="s">
        <v>245</v>
      </c>
      <c r="AQ14" s="612"/>
      <c r="AR14" s="612"/>
      <c r="AS14" s="612"/>
      <c r="AT14" s="612"/>
      <c r="AU14" s="612"/>
      <c r="AV14" s="612"/>
      <c r="AW14" s="612"/>
      <c r="AX14" s="612"/>
      <c r="AY14" s="612"/>
      <c r="AZ14" s="612"/>
      <c r="BA14" s="612"/>
      <c r="BB14" s="612"/>
      <c r="BC14" s="612"/>
      <c r="BD14" s="612"/>
      <c r="BE14" s="612"/>
      <c r="BF14" s="613"/>
      <c r="BG14" s="614">
        <v>30417</v>
      </c>
      <c r="BH14" s="615"/>
      <c r="BI14" s="615"/>
      <c r="BJ14" s="615"/>
      <c r="BK14" s="615"/>
      <c r="BL14" s="615"/>
      <c r="BM14" s="615"/>
      <c r="BN14" s="616"/>
      <c r="BO14" s="650">
        <v>4.7</v>
      </c>
      <c r="BP14" s="650"/>
      <c r="BQ14" s="650"/>
      <c r="BR14" s="650"/>
      <c r="BS14" s="651" t="s">
        <v>122</v>
      </c>
      <c r="BT14" s="651"/>
      <c r="BU14" s="651"/>
      <c r="BV14" s="651"/>
      <c r="BW14" s="651"/>
      <c r="BX14" s="651"/>
      <c r="BY14" s="651"/>
      <c r="BZ14" s="651"/>
      <c r="CA14" s="651"/>
      <c r="CB14" s="682"/>
      <c r="CD14" s="611" t="s">
        <v>246</v>
      </c>
      <c r="CE14" s="612"/>
      <c r="CF14" s="612"/>
      <c r="CG14" s="612"/>
      <c r="CH14" s="612"/>
      <c r="CI14" s="612"/>
      <c r="CJ14" s="612"/>
      <c r="CK14" s="612"/>
      <c r="CL14" s="612"/>
      <c r="CM14" s="612"/>
      <c r="CN14" s="612"/>
      <c r="CO14" s="612"/>
      <c r="CP14" s="612"/>
      <c r="CQ14" s="613"/>
      <c r="CR14" s="614">
        <v>364813</v>
      </c>
      <c r="CS14" s="615"/>
      <c r="CT14" s="615"/>
      <c r="CU14" s="615"/>
      <c r="CV14" s="615"/>
      <c r="CW14" s="615"/>
      <c r="CX14" s="615"/>
      <c r="CY14" s="616"/>
      <c r="CZ14" s="650">
        <v>3.7</v>
      </c>
      <c r="DA14" s="650"/>
      <c r="DB14" s="650"/>
      <c r="DC14" s="650"/>
      <c r="DD14" s="620">
        <v>7645</v>
      </c>
      <c r="DE14" s="615"/>
      <c r="DF14" s="615"/>
      <c r="DG14" s="615"/>
      <c r="DH14" s="615"/>
      <c r="DI14" s="615"/>
      <c r="DJ14" s="615"/>
      <c r="DK14" s="615"/>
      <c r="DL14" s="615"/>
      <c r="DM14" s="615"/>
      <c r="DN14" s="615"/>
      <c r="DO14" s="615"/>
      <c r="DP14" s="616"/>
      <c r="DQ14" s="620">
        <v>254404</v>
      </c>
      <c r="DR14" s="615"/>
      <c r="DS14" s="615"/>
      <c r="DT14" s="615"/>
      <c r="DU14" s="615"/>
      <c r="DV14" s="615"/>
      <c r="DW14" s="615"/>
      <c r="DX14" s="615"/>
      <c r="DY14" s="615"/>
      <c r="DZ14" s="615"/>
      <c r="EA14" s="615"/>
      <c r="EB14" s="615"/>
      <c r="EC14" s="649"/>
    </row>
    <row r="15" spans="2:143" ht="11.25" customHeight="1" x14ac:dyDescent="0.15">
      <c r="B15" s="611" t="s">
        <v>247</v>
      </c>
      <c r="C15" s="612"/>
      <c r="D15" s="612"/>
      <c r="E15" s="612"/>
      <c r="F15" s="612"/>
      <c r="G15" s="612"/>
      <c r="H15" s="612"/>
      <c r="I15" s="612"/>
      <c r="J15" s="612"/>
      <c r="K15" s="612"/>
      <c r="L15" s="612"/>
      <c r="M15" s="612"/>
      <c r="N15" s="612"/>
      <c r="O15" s="612"/>
      <c r="P15" s="612"/>
      <c r="Q15" s="613"/>
      <c r="R15" s="614">
        <v>5395</v>
      </c>
      <c r="S15" s="615"/>
      <c r="T15" s="615"/>
      <c r="U15" s="615"/>
      <c r="V15" s="615"/>
      <c r="W15" s="615"/>
      <c r="X15" s="615"/>
      <c r="Y15" s="616"/>
      <c r="Z15" s="650">
        <v>0.1</v>
      </c>
      <c r="AA15" s="650"/>
      <c r="AB15" s="650"/>
      <c r="AC15" s="650"/>
      <c r="AD15" s="651">
        <v>5395</v>
      </c>
      <c r="AE15" s="651"/>
      <c r="AF15" s="651"/>
      <c r="AG15" s="651"/>
      <c r="AH15" s="651"/>
      <c r="AI15" s="651"/>
      <c r="AJ15" s="651"/>
      <c r="AK15" s="651"/>
      <c r="AL15" s="617">
        <v>0.1</v>
      </c>
      <c r="AM15" s="618"/>
      <c r="AN15" s="618"/>
      <c r="AO15" s="652"/>
      <c r="AP15" s="611" t="s">
        <v>248</v>
      </c>
      <c r="AQ15" s="612"/>
      <c r="AR15" s="612"/>
      <c r="AS15" s="612"/>
      <c r="AT15" s="612"/>
      <c r="AU15" s="612"/>
      <c r="AV15" s="612"/>
      <c r="AW15" s="612"/>
      <c r="AX15" s="612"/>
      <c r="AY15" s="612"/>
      <c r="AZ15" s="612"/>
      <c r="BA15" s="612"/>
      <c r="BB15" s="612"/>
      <c r="BC15" s="612"/>
      <c r="BD15" s="612"/>
      <c r="BE15" s="612"/>
      <c r="BF15" s="613"/>
      <c r="BG15" s="614">
        <v>32513</v>
      </c>
      <c r="BH15" s="615"/>
      <c r="BI15" s="615"/>
      <c r="BJ15" s="615"/>
      <c r="BK15" s="615"/>
      <c r="BL15" s="615"/>
      <c r="BM15" s="615"/>
      <c r="BN15" s="616"/>
      <c r="BO15" s="650">
        <v>5.0999999999999996</v>
      </c>
      <c r="BP15" s="650"/>
      <c r="BQ15" s="650"/>
      <c r="BR15" s="650"/>
      <c r="BS15" s="651" t="s">
        <v>122</v>
      </c>
      <c r="BT15" s="651"/>
      <c r="BU15" s="651"/>
      <c r="BV15" s="651"/>
      <c r="BW15" s="651"/>
      <c r="BX15" s="651"/>
      <c r="BY15" s="651"/>
      <c r="BZ15" s="651"/>
      <c r="CA15" s="651"/>
      <c r="CB15" s="682"/>
      <c r="CD15" s="611" t="s">
        <v>249</v>
      </c>
      <c r="CE15" s="612"/>
      <c r="CF15" s="612"/>
      <c r="CG15" s="612"/>
      <c r="CH15" s="612"/>
      <c r="CI15" s="612"/>
      <c r="CJ15" s="612"/>
      <c r="CK15" s="612"/>
      <c r="CL15" s="612"/>
      <c r="CM15" s="612"/>
      <c r="CN15" s="612"/>
      <c r="CO15" s="612"/>
      <c r="CP15" s="612"/>
      <c r="CQ15" s="613"/>
      <c r="CR15" s="614">
        <v>1198319</v>
      </c>
      <c r="CS15" s="615"/>
      <c r="CT15" s="615"/>
      <c r="CU15" s="615"/>
      <c r="CV15" s="615"/>
      <c r="CW15" s="615"/>
      <c r="CX15" s="615"/>
      <c r="CY15" s="616"/>
      <c r="CZ15" s="650">
        <v>12.1</v>
      </c>
      <c r="DA15" s="650"/>
      <c r="DB15" s="650"/>
      <c r="DC15" s="650"/>
      <c r="DD15" s="620">
        <v>186173</v>
      </c>
      <c r="DE15" s="615"/>
      <c r="DF15" s="615"/>
      <c r="DG15" s="615"/>
      <c r="DH15" s="615"/>
      <c r="DI15" s="615"/>
      <c r="DJ15" s="615"/>
      <c r="DK15" s="615"/>
      <c r="DL15" s="615"/>
      <c r="DM15" s="615"/>
      <c r="DN15" s="615"/>
      <c r="DO15" s="615"/>
      <c r="DP15" s="616"/>
      <c r="DQ15" s="620">
        <v>762502</v>
      </c>
      <c r="DR15" s="615"/>
      <c r="DS15" s="615"/>
      <c r="DT15" s="615"/>
      <c r="DU15" s="615"/>
      <c r="DV15" s="615"/>
      <c r="DW15" s="615"/>
      <c r="DX15" s="615"/>
      <c r="DY15" s="615"/>
      <c r="DZ15" s="615"/>
      <c r="EA15" s="615"/>
      <c r="EB15" s="615"/>
      <c r="EC15" s="649"/>
    </row>
    <row r="16" spans="2:143" ht="11.25" customHeight="1" x14ac:dyDescent="0.15">
      <c r="B16" s="611" t="s">
        <v>250</v>
      </c>
      <c r="C16" s="612"/>
      <c r="D16" s="612"/>
      <c r="E16" s="612"/>
      <c r="F16" s="612"/>
      <c r="G16" s="612"/>
      <c r="H16" s="612"/>
      <c r="I16" s="612"/>
      <c r="J16" s="612"/>
      <c r="K16" s="612"/>
      <c r="L16" s="612"/>
      <c r="M16" s="612"/>
      <c r="N16" s="612"/>
      <c r="O16" s="612"/>
      <c r="P16" s="612"/>
      <c r="Q16" s="613"/>
      <c r="R16" s="614">
        <v>13259</v>
      </c>
      <c r="S16" s="615"/>
      <c r="T16" s="615"/>
      <c r="U16" s="615"/>
      <c r="V16" s="615"/>
      <c r="W16" s="615"/>
      <c r="X16" s="615"/>
      <c r="Y16" s="616"/>
      <c r="Z16" s="650">
        <v>0.1</v>
      </c>
      <c r="AA16" s="650"/>
      <c r="AB16" s="650"/>
      <c r="AC16" s="650"/>
      <c r="AD16" s="651">
        <v>13259</v>
      </c>
      <c r="AE16" s="651"/>
      <c r="AF16" s="651"/>
      <c r="AG16" s="651"/>
      <c r="AH16" s="651"/>
      <c r="AI16" s="651"/>
      <c r="AJ16" s="651"/>
      <c r="AK16" s="651"/>
      <c r="AL16" s="617">
        <v>0.3</v>
      </c>
      <c r="AM16" s="618"/>
      <c r="AN16" s="618"/>
      <c r="AO16" s="652"/>
      <c r="AP16" s="611" t="s">
        <v>251</v>
      </c>
      <c r="AQ16" s="612"/>
      <c r="AR16" s="612"/>
      <c r="AS16" s="612"/>
      <c r="AT16" s="612"/>
      <c r="AU16" s="612"/>
      <c r="AV16" s="612"/>
      <c r="AW16" s="612"/>
      <c r="AX16" s="612"/>
      <c r="AY16" s="612"/>
      <c r="AZ16" s="612"/>
      <c r="BA16" s="612"/>
      <c r="BB16" s="612"/>
      <c r="BC16" s="612"/>
      <c r="BD16" s="612"/>
      <c r="BE16" s="612"/>
      <c r="BF16" s="613"/>
      <c r="BG16" s="614" t="s">
        <v>122</v>
      </c>
      <c r="BH16" s="615"/>
      <c r="BI16" s="615"/>
      <c r="BJ16" s="615"/>
      <c r="BK16" s="615"/>
      <c r="BL16" s="615"/>
      <c r="BM16" s="615"/>
      <c r="BN16" s="616"/>
      <c r="BO16" s="650" t="s">
        <v>122</v>
      </c>
      <c r="BP16" s="650"/>
      <c r="BQ16" s="650"/>
      <c r="BR16" s="650"/>
      <c r="BS16" s="651" t="s">
        <v>122</v>
      </c>
      <c r="BT16" s="651"/>
      <c r="BU16" s="651"/>
      <c r="BV16" s="651"/>
      <c r="BW16" s="651"/>
      <c r="BX16" s="651"/>
      <c r="BY16" s="651"/>
      <c r="BZ16" s="651"/>
      <c r="CA16" s="651"/>
      <c r="CB16" s="682"/>
      <c r="CD16" s="611" t="s">
        <v>252</v>
      </c>
      <c r="CE16" s="612"/>
      <c r="CF16" s="612"/>
      <c r="CG16" s="612"/>
      <c r="CH16" s="612"/>
      <c r="CI16" s="612"/>
      <c r="CJ16" s="612"/>
      <c r="CK16" s="612"/>
      <c r="CL16" s="612"/>
      <c r="CM16" s="612"/>
      <c r="CN16" s="612"/>
      <c r="CO16" s="612"/>
      <c r="CP16" s="612"/>
      <c r="CQ16" s="613"/>
      <c r="CR16" s="614">
        <v>145778</v>
      </c>
      <c r="CS16" s="615"/>
      <c r="CT16" s="615"/>
      <c r="CU16" s="615"/>
      <c r="CV16" s="615"/>
      <c r="CW16" s="615"/>
      <c r="CX16" s="615"/>
      <c r="CY16" s="616"/>
      <c r="CZ16" s="650">
        <v>1.5</v>
      </c>
      <c r="DA16" s="650"/>
      <c r="DB16" s="650"/>
      <c r="DC16" s="650"/>
      <c r="DD16" s="620" t="s">
        <v>122</v>
      </c>
      <c r="DE16" s="615"/>
      <c r="DF16" s="615"/>
      <c r="DG16" s="615"/>
      <c r="DH16" s="615"/>
      <c r="DI16" s="615"/>
      <c r="DJ16" s="615"/>
      <c r="DK16" s="615"/>
      <c r="DL16" s="615"/>
      <c r="DM16" s="615"/>
      <c r="DN16" s="615"/>
      <c r="DO16" s="615"/>
      <c r="DP16" s="616"/>
      <c r="DQ16" s="620">
        <v>14139</v>
      </c>
      <c r="DR16" s="615"/>
      <c r="DS16" s="615"/>
      <c r="DT16" s="615"/>
      <c r="DU16" s="615"/>
      <c r="DV16" s="615"/>
      <c r="DW16" s="615"/>
      <c r="DX16" s="615"/>
      <c r="DY16" s="615"/>
      <c r="DZ16" s="615"/>
      <c r="EA16" s="615"/>
      <c r="EB16" s="615"/>
      <c r="EC16" s="649"/>
    </row>
    <row r="17" spans="2:133" ht="11.25" customHeight="1" x14ac:dyDescent="0.15">
      <c r="B17" s="611" t="s">
        <v>253</v>
      </c>
      <c r="C17" s="612"/>
      <c r="D17" s="612"/>
      <c r="E17" s="612"/>
      <c r="F17" s="612"/>
      <c r="G17" s="612"/>
      <c r="H17" s="612"/>
      <c r="I17" s="612"/>
      <c r="J17" s="612"/>
      <c r="K17" s="612"/>
      <c r="L17" s="612"/>
      <c r="M17" s="612"/>
      <c r="N17" s="612"/>
      <c r="O17" s="612"/>
      <c r="P17" s="612"/>
      <c r="Q17" s="613"/>
      <c r="R17" s="614">
        <v>25317</v>
      </c>
      <c r="S17" s="615"/>
      <c r="T17" s="615"/>
      <c r="U17" s="615"/>
      <c r="V17" s="615"/>
      <c r="W17" s="615"/>
      <c r="X17" s="615"/>
      <c r="Y17" s="616"/>
      <c r="Z17" s="650">
        <v>0.3</v>
      </c>
      <c r="AA17" s="650"/>
      <c r="AB17" s="650"/>
      <c r="AC17" s="650"/>
      <c r="AD17" s="651">
        <v>25317</v>
      </c>
      <c r="AE17" s="651"/>
      <c r="AF17" s="651"/>
      <c r="AG17" s="651"/>
      <c r="AH17" s="651"/>
      <c r="AI17" s="651"/>
      <c r="AJ17" s="651"/>
      <c r="AK17" s="651"/>
      <c r="AL17" s="617">
        <v>0.5</v>
      </c>
      <c r="AM17" s="618"/>
      <c r="AN17" s="618"/>
      <c r="AO17" s="652"/>
      <c r="AP17" s="611" t="s">
        <v>254</v>
      </c>
      <c r="AQ17" s="612"/>
      <c r="AR17" s="612"/>
      <c r="AS17" s="612"/>
      <c r="AT17" s="612"/>
      <c r="AU17" s="612"/>
      <c r="AV17" s="612"/>
      <c r="AW17" s="612"/>
      <c r="AX17" s="612"/>
      <c r="AY17" s="612"/>
      <c r="AZ17" s="612"/>
      <c r="BA17" s="612"/>
      <c r="BB17" s="612"/>
      <c r="BC17" s="612"/>
      <c r="BD17" s="612"/>
      <c r="BE17" s="612"/>
      <c r="BF17" s="613"/>
      <c r="BG17" s="614" t="s">
        <v>122</v>
      </c>
      <c r="BH17" s="615"/>
      <c r="BI17" s="615"/>
      <c r="BJ17" s="615"/>
      <c r="BK17" s="615"/>
      <c r="BL17" s="615"/>
      <c r="BM17" s="615"/>
      <c r="BN17" s="616"/>
      <c r="BO17" s="650" t="s">
        <v>122</v>
      </c>
      <c r="BP17" s="650"/>
      <c r="BQ17" s="650"/>
      <c r="BR17" s="650"/>
      <c r="BS17" s="651" t="s">
        <v>122</v>
      </c>
      <c r="BT17" s="651"/>
      <c r="BU17" s="651"/>
      <c r="BV17" s="651"/>
      <c r="BW17" s="651"/>
      <c r="BX17" s="651"/>
      <c r="BY17" s="651"/>
      <c r="BZ17" s="651"/>
      <c r="CA17" s="651"/>
      <c r="CB17" s="682"/>
      <c r="CD17" s="611" t="s">
        <v>255</v>
      </c>
      <c r="CE17" s="612"/>
      <c r="CF17" s="612"/>
      <c r="CG17" s="612"/>
      <c r="CH17" s="612"/>
      <c r="CI17" s="612"/>
      <c r="CJ17" s="612"/>
      <c r="CK17" s="612"/>
      <c r="CL17" s="612"/>
      <c r="CM17" s="612"/>
      <c r="CN17" s="612"/>
      <c r="CO17" s="612"/>
      <c r="CP17" s="612"/>
      <c r="CQ17" s="613"/>
      <c r="CR17" s="614">
        <v>1724735</v>
      </c>
      <c r="CS17" s="615"/>
      <c r="CT17" s="615"/>
      <c r="CU17" s="615"/>
      <c r="CV17" s="615"/>
      <c r="CW17" s="615"/>
      <c r="CX17" s="615"/>
      <c r="CY17" s="616"/>
      <c r="CZ17" s="650">
        <v>17.399999999999999</v>
      </c>
      <c r="DA17" s="650"/>
      <c r="DB17" s="650"/>
      <c r="DC17" s="650"/>
      <c r="DD17" s="620" t="s">
        <v>122</v>
      </c>
      <c r="DE17" s="615"/>
      <c r="DF17" s="615"/>
      <c r="DG17" s="615"/>
      <c r="DH17" s="615"/>
      <c r="DI17" s="615"/>
      <c r="DJ17" s="615"/>
      <c r="DK17" s="615"/>
      <c r="DL17" s="615"/>
      <c r="DM17" s="615"/>
      <c r="DN17" s="615"/>
      <c r="DO17" s="615"/>
      <c r="DP17" s="616"/>
      <c r="DQ17" s="620">
        <v>1693430</v>
      </c>
      <c r="DR17" s="615"/>
      <c r="DS17" s="615"/>
      <c r="DT17" s="615"/>
      <c r="DU17" s="615"/>
      <c r="DV17" s="615"/>
      <c r="DW17" s="615"/>
      <c r="DX17" s="615"/>
      <c r="DY17" s="615"/>
      <c r="DZ17" s="615"/>
      <c r="EA17" s="615"/>
      <c r="EB17" s="615"/>
      <c r="EC17" s="649"/>
    </row>
    <row r="18" spans="2:133" ht="11.25" customHeight="1" x14ac:dyDescent="0.15">
      <c r="B18" s="611" t="s">
        <v>256</v>
      </c>
      <c r="C18" s="612"/>
      <c r="D18" s="612"/>
      <c r="E18" s="612"/>
      <c r="F18" s="612"/>
      <c r="G18" s="612"/>
      <c r="H18" s="612"/>
      <c r="I18" s="612"/>
      <c r="J18" s="612"/>
      <c r="K18" s="612"/>
      <c r="L18" s="612"/>
      <c r="M18" s="612"/>
      <c r="N18" s="612"/>
      <c r="O18" s="612"/>
      <c r="P18" s="612"/>
      <c r="Q18" s="613"/>
      <c r="R18" s="614">
        <v>1898</v>
      </c>
      <c r="S18" s="615"/>
      <c r="T18" s="615"/>
      <c r="U18" s="615"/>
      <c r="V18" s="615"/>
      <c r="W18" s="615"/>
      <c r="X18" s="615"/>
      <c r="Y18" s="616"/>
      <c r="Z18" s="650">
        <v>0</v>
      </c>
      <c r="AA18" s="650"/>
      <c r="AB18" s="650"/>
      <c r="AC18" s="650"/>
      <c r="AD18" s="651">
        <v>1898</v>
      </c>
      <c r="AE18" s="651"/>
      <c r="AF18" s="651"/>
      <c r="AG18" s="651"/>
      <c r="AH18" s="651"/>
      <c r="AI18" s="651"/>
      <c r="AJ18" s="651"/>
      <c r="AK18" s="651"/>
      <c r="AL18" s="617">
        <v>0</v>
      </c>
      <c r="AM18" s="618"/>
      <c r="AN18" s="618"/>
      <c r="AO18" s="652"/>
      <c r="AP18" s="611" t="s">
        <v>257</v>
      </c>
      <c r="AQ18" s="612"/>
      <c r="AR18" s="612"/>
      <c r="AS18" s="612"/>
      <c r="AT18" s="612"/>
      <c r="AU18" s="612"/>
      <c r="AV18" s="612"/>
      <c r="AW18" s="612"/>
      <c r="AX18" s="612"/>
      <c r="AY18" s="612"/>
      <c r="AZ18" s="612"/>
      <c r="BA18" s="612"/>
      <c r="BB18" s="612"/>
      <c r="BC18" s="612"/>
      <c r="BD18" s="612"/>
      <c r="BE18" s="612"/>
      <c r="BF18" s="613"/>
      <c r="BG18" s="614" t="s">
        <v>122</v>
      </c>
      <c r="BH18" s="615"/>
      <c r="BI18" s="615"/>
      <c r="BJ18" s="615"/>
      <c r="BK18" s="615"/>
      <c r="BL18" s="615"/>
      <c r="BM18" s="615"/>
      <c r="BN18" s="616"/>
      <c r="BO18" s="650" t="s">
        <v>122</v>
      </c>
      <c r="BP18" s="650"/>
      <c r="BQ18" s="650"/>
      <c r="BR18" s="650"/>
      <c r="BS18" s="651" t="s">
        <v>122</v>
      </c>
      <c r="BT18" s="651"/>
      <c r="BU18" s="651"/>
      <c r="BV18" s="651"/>
      <c r="BW18" s="651"/>
      <c r="BX18" s="651"/>
      <c r="BY18" s="651"/>
      <c r="BZ18" s="651"/>
      <c r="CA18" s="651"/>
      <c r="CB18" s="682"/>
      <c r="CD18" s="611" t="s">
        <v>258</v>
      </c>
      <c r="CE18" s="612"/>
      <c r="CF18" s="612"/>
      <c r="CG18" s="612"/>
      <c r="CH18" s="612"/>
      <c r="CI18" s="612"/>
      <c r="CJ18" s="612"/>
      <c r="CK18" s="612"/>
      <c r="CL18" s="612"/>
      <c r="CM18" s="612"/>
      <c r="CN18" s="612"/>
      <c r="CO18" s="612"/>
      <c r="CP18" s="612"/>
      <c r="CQ18" s="613"/>
      <c r="CR18" s="614" t="s">
        <v>122</v>
      </c>
      <c r="CS18" s="615"/>
      <c r="CT18" s="615"/>
      <c r="CU18" s="615"/>
      <c r="CV18" s="615"/>
      <c r="CW18" s="615"/>
      <c r="CX18" s="615"/>
      <c r="CY18" s="616"/>
      <c r="CZ18" s="650" t="s">
        <v>122</v>
      </c>
      <c r="DA18" s="650"/>
      <c r="DB18" s="650"/>
      <c r="DC18" s="650"/>
      <c r="DD18" s="620" t="s">
        <v>122</v>
      </c>
      <c r="DE18" s="615"/>
      <c r="DF18" s="615"/>
      <c r="DG18" s="615"/>
      <c r="DH18" s="615"/>
      <c r="DI18" s="615"/>
      <c r="DJ18" s="615"/>
      <c r="DK18" s="615"/>
      <c r="DL18" s="615"/>
      <c r="DM18" s="615"/>
      <c r="DN18" s="615"/>
      <c r="DO18" s="615"/>
      <c r="DP18" s="616"/>
      <c r="DQ18" s="620" t="s">
        <v>122</v>
      </c>
      <c r="DR18" s="615"/>
      <c r="DS18" s="615"/>
      <c r="DT18" s="615"/>
      <c r="DU18" s="615"/>
      <c r="DV18" s="615"/>
      <c r="DW18" s="615"/>
      <c r="DX18" s="615"/>
      <c r="DY18" s="615"/>
      <c r="DZ18" s="615"/>
      <c r="EA18" s="615"/>
      <c r="EB18" s="615"/>
      <c r="EC18" s="649"/>
    </row>
    <row r="19" spans="2:133" ht="11.25" customHeight="1" x14ac:dyDescent="0.15">
      <c r="B19" s="611" t="s">
        <v>259</v>
      </c>
      <c r="C19" s="612"/>
      <c r="D19" s="612"/>
      <c r="E19" s="612"/>
      <c r="F19" s="612"/>
      <c r="G19" s="612"/>
      <c r="H19" s="612"/>
      <c r="I19" s="612"/>
      <c r="J19" s="612"/>
      <c r="K19" s="612"/>
      <c r="L19" s="612"/>
      <c r="M19" s="612"/>
      <c r="N19" s="612"/>
      <c r="O19" s="612"/>
      <c r="P19" s="612"/>
      <c r="Q19" s="613"/>
      <c r="R19" s="614">
        <v>23177</v>
      </c>
      <c r="S19" s="615"/>
      <c r="T19" s="615"/>
      <c r="U19" s="615"/>
      <c r="V19" s="615"/>
      <c r="W19" s="615"/>
      <c r="X19" s="615"/>
      <c r="Y19" s="616"/>
      <c r="Z19" s="650">
        <v>0.2</v>
      </c>
      <c r="AA19" s="650"/>
      <c r="AB19" s="650"/>
      <c r="AC19" s="650"/>
      <c r="AD19" s="651">
        <v>23177</v>
      </c>
      <c r="AE19" s="651"/>
      <c r="AF19" s="651"/>
      <c r="AG19" s="651"/>
      <c r="AH19" s="651"/>
      <c r="AI19" s="651"/>
      <c r="AJ19" s="651"/>
      <c r="AK19" s="651"/>
      <c r="AL19" s="617">
        <v>0.4</v>
      </c>
      <c r="AM19" s="618"/>
      <c r="AN19" s="618"/>
      <c r="AO19" s="652"/>
      <c r="AP19" s="611" t="s">
        <v>260</v>
      </c>
      <c r="AQ19" s="612"/>
      <c r="AR19" s="612"/>
      <c r="AS19" s="612"/>
      <c r="AT19" s="612"/>
      <c r="AU19" s="612"/>
      <c r="AV19" s="612"/>
      <c r="AW19" s="612"/>
      <c r="AX19" s="612"/>
      <c r="AY19" s="612"/>
      <c r="AZ19" s="612"/>
      <c r="BA19" s="612"/>
      <c r="BB19" s="612"/>
      <c r="BC19" s="612"/>
      <c r="BD19" s="612"/>
      <c r="BE19" s="612"/>
      <c r="BF19" s="613"/>
      <c r="BG19" s="614">
        <v>4777</v>
      </c>
      <c r="BH19" s="615"/>
      <c r="BI19" s="615"/>
      <c r="BJ19" s="615"/>
      <c r="BK19" s="615"/>
      <c r="BL19" s="615"/>
      <c r="BM19" s="615"/>
      <c r="BN19" s="616"/>
      <c r="BO19" s="650">
        <v>0.7</v>
      </c>
      <c r="BP19" s="650"/>
      <c r="BQ19" s="650"/>
      <c r="BR19" s="650"/>
      <c r="BS19" s="651" t="s">
        <v>122</v>
      </c>
      <c r="BT19" s="651"/>
      <c r="BU19" s="651"/>
      <c r="BV19" s="651"/>
      <c r="BW19" s="651"/>
      <c r="BX19" s="651"/>
      <c r="BY19" s="651"/>
      <c r="BZ19" s="651"/>
      <c r="CA19" s="651"/>
      <c r="CB19" s="682"/>
      <c r="CD19" s="611" t="s">
        <v>261</v>
      </c>
      <c r="CE19" s="612"/>
      <c r="CF19" s="612"/>
      <c r="CG19" s="612"/>
      <c r="CH19" s="612"/>
      <c r="CI19" s="612"/>
      <c r="CJ19" s="612"/>
      <c r="CK19" s="612"/>
      <c r="CL19" s="612"/>
      <c r="CM19" s="612"/>
      <c r="CN19" s="612"/>
      <c r="CO19" s="612"/>
      <c r="CP19" s="612"/>
      <c r="CQ19" s="613"/>
      <c r="CR19" s="614" t="s">
        <v>122</v>
      </c>
      <c r="CS19" s="615"/>
      <c r="CT19" s="615"/>
      <c r="CU19" s="615"/>
      <c r="CV19" s="615"/>
      <c r="CW19" s="615"/>
      <c r="CX19" s="615"/>
      <c r="CY19" s="616"/>
      <c r="CZ19" s="650" t="s">
        <v>122</v>
      </c>
      <c r="DA19" s="650"/>
      <c r="DB19" s="650"/>
      <c r="DC19" s="650"/>
      <c r="DD19" s="620" t="s">
        <v>122</v>
      </c>
      <c r="DE19" s="615"/>
      <c r="DF19" s="615"/>
      <c r="DG19" s="615"/>
      <c r="DH19" s="615"/>
      <c r="DI19" s="615"/>
      <c r="DJ19" s="615"/>
      <c r="DK19" s="615"/>
      <c r="DL19" s="615"/>
      <c r="DM19" s="615"/>
      <c r="DN19" s="615"/>
      <c r="DO19" s="615"/>
      <c r="DP19" s="616"/>
      <c r="DQ19" s="620" t="s">
        <v>122</v>
      </c>
      <c r="DR19" s="615"/>
      <c r="DS19" s="615"/>
      <c r="DT19" s="615"/>
      <c r="DU19" s="615"/>
      <c r="DV19" s="615"/>
      <c r="DW19" s="615"/>
      <c r="DX19" s="615"/>
      <c r="DY19" s="615"/>
      <c r="DZ19" s="615"/>
      <c r="EA19" s="615"/>
      <c r="EB19" s="615"/>
      <c r="EC19" s="649"/>
    </row>
    <row r="20" spans="2:133" ht="11.25" customHeight="1" x14ac:dyDescent="0.15">
      <c r="B20" s="683" t="s">
        <v>262</v>
      </c>
      <c r="C20" s="684"/>
      <c r="D20" s="684"/>
      <c r="E20" s="684"/>
      <c r="F20" s="684"/>
      <c r="G20" s="684"/>
      <c r="H20" s="684"/>
      <c r="I20" s="684"/>
      <c r="J20" s="684"/>
      <c r="K20" s="684"/>
      <c r="L20" s="684"/>
      <c r="M20" s="684"/>
      <c r="N20" s="684"/>
      <c r="O20" s="684"/>
      <c r="P20" s="684"/>
      <c r="Q20" s="685"/>
      <c r="R20" s="614">
        <v>242</v>
      </c>
      <c r="S20" s="615"/>
      <c r="T20" s="615"/>
      <c r="U20" s="615"/>
      <c r="V20" s="615"/>
      <c r="W20" s="615"/>
      <c r="X20" s="615"/>
      <c r="Y20" s="616"/>
      <c r="Z20" s="650">
        <v>0</v>
      </c>
      <c r="AA20" s="650"/>
      <c r="AB20" s="650"/>
      <c r="AC20" s="650"/>
      <c r="AD20" s="651">
        <v>242</v>
      </c>
      <c r="AE20" s="651"/>
      <c r="AF20" s="651"/>
      <c r="AG20" s="651"/>
      <c r="AH20" s="651"/>
      <c r="AI20" s="651"/>
      <c r="AJ20" s="651"/>
      <c r="AK20" s="651"/>
      <c r="AL20" s="617">
        <v>0</v>
      </c>
      <c r="AM20" s="618"/>
      <c r="AN20" s="618"/>
      <c r="AO20" s="652"/>
      <c r="AP20" s="611" t="s">
        <v>263</v>
      </c>
      <c r="AQ20" s="612"/>
      <c r="AR20" s="612"/>
      <c r="AS20" s="612"/>
      <c r="AT20" s="612"/>
      <c r="AU20" s="612"/>
      <c r="AV20" s="612"/>
      <c r="AW20" s="612"/>
      <c r="AX20" s="612"/>
      <c r="AY20" s="612"/>
      <c r="AZ20" s="612"/>
      <c r="BA20" s="612"/>
      <c r="BB20" s="612"/>
      <c r="BC20" s="612"/>
      <c r="BD20" s="612"/>
      <c r="BE20" s="612"/>
      <c r="BF20" s="613"/>
      <c r="BG20" s="614">
        <v>4777</v>
      </c>
      <c r="BH20" s="615"/>
      <c r="BI20" s="615"/>
      <c r="BJ20" s="615"/>
      <c r="BK20" s="615"/>
      <c r="BL20" s="615"/>
      <c r="BM20" s="615"/>
      <c r="BN20" s="616"/>
      <c r="BO20" s="650">
        <v>0.7</v>
      </c>
      <c r="BP20" s="650"/>
      <c r="BQ20" s="650"/>
      <c r="BR20" s="650"/>
      <c r="BS20" s="651" t="s">
        <v>122</v>
      </c>
      <c r="BT20" s="651"/>
      <c r="BU20" s="651"/>
      <c r="BV20" s="651"/>
      <c r="BW20" s="651"/>
      <c r="BX20" s="651"/>
      <c r="BY20" s="651"/>
      <c r="BZ20" s="651"/>
      <c r="CA20" s="651"/>
      <c r="CB20" s="682"/>
      <c r="CD20" s="611" t="s">
        <v>264</v>
      </c>
      <c r="CE20" s="612"/>
      <c r="CF20" s="612"/>
      <c r="CG20" s="612"/>
      <c r="CH20" s="612"/>
      <c r="CI20" s="612"/>
      <c r="CJ20" s="612"/>
      <c r="CK20" s="612"/>
      <c r="CL20" s="612"/>
      <c r="CM20" s="612"/>
      <c r="CN20" s="612"/>
      <c r="CO20" s="612"/>
      <c r="CP20" s="612"/>
      <c r="CQ20" s="613"/>
      <c r="CR20" s="614">
        <v>9920038</v>
      </c>
      <c r="CS20" s="615"/>
      <c r="CT20" s="615"/>
      <c r="CU20" s="615"/>
      <c r="CV20" s="615"/>
      <c r="CW20" s="615"/>
      <c r="CX20" s="615"/>
      <c r="CY20" s="616"/>
      <c r="CZ20" s="650">
        <v>100</v>
      </c>
      <c r="DA20" s="650"/>
      <c r="DB20" s="650"/>
      <c r="DC20" s="650"/>
      <c r="DD20" s="620">
        <v>1325926</v>
      </c>
      <c r="DE20" s="615"/>
      <c r="DF20" s="615"/>
      <c r="DG20" s="615"/>
      <c r="DH20" s="615"/>
      <c r="DI20" s="615"/>
      <c r="DJ20" s="615"/>
      <c r="DK20" s="615"/>
      <c r="DL20" s="615"/>
      <c r="DM20" s="615"/>
      <c r="DN20" s="615"/>
      <c r="DO20" s="615"/>
      <c r="DP20" s="616"/>
      <c r="DQ20" s="620">
        <v>6282387</v>
      </c>
      <c r="DR20" s="615"/>
      <c r="DS20" s="615"/>
      <c r="DT20" s="615"/>
      <c r="DU20" s="615"/>
      <c r="DV20" s="615"/>
      <c r="DW20" s="615"/>
      <c r="DX20" s="615"/>
      <c r="DY20" s="615"/>
      <c r="DZ20" s="615"/>
      <c r="EA20" s="615"/>
      <c r="EB20" s="615"/>
      <c r="EC20" s="649"/>
    </row>
    <row r="21" spans="2:133" ht="11.25" customHeight="1" x14ac:dyDescent="0.15">
      <c r="B21" s="611" t="s">
        <v>265</v>
      </c>
      <c r="C21" s="612"/>
      <c r="D21" s="612"/>
      <c r="E21" s="612"/>
      <c r="F21" s="612"/>
      <c r="G21" s="612"/>
      <c r="H21" s="612"/>
      <c r="I21" s="612"/>
      <c r="J21" s="612"/>
      <c r="K21" s="612"/>
      <c r="L21" s="612"/>
      <c r="M21" s="612"/>
      <c r="N21" s="612"/>
      <c r="O21" s="612"/>
      <c r="P21" s="612"/>
      <c r="Q21" s="613"/>
      <c r="R21" s="614">
        <v>4900754</v>
      </c>
      <c r="S21" s="615"/>
      <c r="T21" s="615"/>
      <c r="U21" s="615"/>
      <c r="V21" s="615"/>
      <c r="W21" s="615"/>
      <c r="X21" s="615"/>
      <c r="Y21" s="616"/>
      <c r="Z21" s="650">
        <v>48.9</v>
      </c>
      <c r="AA21" s="650"/>
      <c r="AB21" s="650"/>
      <c r="AC21" s="650"/>
      <c r="AD21" s="651">
        <v>4213665</v>
      </c>
      <c r="AE21" s="651"/>
      <c r="AF21" s="651"/>
      <c r="AG21" s="651"/>
      <c r="AH21" s="651"/>
      <c r="AI21" s="651"/>
      <c r="AJ21" s="651"/>
      <c r="AK21" s="651"/>
      <c r="AL21" s="617">
        <v>81.099999999999994</v>
      </c>
      <c r="AM21" s="618"/>
      <c r="AN21" s="618"/>
      <c r="AO21" s="652"/>
      <c r="AP21" s="611" t="s">
        <v>266</v>
      </c>
      <c r="AQ21" s="686"/>
      <c r="AR21" s="686"/>
      <c r="AS21" s="686"/>
      <c r="AT21" s="686"/>
      <c r="AU21" s="686"/>
      <c r="AV21" s="686"/>
      <c r="AW21" s="686"/>
      <c r="AX21" s="686"/>
      <c r="AY21" s="686"/>
      <c r="AZ21" s="686"/>
      <c r="BA21" s="686"/>
      <c r="BB21" s="686"/>
      <c r="BC21" s="686"/>
      <c r="BD21" s="686"/>
      <c r="BE21" s="686"/>
      <c r="BF21" s="687"/>
      <c r="BG21" s="614">
        <v>4777</v>
      </c>
      <c r="BH21" s="615"/>
      <c r="BI21" s="615"/>
      <c r="BJ21" s="615"/>
      <c r="BK21" s="615"/>
      <c r="BL21" s="615"/>
      <c r="BM21" s="615"/>
      <c r="BN21" s="616"/>
      <c r="BO21" s="650">
        <v>0.7</v>
      </c>
      <c r="BP21" s="650"/>
      <c r="BQ21" s="650"/>
      <c r="BR21" s="650"/>
      <c r="BS21" s="651" t="s">
        <v>122</v>
      </c>
      <c r="BT21" s="651"/>
      <c r="BU21" s="651"/>
      <c r="BV21" s="651"/>
      <c r="BW21" s="651"/>
      <c r="BX21" s="651"/>
      <c r="BY21" s="651"/>
      <c r="BZ21" s="651"/>
      <c r="CA21" s="651"/>
      <c r="CB21" s="682"/>
      <c r="CD21" s="595"/>
      <c r="CE21" s="596"/>
      <c r="CF21" s="596"/>
      <c r="CG21" s="596"/>
      <c r="CH21" s="596"/>
      <c r="CI21" s="596"/>
      <c r="CJ21" s="596"/>
      <c r="CK21" s="596"/>
      <c r="CL21" s="596"/>
      <c r="CM21" s="596"/>
      <c r="CN21" s="596"/>
      <c r="CO21" s="596"/>
      <c r="CP21" s="596"/>
      <c r="CQ21" s="597"/>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11" t="s">
        <v>267</v>
      </c>
      <c r="C22" s="612"/>
      <c r="D22" s="612"/>
      <c r="E22" s="612"/>
      <c r="F22" s="612"/>
      <c r="G22" s="612"/>
      <c r="H22" s="612"/>
      <c r="I22" s="612"/>
      <c r="J22" s="612"/>
      <c r="K22" s="612"/>
      <c r="L22" s="612"/>
      <c r="M22" s="612"/>
      <c r="N22" s="612"/>
      <c r="O22" s="612"/>
      <c r="P22" s="612"/>
      <c r="Q22" s="613"/>
      <c r="R22" s="614">
        <v>4213665</v>
      </c>
      <c r="S22" s="615"/>
      <c r="T22" s="615"/>
      <c r="U22" s="615"/>
      <c r="V22" s="615"/>
      <c r="W22" s="615"/>
      <c r="X22" s="615"/>
      <c r="Y22" s="616"/>
      <c r="Z22" s="650">
        <v>42.1</v>
      </c>
      <c r="AA22" s="650"/>
      <c r="AB22" s="650"/>
      <c r="AC22" s="650"/>
      <c r="AD22" s="651">
        <v>4213665</v>
      </c>
      <c r="AE22" s="651"/>
      <c r="AF22" s="651"/>
      <c r="AG22" s="651"/>
      <c r="AH22" s="651"/>
      <c r="AI22" s="651"/>
      <c r="AJ22" s="651"/>
      <c r="AK22" s="651"/>
      <c r="AL22" s="617">
        <v>81.099999999999994</v>
      </c>
      <c r="AM22" s="618"/>
      <c r="AN22" s="618"/>
      <c r="AO22" s="652"/>
      <c r="AP22" s="611" t="s">
        <v>268</v>
      </c>
      <c r="AQ22" s="686"/>
      <c r="AR22" s="686"/>
      <c r="AS22" s="686"/>
      <c r="AT22" s="686"/>
      <c r="AU22" s="686"/>
      <c r="AV22" s="686"/>
      <c r="AW22" s="686"/>
      <c r="AX22" s="686"/>
      <c r="AY22" s="686"/>
      <c r="AZ22" s="686"/>
      <c r="BA22" s="686"/>
      <c r="BB22" s="686"/>
      <c r="BC22" s="686"/>
      <c r="BD22" s="686"/>
      <c r="BE22" s="686"/>
      <c r="BF22" s="687"/>
      <c r="BG22" s="614" t="s">
        <v>122</v>
      </c>
      <c r="BH22" s="615"/>
      <c r="BI22" s="615"/>
      <c r="BJ22" s="615"/>
      <c r="BK22" s="615"/>
      <c r="BL22" s="615"/>
      <c r="BM22" s="615"/>
      <c r="BN22" s="616"/>
      <c r="BO22" s="650" t="s">
        <v>122</v>
      </c>
      <c r="BP22" s="650"/>
      <c r="BQ22" s="650"/>
      <c r="BR22" s="650"/>
      <c r="BS22" s="651" t="s">
        <v>122</v>
      </c>
      <c r="BT22" s="651"/>
      <c r="BU22" s="651"/>
      <c r="BV22" s="651"/>
      <c r="BW22" s="651"/>
      <c r="BX22" s="651"/>
      <c r="BY22" s="651"/>
      <c r="BZ22" s="651"/>
      <c r="CA22" s="651"/>
      <c r="CB22" s="682"/>
      <c r="CD22" s="666" t="s">
        <v>269</v>
      </c>
      <c r="CE22" s="667"/>
      <c r="CF22" s="667"/>
      <c r="CG22" s="667"/>
      <c r="CH22" s="667"/>
      <c r="CI22" s="667"/>
      <c r="CJ22" s="667"/>
      <c r="CK22" s="667"/>
      <c r="CL22" s="667"/>
      <c r="CM22" s="667"/>
      <c r="CN22" s="667"/>
      <c r="CO22" s="667"/>
      <c r="CP22" s="667"/>
      <c r="CQ22" s="667"/>
      <c r="CR22" s="667"/>
      <c r="CS22" s="667"/>
      <c r="CT22" s="667"/>
      <c r="CU22" s="667"/>
      <c r="CV22" s="667"/>
      <c r="CW22" s="667"/>
      <c r="CX22" s="667"/>
      <c r="CY22" s="667"/>
      <c r="CZ22" s="667"/>
      <c r="DA22" s="667"/>
      <c r="DB22" s="667"/>
      <c r="DC22" s="667"/>
      <c r="DD22" s="667"/>
      <c r="DE22" s="667"/>
      <c r="DF22" s="667"/>
      <c r="DG22" s="667"/>
      <c r="DH22" s="667"/>
      <c r="DI22" s="667"/>
      <c r="DJ22" s="667"/>
      <c r="DK22" s="667"/>
      <c r="DL22" s="667"/>
      <c r="DM22" s="667"/>
      <c r="DN22" s="667"/>
      <c r="DO22" s="667"/>
      <c r="DP22" s="667"/>
      <c r="DQ22" s="667"/>
      <c r="DR22" s="667"/>
      <c r="DS22" s="667"/>
      <c r="DT22" s="667"/>
      <c r="DU22" s="667"/>
      <c r="DV22" s="667"/>
      <c r="DW22" s="667"/>
      <c r="DX22" s="667"/>
      <c r="DY22" s="667"/>
      <c r="DZ22" s="667"/>
      <c r="EA22" s="667"/>
      <c r="EB22" s="667"/>
      <c r="EC22" s="668"/>
    </row>
    <row r="23" spans="2:133" ht="11.25" customHeight="1" x14ac:dyDescent="0.15">
      <c r="B23" s="611" t="s">
        <v>270</v>
      </c>
      <c r="C23" s="612"/>
      <c r="D23" s="612"/>
      <c r="E23" s="612"/>
      <c r="F23" s="612"/>
      <c r="G23" s="612"/>
      <c r="H23" s="612"/>
      <c r="I23" s="612"/>
      <c r="J23" s="612"/>
      <c r="K23" s="612"/>
      <c r="L23" s="612"/>
      <c r="M23" s="612"/>
      <c r="N23" s="612"/>
      <c r="O23" s="612"/>
      <c r="P23" s="612"/>
      <c r="Q23" s="613"/>
      <c r="R23" s="614">
        <v>687089</v>
      </c>
      <c r="S23" s="615"/>
      <c r="T23" s="615"/>
      <c r="U23" s="615"/>
      <c r="V23" s="615"/>
      <c r="W23" s="615"/>
      <c r="X23" s="615"/>
      <c r="Y23" s="616"/>
      <c r="Z23" s="650">
        <v>6.9</v>
      </c>
      <c r="AA23" s="650"/>
      <c r="AB23" s="650"/>
      <c r="AC23" s="650"/>
      <c r="AD23" s="651" t="s">
        <v>122</v>
      </c>
      <c r="AE23" s="651"/>
      <c r="AF23" s="651"/>
      <c r="AG23" s="651"/>
      <c r="AH23" s="651"/>
      <c r="AI23" s="651"/>
      <c r="AJ23" s="651"/>
      <c r="AK23" s="651"/>
      <c r="AL23" s="617" t="s">
        <v>122</v>
      </c>
      <c r="AM23" s="618"/>
      <c r="AN23" s="618"/>
      <c r="AO23" s="652"/>
      <c r="AP23" s="611" t="s">
        <v>271</v>
      </c>
      <c r="AQ23" s="686"/>
      <c r="AR23" s="686"/>
      <c r="AS23" s="686"/>
      <c r="AT23" s="686"/>
      <c r="AU23" s="686"/>
      <c r="AV23" s="686"/>
      <c r="AW23" s="686"/>
      <c r="AX23" s="686"/>
      <c r="AY23" s="686"/>
      <c r="AZ23" s="686"/>
      <c r="BA23" s="686"/>
      <c r="BB23" s="686"/>
      <c r="BC23" s="686"/>
      <c r="BD23" s="686"/>
      <c r="BE23" s="686"/>
      <c r="BF23" s="687"/>
      <c r="BG23" s="614" t="s">
        <v>122</v>
      </c>
      <c r="BH23" s="615"/>
      <c r="BI23" s="615"/>
      <c r="BJ23" s="615"/>
      <c r="BK23" s="615"/>
      <c r="BL23" s="615"/>
      <c r="BM23" s="615"/>
      <c r="BN23" s="616"/>
      <c r="BO23" s="650" t="s">
        <v>122</v>
      </c>
      <c r="BP23" s="650"/>
      <c r="BQ23" s="650"/>
      <c r="BR23" s="650"/>
      <c r="BS23" s="651" t="s">
        <v>122</v>
      </c>
      <c r="BT23" s="651"/>
      <c r="BU23" s="651"/>
      <c r="BV23" s="651"/>
      <c r="BW23" s="651"/>
      <c r="BX23" s="651"/>
      <c r="BY23" s="651"/>
      <c r="BZ23" s="651"/>
      <c r="CA23" s="651"/>
      <c r="CB23" s="682"/>
      <c r="CD23" s="666" t="s">
        <v>211</v>
      </c>
      <c r="CE23" s="667"/>
      <c r="CF23" s="667"/>
      <c r="CG23" s="667"/>
      <c r="CH23" s="667"/>
      <c r="CI23" s="667"/>
      <c r="CJ23" s="667"/>
      <c r="CK23" s="667"/>
      <c r="CL23" s="667"/>
      <c r="CM23" s="667"/>
      <c r="CN23" s="667"/>
      <c r="CO23" s="667"/>
      <c r="CP23" s="667"/>
      <c r="CQ23" s="668"/>
      <c r="CR23" s="666" t="s">
        <v>272</v>
      </c>
      <c r="CS23" s="667"/>
      <c r="CT23" s="667"/>
      <c r="CU23" s="667"/>
      <c r="CV23" s="667"/>
      <c r="CW23" s="667"/>
      <c r="CX23" s="667"/>
      <c r="CY23" s="668"/>
      <c r="CZ23" s="666" t="s">
        <v>273</v>
      </c>
      <c r="DA23" s="667"/>
      <c r="DB23" s="667"/>
      <c r="DC23" s="668"/>
      <c r="DD23" s="666" t="s">
        <v>274</v>
      </c>
      <c r="DE23" s="667"/>
      <c r="DF23" s="667"/>
      <c r="DG23" s="667"/>
      <c r="DH23" s="667"/>
      <c r="DI23" s="667"/>
      <c r="DJ23" s="667"/>
      <c r="DK23" s="668"/>
      <c r="DL23" s="698" t="s">
        <v>275</v>
      </c>
      <c r="DM23" s="699"/>
      <c r="DN23" s="699"/>
      <c r="DO23" s="699"/>
      <c r="DP23" s="699"/>
      <c r="DQ23" s="699"/>
      <c r="DR23" s="699"/>
      <c r="DS23" s="699"/>
      <c r="DT23" s="699"/>
      <c r="DU23" s="699"/>
      <c r="DV23" s="700"/>
      <c r="DW23" s="666" t="s">
        <v>276</v>
      </c>
      <c r="DX23" s="667"/>
      <c r="DY23" s="667"/>
      <c r="DZ23" s="667"/>
      <c r="EA23" s="667"/>
      <c r="EB23" s="667"/>
      <c r="EC23" s="668"/>
    </row>
    <row r="24" spans="2:133" ht="11.25" customHeight="1" x14ac:dyDescent="0.15">
      <c r="B24" s="611" t="s">
        <v>277</v>
      </c>
      <c r="C24" s="612"/>
      <c r="D24" s="612"/>
      <c r="E24" s="612"/>
      <c r="F24" s="612"/>
      <c r="G24" s="612"/>
      <c r="H24" s="612"/>
      <c r="I24" s="612"/>
      <c r="J24" s="612"/>
      <c r="K24" s="612"/>
      <c r="L24" s="612"/>
      <c r="M24" s="612"/>
      <c r="N24" s="612"/>
      <c r="O24" s="612"/>
      <c r="P24" s="612"/>
      <c r="Q24" s="613"/>
      <c r="R24" s="614" t="s">
        <v>122</v>
      </c>
      <c r="S24" s="615"/>
      <c r="T24" s="615"/>
      <c r="U24" s="615"/>
      <c r="V24" s="615"/>
      <c r="W24" s="615"/>
      <c r="X24" s="615"/>
      <c r="Y24" s="616"/>
      <c r="Z24" s="650" t="s">
        <v>122</v>
      </c>
      <c r="AA24" s="650"/>
      <c r="AB24" s="650"/>
      <c r="AC24" s="650"/>
      <c r="AD24" s="651" t="s">
        <v>122</v>
      </c>
      <c r="AE24" s="651"/>
      <c r="AF24" s="651"/>
      <c r="AG24" s="651"/>
      <c r="AH24" s="651"/>
      <c r="AI24" s="651"/>
      <c r="AJ24" s="651"/>
      <c r="AK24" s="651"/>
      <c r="AL24" s="617" t="s">
        <v>122</v>
      </c>
      <c r="AM24" s="618"/>
      <c r="AN24" s="618"/>
      <c r="AO24" s="652"/>
      <c r="AP24" s="611" t="s">
        <v>278</v>
      </c>
      <c r="AQ24" s="686"/>
      <c r="AR24" s="686"/>
      <c r="AS24" s="686"/>
      <c r="AT24" s="686"/>
      <c r="AU24" s="686"/>
      <c r="AV24" s="686"/>
      <c r="AW24" s="686"/>
      <c r="AX24" s="686"/>
      <c r="AY24" s="686"/>
      <c r="AZ24" s="686"/>
      <c r="BA24" s="686"/>
      <c r="BB24" s="686"/>
      <c r="BC24" s="686"/>
      <c r="BD24" s="686"/>
      <c r="BE24" s="686"/>
      <c r="BF24" s="687"/>
      <c r="BG24" s="614" t="s">
        <v>122</v>
      </c>
      <c r="BH24" s="615"/>
      <c r="BI24" s="615"/>
      <c r="BJ24" s="615"/>
      <c r="BK24" s="615"/>
      <c r="BL24" s="615"/>
      <c r="BM24" s="615"/>
      <c r="BN24" s="616"/>
      <c r="BO24" s="650" t="s">
        <v>122</v>
      </c>
      <c r="BP24" s="650"/>
      <c r="BQ24" s="650"/>
      <c r="BR24" s="650"/>
      <c r="BS24" s="651" t="s">
        <v>122</v>
      </c>
      <c r="BT24" s="651"/>
      <c r="BU24" s="651"/>
      <c r="BV24" s="651"/>
      <c r="BW24" s="651"/>
      <c r="BX24" s="651"/>
      <c r="BY24" s="651"/>
      <c r="BZ24" s="651"/>
      <c r="CA24" s="651"/>
      <c r="CB24" s="682"/>
      <c r="CD24" s="663" t="s">
        <v>279</v>
      </c>
      <c r="CE24" s="664"/>
      <c r="CF24" s="664"/>
      <c r="CG24" s="664"/>
      <c r="CH24" s="664"/>
      <c r="CI24" s="664"/>
      <c r="CJ24" s="664"/>
      <c r="CK24" s="664"/>
      <c r="CL24" s="664"/>
      <c r="CM24" s="664"/>
      <c r="CN24" s="664"/>
      <c r="CO24" s="664"/>
      <c r="CP24" s="664"/>
      <c r="CQ24" s="665"/>
      <c r="CR24" s="660">
        <v>4103654</v>
      </c>
      <c r="CS24" s="661"/>
      <c r="CT24" s="661"/>
      <c r="CU24" s="661"/>
      <c r="CV24" s="661"/>
      <c r="CW24" s="661"/>
      <c r="CX24" s="661"/>
      <c r="CY24" s="689"/>
      <c r="CZ24" s="690">
        <v>41.4</v>
      </c>
      <c r="DA24" s="673"/>
      <c r="DB24" s="673"/>
      <c r="DC24" s="692"/>
      <c r="DD24" s="688">
        <v>3389335</v>
      </c>
      <c r="DE24" s="661"/>
      <c r="DF24" s="661"/>
      <c r="DG24" s="661"/>
      <c r="DH24" s="661"/>
      <c r="DI24" s="661"/>
      <c r="DJ24" s="661"/>
      <c r="DK24" s="689"/>
      <c r="DL24" s="688">
        <v>2866386</v>
      </c>
      <c r="DM24" s="661"/>
      <c r="DN24" s="661"/>
      <c r="DO24" s="661"/>
      <c r="DP24" s="661"/>
      <c r="DQ24" s="661"/>
      <c r="DR24" s="661"/>
      <c r="DS24" s="661"/>
      <c r="DT24" s="661"/>
      <c r="DU24" s="661"/>
      <c r="DV24" s="689"/>
      <c r="DW24" s="690">
        <v>55</v>
      </c>
      <c r="DX24" s="673"/>
      <c r="DY24" s="673"/>
      <c r="DZ24" s="673"/>
      <c r="EA24" s="673"/>
      <c r="EB24" s="673"/>
      <c r="EC24" s="691"/>
    </row>
    <row r="25" spans="2:133" ht="11.25" customHeight="1" x14ac:dyDescent="0.15">
      <c r="B25" s="611" t="s">
        <v>280</v>
      </c>
      <c r="C25" s="612"/>
      <c r="D25" s="612"/>
      <c r="E25" s="612"/>
      <c r="F25" s="612"/>
      <c r="G25" s="612"/>
      <c r="H25" s="612"/>
      <c r="I25" s="612"/>
      <c r="J25" s="612"/>
      <c r="K25" s="612"/>
      <c r="L25" s="612"/>
      <c r="M25" s="612"/>
      <c r="N25" s="612"/>
      <c r="O25" s="612"/>
      <c r="P25" s="612"/>
      <c r="Q25" s="613"/>
      <c r="R25" s="614">
        <v>5879127</v>
      </c>
      <c r="S25" s="615"/>
      <c r="T25" s="615"/>
      <c r="U25" s="615"/>
      <c r="V25" s="615"/>
      <c r="W25" s="615"/>
      <c r="X25" s="615"/>
      <c r="Y25" s="616"/>
      <c r="Z25" s="650">
        <v>58.7</v>
      </c>
      <c r="AA25" s="650"/>
      <c r="AB25" s="650"/>
      <c r="AC25" s="650"/>
      <c r="AD25" s="651">
        <v>5192038</v>
      </c>
      <c r="AE25" s="651"/>
      <c r="AF25" s="651"/>
      <c r="AG25" s="651"/>
      <c r="AH25" s="651"/>
      <c r="AI25" s="651"/>
      <c r="AJ25" s="651"/>
      <c r="AK25" s="651"/>
      <c r="AL25" s="617">
        <v>99.9</v>
      </c>
      <c r="AM25" s="618"/>
      <c r="AN25" s="618"/>
      <c r="AO25" s="652"/>
      <c r="AP25" s="611" t="s">
        <v>281</v>
      </c>
      <c r="AQ25" s="686"/>
      <c r="AR25" s="686"/>
      <c r="AS25" s="686"/>
      <c r="AT25" s="686"/>
      <c r="AU25" s="686"/>
      <c r="AV25" s="686"/>
      <c r="AW25" s="686"/>
      <c r="AX25" s="686"/>
      <c r="AY25" s="686"/>
      <c r="AZ25" s="686"/>
      <c r="BA25" s="686"/>
      <c r="BB25" s="686"/>
      <c r="BC25" s="686"/>
      <c r="BD25" s="686"/>
      <c r="BE25" s="686"/>
      <c r="BF25" s="687"/>
      <c r="BG25" s="614" t="s">
        <v>122</v>
      </c>
      <c r="BH25" s="615"/>
      <c r="BI25" s="615"/>
      <c r="BJ25" s="615"/>
      <c r="BK25" s="615"/>
      <c r="BL25" s="615"/>
      <c r="BM25" s="615"/>
      <c r="BN25" s="616"/>
      <c r="BO25" s="650" t="s">
        <v>122</v>
      </c>
      <c r="BP25" s="650"/>
      <c r="BQ25" s="650"/>
      <c r="BR25" s="650"/>
      <c r="BS25" s="651" t="s">
        <v>122</v>
      </c>
      <c r="BT25" s="651"/>
      <c r="BU25" s="651"/>
      <c r="BV25" s="651"/>
      <c r="BW25" s="651"/>
      <c r="BX25" s="651"/>
      <c r="BY25" s="651"/>
      <c r="BZ25" s="651"/>
      <c r="CA25" s="651"/>
      <c r="CB25" s="682"/>
      <c r="CD25" s="611" t="s">
        <v>282</v>
      </c>
      <c r="CE25" s="612"/>
      <c r="CF25" s="612"/>
      <c r="CG25" s="612"/>
      <c r="CH25" s="612"/>
      <c r="CI25" s="612"/>
      <c r="CJ25" s="612"/>
      <c r="CK25" s="612"/>
      <c r="CL25" s="612"/>
      <c r="CM25" s="612"/>
      <c r="CN25" s="612"/>
      <c r="CO25" s="612"/>
      <c r="CP25" s="612"/>
      <c r="CQ25" s="613"/>
      <c r="CR25" s="614">
        <v>1508933</v>
      </c>
      <c r="CS25" s="623"/>
      <c r="CT25" s="623"/>
      <c r="CU25" s="623"/>
      <c r="CV25" s="623"/>
      <c r="CW25" s="623"/>
      <c r="CX25" s="623"/>
      <c r="CY25" s="624"/>
      <c r="CZ25" s="617">
        <v>15.2</v>
      </c>
      <c r="DA25" s="625"/>
      <c r="DB25" s="625"/>
      <c r="DC25" s="626"/>
      <c r="DD25" s="620">
        <v>1430218</v>
      </c>
      <c r="DE25" s="623"/>
      <c r="DF25" s="623"/>
      <c r="DG25" s="623"/>
      <c r="DH25" s="623"/>
      <c r="DI25" s="623"/>
      <c r="DJ25" s="623"/>
      <c r="DK25" s="624"/>
      <c r="DL25" s="620">
        <v>1215513</v>
      </c>
      <c r="DM25" s="623"/>
      <c r="DN25" s="623"/>
      <c r="DO25" s="623"/>
      <c r="DP25" s="623"/>
      <c r="DQ25" s="623"/>
      <c r="DR25" s="623"/>
      <c r="DS25" s="623"/>
      <c r="DT25" s="623"/>
      <c r="DU25" s="623"/>
      <c r="DV25" s="624"/>
      <c r="DW25" s="617">
        <v>23.3</v>
      </c>
      <c r="DX25" s="625"/>
      <c r="DY25" s="625"/>
      <c r="DZ25" s="625"/>
      <c r="EA25" s="625"/>
      <c r="EB25" s="625"/>
      <c r="EC25" s="639"/>
    </row>
    <row r="26" spans="2:133" ht="11.25" customHeight="1" x14ac:dyDescent="0.15">
      <c r="B26" s="611" t="s">
        <v>283</v>
      </c>
      <c r="C26" s="612"/>
      <c r="D26" s="612"/>
      <c r="E26" s="612"/>
      <c r="F26" s="612"/>
      <c r="G26" s="612"/>
      <c r="H26" s="612"/>
      <c r="I26" s="612"/>
      <c r="J26" s="612"/>
      <c r="K26" s="612"/>
      <c r="L26" s="612"/>
      <c r="M26" s="612"/>
      <c r="N26" s="612"/>
      <c r="O26" s="612"/>
      <c r="P26" s="612"/>
      <c r="Q26" s="613"/>
      <c r="R26" s="614">
        <v>611</v>
      </c>
      <c r="S26" s="615"/>
      <c r="T26" s="615"/>
      <c r="U26" s="615"/>
      <c r="V26" s="615"/>
      <c r="W26" s="615"/>
      <c r="X26" s="615"/>
      <c r="Y26" s="616"/>
      <c r="Z26" s="650">
        <v>0</v>
      </c>
      <c r="AA26" s="650"/>
      <c r="AB26" s="650"/>
      <c r="AC26" s="650"/>
      <c r="AD26" s="651">
        <v>611</v>
      </c>
      <c r="AE26" s="651"/>
      <c r="AF26" s="651"/>
      <c r="AG26" s="651"/>
      <c r="AH26" s="651"/>
      <c r="AI26" s="651"/>
      <c r="AJ26" s="651"/>
      <c r="AK26" s="651"/>
      <c r="AL26" s="617">
        <v>0</v>
      </c>
      <c r="AM26" s="618"/>
      <c r="AN26" s="618"/>
      <c r="AO26" s="652"/>
      <c r="AP26" s="611" t="s">
        <v>284</v>
      </c>
      <c r="AQ26" s="686"/>
      <c r="AR26" s="686"/>
      <c r="AS26" s="686"/>
      <c r="AT26" s="686"/>
      <c r="AU26" s="686"/>
      <c r="AV26" s="686"/>
      <c r="AW26" s="686"/>
      <c r="AX26" s="686"/>
      <c r="AY26" s="686"/>
      <c r="AZ26" s="686"/>
      <c r="BA26" s="686"/>
      <c r="BB26" s="686"/>
      <c r="BC26" s="686"/>
      <c r="BD26" s="686"/>
      <c r="BE26" s="686"/>
      <c r="BF26" s="687"/>
      <c r="BG26" s="614" t="s">
        <v>122</v>
      </c>
      <c r="BH26" s="615"/>
      <c r="BI26" s="615"/>
      <c r="BJ26" s="615"/>
      <c r="BK26" s="615"/>
      <c r="BL26" s="615"/>
      <c r="BM26" s="615"/>
      <c r="BN26" s="616"/>
      <c r="BO26" s="650" t="s">
        <v>122</v>
      </c>
      <c r="BP26" s="650"/>
      <c r="BQ26" s="650"/>
      <c r="BR26" s="650"/>
      <c r="BS26" s="651" t="s">
        <v>122</v>
      </c>
      <c r="BT26" s="651"/>
      <c r="BU26" s="651"/>
      <c r="BV26" s="651"/>
      <c r="BW26" s="651"/>
      <c r="BX26" s="651"/>
      <c r="BY26" s="651"/>
      <c r="BZ26" s="651"/>
      <c r="CA26" s="651"/>
      <c r="CB26" s="682"/>
      <c r="CD26" s="611" t="s">
        <v>285</v>
      </c>
      <c r="CE26" s="612"/>
      <c r="CF26" s="612"/>
      <c r="CG26" s="612"/>
      <c r="CH26" s="612"/>
      <c r="CI26" s="612"/>
      <c r="CJ26" s="612"/>
      <c r="CK26" s="612"/>
      <c r="CL26" s="612"/>
      <c r="CM26" s="612"/>
      <c r="CN26" s="612"/>
      <c r="CO26" s="612"/>
      <c r="CP26" s="612"/>
      <c r="CQ26" s="613"/>
      <c r="CR26" s="614">
        <v>826781</v>
      </c>
      <c r="CS26" s="615"/>
      <c r="CT26" s="615"/>
      <c r="CU26" s="615"/>
      <c r="CV26" s="615"/>
      <c r="CW26" s="615"/>
      <c r="CX26" s="615"/>
      <c r="CY26" s="616"/>
      <c r="CZ26" s="617">
        <v>8.3000000000000007</v>
      </c>
      <c r="DA26" s="625"/>
      <c r="DB26" s="625"/>
      <c r="DC26" s="626"/>
      <c r="DD26" s="620">
        <v>779514</v>
      </c>
      <c r="DE26" s="615"/>
      <c r="DF26" s="615"/>
      <c r="DG26" s="615"/>
      <c r="DH26" s="615"/>
      <c r="DI26" s="615"/>
      <c r="DJ26" s="615"/>
      <c r="DK26" s="616"/>
      <c r="DL26" s="620" t="s">
        <v>122</v>
      </c>
      <c r="DM26" s="615"/>
      <c r="DN26" s="615"/>
      <c r="DO26" s="615"/>
      <c r="DP26" s="615"/>
      <c r="DQ26" s="615"/>
      <c r="DR26" s="615"/>
      <c r="DS26" s="615"/>
      <c r="DT26" s="615"/>
      <c r="DU26" s="615"/>
      <c r="DV26" s="616"/>
      <c r="DW26" s="617" t="s">
        <v>122</v>
      </c>
      <c r="DX26" s="625"/>
      <c r="DY26" s="625"/>
      <c r="DZ26" s="625"/>
      <c r="EA26" s="625"/>
      <c r="EB26" s="625"/>
      <c r="EC26" s="639"/>
    </row>
    <row r="27" spans="2:133" ht="11.25" customHeight="1" x14ac:dyDescent="0.15">
      <c r="B27" s="611" t="s">
        <v>286</v>
      </c>
      <c r="C27" s="612"/>
      <c r="D27" s="612"/>
      <c r="E27" s="612"/>
      <c r="F27" s="612"/>
      <c r="G27" s="612"/>
      <c r="H27" s="612"/>
      <c r="I27" s="612"/>
      <c r="J27" s="612"/>
      <c r="K27" s="612"/>
      <c r="L27" s="612"/>
      <c r="M27" s="612"/>
      <c r="N27" s="612"/>
      <c r="O27" s="612"/>
      <c r="P27" s="612"/>
      <c r="Q27" s="613"/>
      <c r="R27" s="614">
        <v>64084</v>
      </c>
      <c r="S27" s="615"/>
      <c r="T27" s="615"/>
      <c r="U27" s="615"/>
      <c r="V27" s="615"/>
      <c r="W27" s="615"/>
      <c r="X27" s="615"/>
      <c r="Y27" s="616"/>
      <c r="Z27" s="650">
        <v>0.6</v>
      </c>
      <c r="AA27" s="650"/>
      <c r="AB27" s="650"/>
      <c r="AC27" s="650"/>
      <c r="AD27" s="651" t="s">
        <v>122</v>
      </c>
      <c r="AE27" s="651"/>
      <c r="AF27" s="651"/>
      <c r="AG27" s="651"/>
      <c r="AH27" s="651"/>
      <c r="AI27" s="651"/>
      <c r="AJ27" s="651"/>
      <c r="AK27" s="651"/>
      <c r="AL27" s="617" t="s">
        <v>122</v>
      </c>
      <c r="AM27" s="618"/>
      <c r="AN27" s="618"/>
      <c r="AO27" s="652"/>
      <c r="AP27" s="611" t="s">
        <v>287</v>
      </c>
      <c r="AQ27" s="612"/>
      <c r="AR27" s="612"/>
      <c r="AS27" s="612"/>
      <c r="AT27" s="612"/>
      <c r="AU27" s="612"/>
      <c r="AV27" s="612"/>
      <c r="AW27" s="612"/>
      <c r="AX27" s="612"/>
      <c r="AY27" s="612"/>
      <c r="AZ27" s="612"/>
      <c r="BA27" s="612"/>
      <c r="BB27" s="612"/>
      <c r="BC27" s="612"/>
      <c r="BD27" s="612"/>
      <c r="BE27" s="612"/>
      <c r="BF27" s="613"/>
      <c r="BG27" s="614">
        <v>641176</v>
      </c>
      <c r="BH27" s="615"/>
      <c r="BI27" s="615"/>
      <c r="BJ27" s="615"/>
      <c r="BK27" s="615"/>
      <c r="BL27" s="615"/>
      <c r="BM27" s="615"/>
      <c r="BN27" s="616"/>
      <c r="BO27" s="650">
        <v>100</v>
      </c>
      <c r="BP27" s="650"/>
      <c r="BQ27" s="650"/>
      <c r="BR27" s="650"/>
      <c r="BS27" s="651">
        <v>28710</v>
      </c>
      <c r="BT27" s="651"/>
      <c r="BU27" s="651"/>
      <c r="BV27" s="651"/>
      <c r="BW27" s="651"/>
      <c r="BX27" s="651"/>
      <c r="BY27" s="651"/>
      <c r="BZ27" s="651"/>
      <c r="CA27" s="651"/>
      <c r="CB27" s="682"/>
      <c r="CD27" s="611" t="s">
        <v>288</v>
      </c>
      <c r="CE27" s="612"/>
      <c r="CF27" s="612"/>
      <c r="CG27" s="612"/>
      <c r="CH27" s="612"/>
      <c r="CI27" s="612"/>
      <c r="CJ27" s="612"/>
      <c r="CK27" s="612"/>
      <c r="CL27" s="612"/>
      <c r="CM27" s="612"/>
      <c r="CN27" s="612"/>
      <c r="CO27" s="612"/>
      <c r="CP27" s="612"/>
      <c r="CQ27" s="613"/>
      <c r="CR27" s="614">
        <v>869986</v>
      </c>
      <c r="CS27" s="623"/>
      <c r="CT27" s="623"/>
      <c r="CU27" s="623"/>
      <c r="CV27" s="623"/>
      <c r="CW27" s="623"/>
      <c r="CX27" s="623"/>
      <c r="CY27" s="624"/>
      <c r="CZ27" s="617">
        <v>8.8000000000000007</v>
      </c>
      <c r="DA27" s="625"/>
      <c r="DB27" s="625"/>
      <c r="DC27" s="626"/>
      <c r="DD27" s="620">
        <v>265687</v>
      </c>
      <c r="DE27" s="623"/>
      <c r="DF27" s="623"/>
      <c r="DG27" s="623"/>
      <c r="DH27" s="623"/>
      <c r="DI27" s="623"/>
      <c r="DJ27" s="623"/>
      <c r="DK27" s="624"/>
      <c r="DL27" s="620">
        <v>209418</v>
      </c>
      <c r="DM27" s="623"/>
      <c r="DN27" s="623"/>
      <c r="DO27" s="623"/>
      <c r="DP27" s="623"/>
      <c r="DQ27" s="623"/>
      <c r="DR27" s="623"/>
      <c r="DS27" s="623"/>
      <c r="DT27" s="623"/>
      <c r="DU27" s="623"/>
      <c r="DV27" s="624"/>
      <c r="DW27" s="617">
        <v>4</v>
      </c>
      <c r="DX27" s="625"/>
      <c r="DY27" s="625"/>
      <c r="DZ27" s="625"/>
      <c r="EA27" s="625"/>
      <c r="EB27" s="625"/>
      <c r="EC27" s="639"/>
    </row>
    <row r="28" spans="2:133" ht="11.25" customHeight="1" x14ac:dyDescent="0.15">
      <c r="B28" s="611" t="s">
        <v>289</v>
      </c>
      <c r="C28" s="612"/>
      <c r="D28" s="612"/>
      <c r="E28" s="612"/>
      <c r="F28" s="612"/>
      <c r="G28" s="612"/>
      <c r="H28" s="612"/>
      <c r="I28" s="612"/>
      <c r="J28" s="612"/>
      <c r="K28" s="612"/>
      <c r="L28" s="612"/>
      <c r="M28" s="612"/>
      <c r="N28" s="612"/>
      <c r="O28" s="612"/>
      <c r="P28" s="612"/>
      <c r="Q28" s="613"/>
      <c r="R28" s="614">
        <v>176358</v>
      </c>
      <c r="S28" s="615"/>
      <c r="T28" s="615"/>
      <c r="U28" s="615"/>
      <c r="V28" s="615"/>
      <c r="W28" s="615"/>
      <c r="X28" s="615"/>
      <c r="Y28" s="616"/>
      <c r="Z28" s="650">
        <v>1.8</v>
      </c>
      <c r="AA28" s="650"/>
      <c r="AB28" s="650"/>
      <c r="AC28" s="650"/>
      <c r="AD28" s="651">
        <v>5299</v>
      </c>
      <c r="AE28" s="651"/>
      <c r="AF28" s="651"/>
      <c r="AG28" s="651"/>
      <c r="AH28" s="651"/>
      <c r="AI28" s="651"/>
      <c r="AJ28" s="651"/>
      <c r="AK28" s="651"/>
      <c r="AL28" s="617">
        <v>0.1</v>
      </c>
      <c r="AM28" s="618"/>
      <c r="AN28" s="618"/>
      <c r="AO28" s="652"/>
      <c r="AP28" s="611"/>
      <c r="AQ28" s="612"/>
      <c r="AR28" s="612"/>
      <c r="AS28" s="612"/>
      <c r="AT28" s="612"/>
      <c r="AU28" s="612"/>
      <c r="AV28" s="612"/>
      <c r="AW28" s="612"/>
      <c r="AX28" s="612"/>
      <c r="AY28" s="612"/>
      <c r="AZ28" s="612"/>
      <c r="BA28" s="612"/>
      <c r="BB28" s="612"/>
      <c r="BC28" s="612"/>
      <c r="BD28" s="612"/>
      <c r="BE28" s="612"/>
      <c r="BF28" s="613"/>
      <c r="BG28" s="614"/>
      <c r="BH28" s="615"/>
      <c r="BI28" s="615"/>
      <c r="BJ28" s="615"/>
      <c r="BK28" s="615"/>
      <c r="BL28" s="615"/>
      <c r="BM28" s="615"/>
      <c r="BN28" s="616"/>
      <c r="BO28" s="650"/>
      <c r="BP28" s="650"/>
      <c r="BQ28" s="650"/>
      <c r="BR28" s="650"/>
      <c r="BS28" s="620"/>
      <c r="BT28" s="615"/>
      <c r="BU28" s="615"/>
      <c r="BV28" s="615"/>
      <c r="BW28" s="615"/>
      <c r="BX28" s="615"/>
      <c r="BY28" s="615"/>
      <c r="BZ28" s="615"/>
      <c r="CA28" s="615"/>
      <c r="CB28" s="649"/>
      <c r="CD28" s="611" t="s">
        <v>290</v>
      </c>
      <c r="CE28" s="612"/>
      <c r="CF28" s="612"/>
      <c r="CG28" s="612"/>
      <c r="CH28" s="612"/>
      <c r="CI28" s="612"/>
      <c r="CJ28" s="612"/>
      <c r="CK28" s="612"/>
      <c r="CL28" s="612"/>
      <c r="CM28" s="612"/>
      <c r="CN28" s="612"/>
      <c r="CO28" s="612"/>
      <c r="CP28" s="612"/>
      <c r="CQ28" s="613"/>
      <c r="CR28" s="614">
        <v>1724735</v>
      </c>
      <c r="CS28" s="615"/>
      <c r="CT28" s="615"/>
      <c r="CU28" s="615"/>
      <c r="CV28" s="615"/>
      <c r="CW28" s="615"/>
      <c r="CX28" s="615"/>
      <c r="CY28" s="616"/>
      <c r="CZ28" s="617">
        <v>17.399999999999999</v>
      </c>
      <c r="DA28" s="625"/>
      <c r="DB28" s="625"/>
      <c r="DC28" s="626"/>
      <c r="DD28" s="620">
        <v>1693430</v>
      </c>
      <c r="DE28" s="615"/>
      <c r="DF28" s="615"/>
      <c r="DG28" s="615"/>
      <c r="DH28" s="615"/>
      <c r="DI28" s="615"/>
      <c r="DJ28" s="615"/>
      <c r="DK28" s="616"/>
      <c r="DL28" s="620">
        <v>1441455</v>
      </c>
      <c r="DM28" s="615"/>
      <c r="DN28" s="615"/>
      <c r="DO28" s="615"/>
      <c r="DP28" s="615"/>
      <c r="DQ28" s="615"/>
      <c r="DR28" s="615"/>
      <c r="DS28" s="615"/>
      <c r="DT28" s="615"/>
      <c r="DU28" s="615"/>
      <c r="DV28" s="616"/>
      <c r="DW28" s="617">
        <v>27.7</v>
      </c>
      <c r="DX28" s="625"/>
      <c r="DY28" s="625"/>
      <c r="DZ28" s="625"/>
      <c r="EA28" s="625"/>
      <c r="EB28" s="625"/>
      <c r="EC28" s="639"/>
    </row>
    <row r="29" spans="2:133" ht="11.25" customHeight="1" x14ac:dyDescent="0.15">
      <c r="B29" s="611" t="s">
        <v>291</v>
      </c>
      <c r="C29" s="612"/>
      <c r="D29" s="612"/>
      <c r="E29" s="612"/>
      <c r="F29" s="612"/>
      <c r="G29" s="612"/>
      <c r="H29" s="612"/>
      <c r="I29" s="612"/>
      <c r="J29" s="612"/>
      <c r="K29" s="612"/>
      <c r="L29" s="612"/>
      <c r="M29" s="612"/>
      <c r="N29" s="612"/>
      <c r="O29" s="612"/>
      <c r="P29" s="612"/>
      <c r="Q29" s="613"/>
      <c r="R29" s="614">
        <v>31356</v>
      </c>
      <c r="S29" s="615"/>
      <c r="T29" s="615"/>
      <c r="U29" s="615"/>
      <c r="V29" s="615"/>
      <c r="W29" s="615"/>
      <c r="X29" s="615"/>
      <c r="Y29" s="616"/>
      <c r="Z29" s="650">
        <v>0.3</v>
      </c>
      <c r="AA29" s="650"/>
      <c r="AB29" s="650"/>
      <c r="AC29" s="650"/>
      <c r="AD29" s="651" t="s">
        <v>122</v>
      </c>
      <c r="AE29" s="651"/>
      <c r="AF29" s="651"/>
      <c r="AG29" s="651"/>
      <c r="AH29" s="651"/>
      <c r="AI29" s="651"/>
      <c r="AJ29" s="651"/>
      <c r="AK29" s="651"/>
      <c r="AL29" s="617" t="s">
        <v>122</v>
      </c>
      <c r="AM29" s="618"/>
      <c r="AN29" s="618"/>
      <c r="AO29" s="652"/>
      <c r="AP29" s="595"/>
      <c r="AQ29" s="596"/>
      <c r="AR29" s="596"/>
      <c r="AS29" s="596"/>
      <c r="AT29" s="596"/>
      <c r="AU29" s="596"/>
      <c r="AV29" s="596"/>
      <c r="AW29" s="596"/>
      <c r="AX29" s="596"/>
      <c r="AY29" s="596"/>
      <c r="AZ29" s="596"/>
      <c r="BA29" s="596"/>
      <c r="BB29" s="596"/>
      <c r="BC29" s="596"/>
      <c r="BD29" s="596"/>
      <c r="BE29" s="596"/>
      <c r="BF29" s="597"/>
      <c r="BG29" s="614"/>
      <c r="BH29" s="615"/>
      <c r="BI29" s="615"/>
      <c r="BJ29" s="615"/>
      <c r="BK29" s="615"/>
      <c r="BL29" s="615"/>
      <c r="BM29" s="615"/>
      <c r="BN29" s="616"/>
      <c r="BO29" s="650"/>
      <c r="BP29" s="650"/>
      <c r="BQ29" s="650"/>
      <c r="BR29" s="650"/>
      <c r="BS29" s="651"/>
      <c r="BT29" s="651"/>
      <c r="BU29" s="651"/>
      <c r="BV29" s="651"/>
      <c r="BW29" s="651"/>
      <c r="BX29" s="651"/>
      <c r="BY29" s="651"/>
      <c r="BZ29" s="651"/>
      <c r="CA29" s="651"/>
      <c r="CB29" s="682"/>
      <c r="CD29" s="627" t="s">
        <v>292</v>
      </c>
      <c r="CE29" s="628"/>
      <c r="CF29" s="611" t="s">
        <v>66</v>
      </c>
      <c r="CG29" s="612"/>
      <c r="CH29" s="612"/>
      <c r="CI29" s="612"/>
      <c r="CJ29" s="612"/>
      <c r="CK29" s="612"/>
      <c r="CL29" s="612"/>
      <c r="CM29" s="612"/>
      <c r="CN29" s="612"/>
      <c r="CO29" s="612"/>
      <c r="CP29" s="612"/>
      <c r="CQ29" s="613"/>
      <c r="CR29" s="614">
        <v>1724307</v>
      </c>
      <c r="CS29" s="623"/>
      <c r="CT29" s="623"/>
      <c r="CU29" s="623"/>
      <c r="CV29" s="623"/>
      <c r="CW29" s="623"/>
      <c r="CX29" s="623"/>
      <c r="CY29" s="624"/>
      <c r="CZ29" s="617">
        <v>17.399999999999999</v>
      </c>
      <c r="DA29" s="625"/>
      <c r="DB29" s="625"/>
      <c r="DC29" s="626"/>
      <c r="DD29" s="620">
        <v>1693002</v>
      </c>
      <c r="DE29" s="623"/>
      <c r="DF29" s="623"/>
      <c r="DG29" s="623"/>
      <c r="DH29" s="623"/>
      <c r="DI29" s="623"/>
      <c r="DJ29" s="623"/>
      <c r="DK29" s="624"/>
      <c r="DL29" s="620">
        <v>1441027</v>
      </c>
      <c r="DM29" s="623"/>
      <c r="DN29" s="623"/>
      <c r="DO29" s="623"/>
      <c r="DP29" s="623"/>
      <c r="DQ29" s="623"/>
      <c r="DR29" s="623"/>
      <c r="DS29" s="623"/>
      <c r="DT29" s="623"/>
      <c r="DU29" s="623"/>
      <c r="DV29" s="624"/>
      <c r="DW29" s="617">
        <v>27.7</v>
      </c>
      <c r="DX29" s="625"/>
      <c r="DY29" s="625"/>
      <c r="DZ29" s="625"/>
      <c r="EA29" s="625"/>
      <c r="EB29" s="625"/>
      <c r="EC29" s="639"/>
    </row>
    <row r="30" spans="2:133" ht="11.25" customHeight="1" x14ac:dyDescent="0.15">
      <c r="B30" s="611" t="s">
        <v>293</v>
      </c>
      <c r="C30" s="612"/>
      <c r="D30" s="612"/>
      <c r="E30" s="612"/>
      <c r="F30" s="612"/>
      <c r="G30" s="612"/>
      <c r="H30" s="612"/>
      <c r="I30" s="612"/>
      <c r="J30" s="612"/>
      <c r="K30" s="612"/>
      <c r="L30" s="612"/>
      <c r="M30" s="612"/>
      <c r="N30" s="612"/>
      <c r="O30" s="612"/>
      <c r="P30" s="612"/>
      <c r="Q30" s="613"/>
      <c r="R30" s="614">
        <v>1196933</v>
      </c>
      <c r="S30" s="615"/>
      <c r="T30" s="615"/>
      <c r="U30" s="615"/>
      <c r="V30" s="615"/>
      <c r="W30" s="615"/>
      <c r="X30" s="615"/>
      <c r="Y30" s="616"/>
      <c r="Z30" s="650">
        <v>11.9</v>
      </c>
      <c r="AA30" s="650"/>
      <c r="AB30" s="650"/>
      <c r="AC30" s="650"/>
      <c r="AD30" s="651" t="s">
        <v>122</v>
      </c>
      <c r="AE30" s="651"/>
      <c r="AF30" s="651"/>
      <c r="AG30" s="651"/>
      <c r="AH30" s="651"/>
      <c r="AI30" s="651"/>
      <c r="AJ30" s="651"/>
      <c r="AK30" s="651"/>
      <c r="AL30" s="617" t="s">
        <v>122</v>
      </c>
      <c r="AM30" s="618"/>
      <c r="AN30" s="618"/>
      <c r="AO30" s="652"/>
      <c r="AP30" s="666" t="s">
        <v>211</v>
      </c>
      <c r="AQ30" s="667"/>
      <c r="AR30" s="667"/>
      <c r="AS30" s="667"/>
      <c r="AT30" s="667"/>
      <c r="AU30" s="667"/>
      <c r="AV30" s="667"/>
      <c r="AW30" s="667"/>
      <c r="AX30" s="667"/>
      <c r="AY30" s="667"/>
      <c r="AZ30" s="667"/>
      <c r="BA30" s="667"/>
      <c r="BB30" s="667"/>
      <c r="BC30" s="667"/>
      <c r="BD30" s="667"/>
      <c r="BE30" s="667"/>
      <c r="BF30" s="668"/>
      <c r="BG30" s="666" t="s">
        <v>294</v>
      </c>
      <c r="BH30" s="680"/>
      <c r="BI30" s="680"/>
      <c r="BJ30" s="680"/>
      <c r="BK30" s="680"/>
      <c r="BL30" s="680"/>
      <c r="BM30" s="680"/>
      <c r="BN30" s="680"/>
      <c r="BO30" s="680"/>
      <c r="BP30" s="680"/>
      <c r="BQ30" s="681"/>
      <c r="BR30" s="666" t="s">
        <v>295</v>
      </c>
      <c r="BS30" s="680"/>
      <c r="BT30" s="680"/>
      <c r="BU30" s="680"/>
      <c r="BV30" s="680"/>
      <c r="BW30" s="680"/>
      <c r="BX30" s="680"/>
      <c r="BY30" s="680"/>
      <c r="BZ30" s="680"/>
      <c r="CA30" s="680"/>
      <c r="CB30" s="681"/>
      <c r="CD30" s="629"/>
      <c r="CE30" s="630"/>
      <c r="CF30" s="611" t="s">
        <v>296</v>
      </c>
      <c r="CG30" s="612"/>
      <c r="CH30" s="612"/>
      <c r="CI30" s="612"/>
      <c r="CJ30" s="612"/>
      <c r="CK30" s="612"/>
      <c r="CL30" s="612"/>
      <c r="CM30" s="612"/>
      <c r="CN30" s="612"/>
      <c r="CO30" s="612"/>
      <c r="CP30" s="612"/>
      <c r="CQ30" s="613"/>
      <c r="CR30" s="614">
        <v>1651272</v>
      </c>
      <c r="CS30" s="615"/>
      <c r="CT30" s="615"/>
      <c r="CU30" s="615"/>
      <c r="CV30" s="615"/>
      <c r="CW30" s="615"/>
      <c r="CX30" s="615"/>
      <c r="CY30" s="616"/>
      <c r="CZ30" s="617">
        <v>16.600000000000001</v>
      </c>
      <c r="DA30" s="625"/>
      <c r="DB30" s="625"/>
      <c r="DC30" s="626"/>
      <c r="DD30" s="620">
        <v>1621752</v>
      </c>
      <c r="DE30" s="615"/>
      <c r="DF30" s="615"/>
      <c r="DG30" s="615"/>
      <c r="DH30" s="615"/>
      <c r="DI30" s="615"/>
      <c r="DJ30" s="615"/>
      <c r="DK30" s="616"/>
      <c r="DL30" s="620">
        <v>1369777</v>
      </c>
      <c r="DM30" s="615"/>
      <c r="DN30" s="615"/>
      <c r="DO30" s="615"/>
      <c r="DP30" s="615"/>
      <c r="DQ30" s="615"/>
      <c r="DR30" s="615"/>
      <c r="DS30" s="615"/>
      <c r="DT30" s="615"/>
      <c r="DU30" s="615"/>
      <c r="DV30" s="616"/>
      <c r="DW30" s="617">
        <v>26.3</v>
      </c>
      <c r="DX30" s="625"/>
      <c r="DY30" s="625"/>
      <c r="DZ30" s="625"/>
      <c r="EA30" s="625"/>
      <c r="EB30" s="625"/>
      <c r="EC30" s="639"/>
    </row>
    <row r="31" spans="2:133" ht="11.25" customHeight="1" x14ac:dyDescent="0.15">
      <c r="B31" s="683" t="s">
        <v>297</v>
      </c>
      <c r="C31" s="684"/>
      <c r="D31" s="684"/>
      <c r="E31" s="684"/>
      <c r="F31" s="684"/>
      <c r="G31" s="684"/>
      <c r="H31" s="684"/>
      <c r="I31" s="684"/>
      <c r="J31" s="684"/>
      <c r="K31" s="684"/>
      <c r="L31" s="684"/>
      <c r="M31" s="684"/>
      <c r="N31" s="684"/>
      <c r="O31" s="684"/>
      <c r="P31" s="684"/>
      <c r="Q31" s="685"/>
      <c r="R31" s="614" t="s">
        <v>122</v>
      </c>
      <c r="S31" s="615"/>
      <c r="T31" s="615"/>
      <c r="U31" s="615"/>
      <c r="V31" s="615"/>
      <c r="W31" s="615"/>
      <c r="X31" s="615"/>
      <c r="Y31" s="616"/>
      <c r="Z31" s="650" t="s">
        <v>122</v>
      </c>
      <c r="AA31" s="650"/>
      <c r="AB31" s="650"/>
      <c r="AC31" s="650"/>
      <c r="AD31" s="651" t="s">
        <v>122</v>
      </c>
      <c r="AE31" s="651"/>
      <c r="AF31" s="651"/>
      <c r="AG31" s="651"/>
      <c r="AH31" s="651"/>
      <c r="AI31" s="651"/>
      <c r="AJ31" s="651"/>
      <c r="AK31" s="651"/>
      <c r="AL31" s="617" t="s">
        <v>122</v>
      </c>
      <c r="AM31" s="618"/>
      <c r="AN31" s="618"/>
      <c r="AO31" s="652"/>
      <c r="AP31" s="675" t="s">
        <v>298</v>
      </c>
      <c r="AQ31" s="676"/>
      <c r="AR31" s="676"/>
      <c r="AS31" s="676"/>
      <c r="AT31" s="677" t="s">
        <v>299</v>
      </c>
      <c r="AU31" s="200"/>
      <c r="AV31" s="200"/>
      <c r="AW31" s="200"/>
      <c r="AX31" s="663" t="s">
        <v>177</v>
      </c>
      <c r="AY31" s="664"/>
      <c r="AZ31" s="664"/>
      <c r="BA31" s="664"/>
      <c r="BB31" s="664"/>
      <c r="BC31" s="664"/>
      <c r="BD31" s="664"/>
      <c r="BE31" s="664"/>
      <c r="BF31" s="665"/>
      <c r="BG31" s="671">
        <v>98.9</v>
      </c>
      <c r="BH31" s="672"/>
      <c r="BI31" s="672"/>
      <c r="BJ31" s="672"/>
      <c r="BK31" s="672"/>
      <c r="BL31" s="672"/>
      <c r="BM31" s="673">
        <v>94.5</v>
      </c>
      <c r="BN31" s="672"/>
      <c r="BO31" s="672"/>
      <c r="BP31" s="672"/>
      <c r="BQ31" s="674"/>
      <c r="BR31" s="671">
        <v>98.9</v>
      </c>
      <c r="BS31" s="672"/>
      <c r="BT31" s="672"/>
      <c r="BU31" s="672"/>
      <c r="BV31" s="672"/>
      <c r="BW31" s="672"/>
      <c r="BX31" s="673">
        <v>94.7</v>
      </c>
      <c r="BY31" s="672"/>
      <c r="BZ31" s="672"/>
      <c r="CA31" s="672"/>
      <c r="CB31" s="674"/>
      <c r="CD31" s="629"/>
      <c r="CE31" s="630"/>
      <c r="CF31" s="611" t="s">
        <v>300</v>
      </c>
      <c r="CG31" s="612"/>
      <c r="CH31" s="612"/>
      <c r="CI31" s="612"/>
      <c r="CJ31" s="612"/>
      <c r="CK31" s="612"/>
      <c r="CL31" s="612"/>
      <c r="CM31" s="612"/>
      <c r="CN31" s="612"/>
      <c r="CO31" s="612"/>
      <c r="CP31" s="612"/>
      <c r="CQ31" s="613"/>
      <c r="CR31" s="614">
        <v>73035</v>
      </c>
      <c r="CS31" s="623"/>
      <c r="CT31" s="623"/>
      <c r="CU31" s="623"/>
      <c r="CV31" s="623"/>
      <c r="CW31" s="623"/>
      <c r="CX31" s="623"/>
      <c r="CY31" s="624"/>
      <c r="CZ31" s="617">
        <v>0.7</v>
      </c>
      <c r="DA31" s="625"/>
      <c r="DB31" s="625"/>
      <c r="DC31" s="626"/>
      <c r="DD31" s="620">
        <v>71250</v>
      </c>
      <c r="DE31" s="623"/>
      <c r="DF31" s="623"/>
      <c r="DG31" s="623"/>
      <c r="DH31" s="623"/>
      <c r="DI31" s="623"/>
      <c r="DJ31" s="623"/>
      <c r="DK31" s="624"/>
      <c r="DL31" s="620">
        <v>71250</v>
      </c>
      <c r="DM31" s="623"/>
      <c r="DN31" s="623"/>
      <c r="DO31" s="623"/>
      <c r="DP31" s="623"/>
      <c r="DQ31" s="623"/>
      <c r="DR31" s="623"/>
      <c r="DS31" s="623"/>
      <c r="DT31" s="623"/>
      <c r="DU31" s="623"/>
      <c r="DV31" s="624"/>
      <c r="DW31" s="617">
        <v>1.4</v>
      </c>
      <c r="DX31" s="625"/>
      <c r="DY31" s="625"/>
      <c r="DZ31" s="625"/>
      <c r="EA31" s="625"/>
      <c r="EB31" s="625"/>
      <c r="EC31" s="639"/>
    </row>
    <row r="32" spans="2:133" ht="11.25" customHeight="1" x14ac:dyDescent="0.15">
      <c r="B32" s="611" t="s">
        <v>301</v>
      </c>
      <c r="C32" s="612"/>
      <c r="D32" s="612"/>
      <c r="E32" s="612"/>
      <c r="F32" s="612"/>
      <c r="G32" s="612"/>
      <c r="H32" s="612"/>
      <c r="I32" s="612"/>
      <c r="J32" s="612"/>
      <c r="K32" s="612"/>
      <c r="L32" s="612"/>
      <c r="M32" s="612"/>
      <c r="N32" s="612"/>
      <c r="O32" s="612"/>
      <c r="P32" s="612"/>
      <c r="Q32" s="613"/>
      <c r="R32" s="614">
        <v>509702</v>
      </c>
      <c r="S32" s="615"/>
      <c r="T32" s="615"/>
      <c r="U32" s="615"/>
      <c r="V32" s="615"/>
      <c r="W32" s="615"/>
      <c r="X32" s="615"/>
      <c r="Y32" s="616"/>
      <c r="Z32" s="650">
        <v>5.0999999999999996</v>
      </c>
      <c r="AA32" s="650"/>
      <c r="AB32" s="650"/>
      <c r="AC32" s="650"/>
      <c r="AD32" s="651" t="s">
        <v>122</v>
      </c>
      <c r="AE32" s="651"/>
      <c r="AF32" s="651"/>
      <c r="AG32" s="651"/>
      <c r="AH32" s="651"/>
      <c r="AI32" s="651"/>
      <c r="AJ32" s="651"/>
      <c r="AK32" s="651"/>
      <c r="AL32" s="617" t="s">
        <v>122</v>
      </c>
      <c r="AM32" s="618"/>
      <c r="AN32" s="618"/>
      <c r="AO32" s="652"/>
      <c r="AP32" s="653"/>
      <c r="AQ32" s="654"/>
      <c r="AR32" s="654"/>
      <c r="AS32" s="654"/>
      <c r="AT32" s="678"/>
      <c r="AU32" s="196" t="s">
        <v>302</v>
      </c>
      <c r="AX32" s="611" t="s">
        <v>303</v>
      </c>
      <c r="AY32" s="612"/>
      <c r="AZ32" s="612"/>
      <c r="BA32" s="612"/>
      <c r="BB32" s="612"/>
      <c r="BC32" s="612"/>
      <c r="BD32" s="612"/>
      <c r="BE32" s="612"/>
      <c r="BF32" s="613"/>
      <c r="BG32" s="670">
        <v>99.8</v>
      </c>
      <c r="BH32" s="623"/>
      <c r="BI32" s="623"/>
      <c r="BJ32" s="623"/>
      <c r="BK32" s="623"/>
      <c r="BL32" s="623"/>
      <c r="BM32" s="618">
        <v>99.5</v>
      </c>
      <c r="BN32" s="623"/>
      <c r="BO32" s="623"/>
      <c r="BP32" s="623"/>
      <c r="BQ32" s="648"/>
      <c r="BR32" s="670">
        <v>99.6</v>
      </c>
      <c r="BS32" s="623"/>
      <c r="BT32" s="623"/>
      <c r="BU32" s="623"/>
      <c r="BV32" s="623"/>
      <c r="BW32" s="623"/>
      <c r="BX32" s="618">
        <v>99.2</v>
      </c>
      <c r="BY32" s="623"/>
      <c r="BZ32" s="623"/>
      <c r="CA32" s="623"/>
      <c r="CB32" s="648"/>
      <c r="CD32" s="631"/>
      <c r="CE32" s="632"/>
      <c r="CF32" s="611" t="s">
        <v>304</v>
      </c>
      <c r="CG32" s="612"/>
      <c r="CH32" s="612"/>
      <c r="CI32" s="612"/>
      <c r="CJ32" s="612"/>
      <c r="CK32" s="612"/>
      <c r="CL32" s="612"/>
      <c r="CM32" s="612"/>
      <c r="CN32" s="612"/>
      <c r="CO32" s="612"/>
      <c r="CP32" s="612"/>
      <c r="CQ32" s="613"/>
      <c r="CR32" s="614">
        <v>428</v>
      </c>
      <c r="CS32" s="615"/>
      <c r="CT32" s="615"/>
      <c r="CU32" s="615"/>
      <c r="CV32" s="615"/>
      <c r="CW32" s="615"/>
      <c r="CX32" s="615"/>
      <c r="CY32" s="616"/>
      <c r="CZ32" s="617">
        <v>0</v>
      </c>
      <c r="DA32" s="625"/>
      <c r="DB32" s="625"/>
      <c r="DC32" s="626"/>
      <c r="DD32" s="620">
        <v>428</v>
      </c>
      <c r="DE32" s="615"/>
      <c r="DF32" s="615"/>
      <c r="DG32" s="615"/>
      <c r="DH32" s="615"/>
      <c r="DI32" s="615"/>
      <c r="DJ32" s="615"/>
      <c r="DK32" s="616"/>
      <c r="DL32" s="620">
        <v>428</v>
      </c>
      <c r="DM32" s="615"/>
      <c r="DN32" s="615"/>
      <c r="DO32" s="615"/>
      <c r="DP32" s="615"/>
      <c r="DQ32" s="615"/>
      <c r="DR32" s="615"/>
      <c r="DS32" s="615"/>
      <c r="DT32" s="615"/>
      <c r="DU32" s="615"/>
      <c r="DV32" s="616"/>
      <c r="DW32" s="617">
        <v>0</v>
      </c>
      <c r="DX32" s="625"/>
      <c r="DY32" s="625"/>
      <c r="DZ32" s="625"/>
      <c r="EA32" s="625"/>
      <c r="EB32" s="625"/>
      <c r="EC32" s="639"/>
    </row>
    <row r="33" spans="2:133" ht="11.25" customHeight="1" x14ac:dyDescent="0.15">
      <c r="B33" s="611" t="s">
        <v>305</v>
      </c>
      <c r="C33" s="612"/>
      <c r="D33" s="612"/>
      <c r="E33" s="612"/>
      <c r="F33" s="612"/>
      <c r="G33" s="612"/>
      <c r="H33" s="612"/>
      <c r="I33" s="612"/>
      <c r="J33" s="612"/>
      <c r="K33" s="612"/>
      <c r="L33" s="612"/>
      <c r="M33" s="612"/>
      <c r="N33" s="612"/>
      <c r="O33" s="612"/>
      <c r="P33" s="612"/>
      <c r="Q33" s="613"/>
      <c r="R33" s="614">
        <v>35620</v>
      </c>
      <c r="S33" s="615"/>
      <c r="T33" s="615"/>
      <c r="U33" s="615"/>
      <c r="V33" s="615"/>
      <c r="W33" s="615"/>
      <c r="X33" s="615"/>
      <c r="Y33" s="616"/>
      <c r="Z33" s="650">
        <v>0.4</v>
      </c>
      <c r="AA33" s="650"/>
      <c r="AB33" s="650"/>
      <c r="AC33" s="650"/>
      <c r="AD33" s="651" t="s">
        <v>122</v>
      </c>
      <c r="AE33" s="651"/>
      <c r="AF33" s="651"/>
      <c r="AG33" s="651"/>
      <c r="AH33" s="651"/>
      <c r="AI33" s="651"/>
      <c r="AJ33" s="651"/>
      <c r="AK33" s="651"/>
      <c r="AL33" s="617" t="s">
        <v>122</v>
      </c>
      <c r="AM33" s="618"/>
      <c r="AN33" s="618"/>
      <c r="AO33" s="652"/>
      <c r="AP33" s="655"/>
      <c r="AQ33" s="656"/>
      <c r="AR33" s="656"/>
      <c r="AS33" s="656"/>
      <c r="AT33" s="679"/>
      <c r="AU33" s="201"/>
      <c r="AV33" s="201"/>
      <c r="AW33" s="201"/>
      <c r="AX33" s="595" t="s">
        <v>306</v>
      </c>
      <c r="AY33" s="596"/>
      <c r="AZ33" s="596"/>
      <c r="BA33" s="596"/>
      <c r="BB33" s="596"/>
      <c r="BC33" s="596"/>
      <c r="BD33" s="596"/>
      <c r="BE33" s="596"/>
      <c r="BF33" s="597"/>
      <c r="BG33" s="669">
        <v>98.1</v>
      </c>
      <c r="BH33" s="599"/>
      <c r="BI33" s="599"/>
      <c r="BJ33" s="599"/>
      <c r="BK33" s="599"/>
      <c r="BL33" s="599"/>
      <c r="BM33" s="643">
        <v>90.4</v>
      </c>
      <c r="BN33" s="599"/>
      <c r="BO33" s="599"/>
      <c r="BP33" s="599"/>
      <c r="BQ33" s="637"/>
      <c r="BR33" s="669">
        <v>98.2</v>
      </c>
      <c r="BS33" s="599"/>
      <c r="BT33" s="599"/>
      <c r="BU33" s="599"/>
      <c r="BV33" s="599"/>
      <c r="BW33" s="599"/>
      <c r="BX33" s="643">
        <v>90.8</v>
      </c>
      <c r="BY33" s="599"/>
      <c r="BZ33" s="599"/>
      <c r="CA33" s="599"/>
      <c r="CB33" s="637"/>
      <c r="CD33" s="611" t="s">
        <v>307</v>
      </c>
      <c r="CE33" s="612"/>
      <c r="CF33" s="612"/>
      <c r="CG33" s="612"/>
      <c r="CH33" s="612"/>
      <c r="CI33" s="612"/>
      <c r="CJ33" s="612"/>
      <c r="CK33" s="612"/>
      <c r="CL33" s="612"/>
      <c r="CM33" s="612"/>
      <c r="CN33" s="612"/>
      <c r="CO33" s="612"/>
      <c r="CP33" s="612"/>
      <c r="CQ33" s="613"/>
      <c r="CR33" s="614">
        <v>4344680</v>
      </c>
      <c r="CS33" s="623"/>
      <c r="CT33" s="623"/>
      <c r="CU33" s="623"/>
      <c r="CV33" s="623"/>
      <c r="CW33" s="623"/>
      <c r="CX33" s="623"/>
      <c r="CY33" s="624"/>
      <c r="CZ33" s="617">
        <v>43.8</v>
      </c>
      <c r="DA33" s="625"/>
      <c r="DB33" s="625"/>
      <c r="DC33" s="626"/>
      <c r="DD33" s="620">
        <v>2788987</v>
      </c>
      <c r="DE33" s="623"/>
      <c r="DF33" s="623"/>
      <c r="DG33" s="623"/>
      <c r="DH33" s="623"/>
      <c r="DI33" s="623"/>
      <c r="DJ33" s="623"/>
      <c r="DK33" s="624"/>
      <c r="DL33" s="620">
        <v>1895663</v>
      </c>
      <c r="DM33" s="623"/>
      <c r="DN33" s="623"/>
      <c r="DO33" s="623"/>
      <c r="DP33" s="623"/>
      <c r="DQ33" s="623"/>
      <c r="DR33" s="623"/>
      <c r="DS33" s="623"/>
      <c r="DT33" s="623"/>
      <c r="DU33" s="623"/>
      <c r="DV33" s="624"/>
      <c r="DW33" s="617">
        <v>36.4</v>
      </c>
      <c r="DX33" s="625"/>
      <c r="DY33" s="625"/>
      <c r="DZ33" s="625"/>
      <c r="EA33" s="625"/>
      <c r="EB33" s="625"/>
      <c r="EC33" s="639"/>
    </row>
    <row r="34" spans="2:133" ht="11.25" customHeight="1" x14ac:dyDescent="0.15">
      <c r="B34" s="611" t="s">
        <v>308</v>
      </c>
      <c r="C34" s="612"/>
      <c r="D34" s="612"/>
      <c r="E34" s="612"/>
      <c r="F34" s="612"/>
      <c r="G34" s="612"/>
      <c r="H34" s="612"/>
      <c r="I34" s="612"/>
      <c r="J34" s="612"/>
      <c r="K34" s="612"/>
      <c r="L34" s="612"/>
      <c r="M34" s="612"/>
      <c r="N34" s="612"/>
      <c r="O34" s="612"/>
      <c r="P34" s="612"/>
      <c r="Q34" s="613"/>
      <c r="R34" s="614">
        <v>112918</v>
      </c>
      <c r="S34" s="615"/>
      <c r="T34" s="615"/>
      <c r="U34" s="615"/>
      <c r="V34" s="615"/>
      <c r="W34" s="615"/>
      <c r="X34" s="615"/>
      <c r="Y34" s="616"/>
      <c r="Z34" s="650">
        <v>1.1000000000000001</v>
      </c>
      <c r="AA34" s="650"/>
      <c r="AB34" s="650"/>
      <c r="AC34" s="650"/>
      <c r="AD34" s="651" t="s">
        <v>122</v>
      </c>
      <c r="AE34" s="651"/>
      <c r="AF34" s="651"/>
      <c r="AG34" s="651"/>
      <c r="AH34" s="651"/>
      <c r="AI34" s="651"/>
      <c r="AJ34" s="651"/>
      <c r="AK34" s="651"/>
      <c r="AL34" s="617" t="s">
        <v>122</v>
      </c>
      <c r="AM34" s="618"/>
      <c r="AN34" s="618"/>
      <c r="AO34" s="652"/>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11" t="s">
        <v>309</v>
      </c>
      <c r="CE34" s="612"/>
      <c r="CF34" s="612"/>
      <c r="CG34" s="612"/>
      <c r="CH34" s="612"/>
      <c r="CI34" s="612"/>
      <c r="CJ34" s="612"/>
      <c r="CK34" s="612"/>
      <c r="CL34" s="612"/>
      <c r="CM34" s="612"/>
      <c r="CN34" s="612"/>
      <c r="CO34" s="612"/>
      <c r="CP34" s="612"/>
      <c r="CQ34" s="613"/>
      <c r="CR34" s="614">
        <v>1518893</v>
      </c>
      <c r="CS34" s="615"/>
      <c r="CT34" s="615"/>
      <c r="CU34" s="615"/>
      <c r="CV34" s="615"/>
      <c r="CW34" s="615"/>
      <c r="CX34" s="615"/>
      <c r="CY34" s="616"/>
      <c r="CZ34" s="617">
        <v>15.3</v>
      </c>
      <c r="DA34" s="625"/>
      <c r="DB34" s="625"/>
      <c r="DC34" s="626"/>
      <c r="DD34" s="620">
        <v>873512</v>
      </c>
      <c r="DE34" s="615"/>
      <c r="DF34" s="615"/>
      <c r="DG34" s="615"/>
      <c r="DH34" s="615"/>
      <c r="DI34" s="615"/>
      <c r="DJ34" s="615"/>
      <c r="DK34" s="616"/>
      <c r="DL34" s="620">
        <v>515689</v>
      </c>
      <c r="DM34" s="615"/>
      <c r="DN34" s="615"/>
      <c r="DO34" s="615"/>
      <c r="DP34" s="615"/>
      <c r="DQ34" s="615"/>
      <c r="DR34" s="615"/>
      <c r="DS34" s="615"/>
      <c r="DT34" s="615"/>
      <c r="DU34" s="615"/>
      <c r="DV34" s="616"/>
      <c r="DW34" s="617">
        <v>9.9</v>
      </c>
      <c r="DX34" s="625"/>
      <c r="DY34" s="625"/>
      <c r="DZ34" s="625"/>
      <c r="EA34" s="625"/>
      <c r="EB34" s="625"/>
      <c r="EC34" s="639"/>
    </row>
    <row r="35" spans="2:133" ht="11.25" customHeight="1" x14ac:dyDescent="0.15">
      <c r="B35" s="611" t="s">
        <v>310</v>
      </c>
      <c r="C35" s="612"/>
      <c r="D35" s="612"/>
      <c r="E35" s="612"/>
      <c r="F35" s="612"/>
      <c r="G35" s="612"/>
      <c r="H35" s="612"/>
      <c r="I35" s="612"/>
      <c r="J35" s="612"/>
      <c r="K35" s="612"/>
      <c r="L35" s="612"/>
      <c r="M35" s="612"/>
      <c r="N35" s="612"/>
      <c r="O35" s="612"/>
      <c r="P35" s="612"/>
      <c r="Q35" s="613"/>
      <c r="R35" s="614">
        <v>689722</v>
      </c>
      <c r="S35" s="615"/>
      <c r="T35" s="615"/>
      <c r="U35" s="615"/>
      <c r="V35" s="615"/>
      <c r="W35" s="615"/>
      <c r="X35" s="615"/>
      <c r="Y35" s="616"/>
      <c r="Z35" s="650">
        <v>6.9</v>
      </c>
      <c r="AA35" s="650"/>
      <c r="AB35" s="650"/>
      <c r="AC35" s="650"/>
      <c r="AD35" s="651" t="s">
        <v>122</v>
      </c>
      <c r="AE35" s="651"/>
      <c r="AF35" s="651"/>
      <c r="AG35" s="651"/>
      <c r="AH35" s="651"/>
      <c r="AI35" s="651"/>
      <c r="AJ35" s="651"/>
      <c r="AK35" s="651"/>
      <c r="AL35" s="617" t="s">
        <v>122</v>
      </c>
      <c r="AM35" s="618"/>
      <c r="AN35" s="618"/>
      <c r="AO35" s="652"/>
      <c r="AP35" s="206"/>
      <c r="AQ35" s="666" t="s">
        <v>311</v>
      </c>
      <c r="AR35" s="667"/>
      <c r="AS35" s="667"/>
      <c r="AT35" s="667"/>
      <c r="AU35" s="667"/>
      <c r="AV35" s="667"/>
      <c r="AW35" s="667"/>
      <c r="AX35" s="667"/>
      <c r="AY35" s="667"/>
      <c r="AZ35" s="667"/>
      <c r="BA35" s="667"/>
      <c r="BB35" s="667"/>
      <c r="BC35" s="667"/>
      <c r="BD35" s="667"/>
      <c r="BE35" s="667"/>
      <c r="BF35" s="668"/>
      <c r="BG35" s="666" t="s">
        <v>312</v>
      </c>
      <c r="BH35" s="667"/>
      <c r="BI35" s="667"/>
      <c r="BJ35" s="667"/>
      <c r="BK35" s="667"/>
      <c r="BL35" s="667"/>
      <c r="BM35" s="667"/>
      <c r="BN35" s="667"/>
      <c r="BO35" s="667"/>
      <c r="BP35" s="667"/>
      <c r="BQ35" s="667"/>
      <c r="BR35" s="667"/>
      <c r="BS35" s="667"/>
      <c r="BT35" s="667"/>
      <c r="BU35" s="667"/>
      <c r="BV35" s="667"/>
      <c r="BW35" s="667"/>
      <c r="BX35" s="667"/>
      <c r="BY35" s="667"/>
      <c r="BZ35" s="667"/>
      <c r="CA35" s="667"/>
      <c r="CB35" s="668"/>
      <c r="CD35" s="611" t="s">
        <v>313</v>
      </c>
      <c r="CE35" s="612"/>
      <c r="CF35" s="612"/>
      <c r="CG35" s="612"/>
      <c r="CH35" s="612"/>
      <c r="CI35" s="612"/>
      <c r="CJ35" s="612"/>
      <c r="CK35" s="612"/>
      <c r="CL35" s="612"/>
      <c r="CM35" s="612"/>
      <c r="CN35" s="612"/>
      <c r="CO35" s="612"/>
      <c r="CP35" s="612"/>
      <c r="CQ35" s="613"/>
      <c r="CR35" s="614">
        <v>102683</v>
      </c>
      <c r="CS35" s="623"/>
      <c r="CT35" s="623"/>
      <c r="CU35" s="623"/>
      <c r="CV35" s="623"/>
      <c r="CW35" s="623"/>
      <c r="CX35" s="623"/>
      <c r="CY35" s="624"/>
      <c r="CZ35" s="617">
        <v>1</v>
      </c>
      <c r="DA35" s="625"/>
      <c r="DB35" s="625"/>
      <c r="DC35" s="626"/>
      <c r="DD35" s="620">
        <v>98812</v>
      </c>
      <c r="DE35" s="623"/>
      <c r="DF35" s="623"/>
      <c r="DG35" s="623"/>
      <c r="DH35" s="623"/>
      <c r="DI35" s="623"/>
      <c r="DJ35" s="623"/>
      <c r="DK35" s="624"/>
      <c r="DL35" s="620">
        <v>2488</v>
      </c>
      <c r="DM35" s="623"/>
      <c r="DN35" s="623"/>
      <c r="DO35" s="623"/>
      <c r="DP35" s="623"/>
      <c r="DQ35" s="623"/>
      <c r="DR35" s="623"/>
      <c r="DS35" s="623"/>
      <c r="DT35" s="623"/>
      <c r="DU35" s="623"/>
      <c r="DV35" s="624"/>
      <c r="DW35" s="617">
        <v>0</v>
      </c>
      <c r="DX35" s="625"/>
      <c r="DY35" s="625"/>
      <c r="DZ35" s="625"/>
      <c r="EA35" s="625"/>
      <c r="EB35" s="625"/>
      <c r="EC35" s="639"/>
    </row>
    <row r="36" spans="2:133" ht="11.25" customHeight="1" x14ac:dyDescent="0.15">
      <c r="B36" s="611" t="s">
        <v>314</v>
      </c>
      <c r="C36" s="612"/>
      <c r="D36" s="612"/>
      <c r="E36" s="612"/>
      <c r="F36" s="612"/>
      <c r="G36" s="612"/>
      <c r="H36" s="612"/>
      <c r="I36" s="612"/>
      <c r="J36" s="612"/>
      <c r="K36" s="612"/>
      <c r="L36" s="612"/>
      <c r="M36" s="612"/>
      <c r="N36" s="612"/>
      <c r="O36" s="612"/>
      <c r="P36" s="612"/>
      <c r="Q36" s="613"/>
      <c r="R36" s="614">
        <v>75759</v>
      </c>
      <c r="S36" s="615"/>
      <c r="T36" s="615"/>
      <c r="U36" s="615"/>
      <c r="V36" s="615"/>
      <c r="W36" s="615"/>
      <c r="X36" s="615"/>
      <c r="Y36" s="616"/>
      <c r="Z36" s="650">
        <v>0.8</v>
      </c>
      <c r="AA36" s="650"/>
      <c r="AB36" s="650"/>
      <c r="AC36" s="650"/>
      <c r="AD36" s="651" t="s">
        <v>122</v>
      </c>
      <c r="AE36" s="651"/>
      <c r="AF36" s="651"/>
      <c r="AG36" s="651"/>
      <c r="AH36" s="651"/>
      <c r="AI36" s="651"/>
      <c r="AJ36" s="651"/>
      <c r="AK36" s="651"/>
      <c r="AL36" s="617" t="s">
        <v>122</v>
      </c>
      <c r="AM36" s="618"/>
      <c r="AN36" s="618"/>
      <c r="AO36" s="652"/>
      <c r="AP36" s="206"/>
      <c r="AQ36" s="657" t="s">
        <v>315</v>
      </c>
      <c r="AR36" s="658"/>
      <c r="AS36" s="658"/>
      <c r="AT36" s="658"/>
      <c r="AU36" s="658"/>
      <c r="AV36" s="658"/>
      <c r="AW36" s="658"/>
      <c r="AX36" s="658"/>
      <c r="AY36" s="659"/>
      <c r="AZ36" s="660">
        <v>1062360</v>
      </c>
      <c r="BA36" s="661"/>
      <c r="BB36" s="661"/>
      <c r="BC36" s="661"/>
      <c r="BD36" s="661"/>
      <c r="BE36" s="661"/>
      <c r="BF36" s="662"/>
      <c r="BG36" s="663" t="s">
        <v>316</v>
      </c>
      <c r="BH36" s="664"/>
      <c r="BI36" s="664"/>
      <c r="BJ36" s="664"/>
      <c r="BK36" s="664"/>
      <c r="BL36" s="664"/>
      <c r="BM36" s="664"/>
      <c r="BN36" s="664"/>
      <c r="BO36" s="664"/>
      <c r="BP36" s="664"/>
      <c r="BQ36" s="664"/>
      <c r="BR36" s="664"/>
      <c r="BS36" s="664"/>
      <c r="BT36" s="664"/>
      <c r="BU36" s="665"/>
      <c r="BV36" s="660">
        <v>19475</v>
      </c>
      <c r="BW36" s="661"/>
      <c r="BX36" s="661"/>
      <c r="BY36" s="661"/>
      <c r="BZ36" s="661"/>
      <c r="CA36" s="661"/>
      <c r="CB36" s="662"/>
      <c r="CD36" s="611" t="s">
        <v>317</v>
      </c>
      <c r="CE36" s="612"/>
      <c r="CF36" s="612"/>
      <c r="CG36" s="612"/>
      <c r="CH36" s="612"/>
      <c r="CI36" s="612"/>
      <c r="CJ36" s="612"/>
      <c r="CK36" s="612"/>
      <c r="CL36" s="612"/>
      <c r="CM36" s="612"/>
      <c r="CN36" s="612"/>
      <c r="CO36" s="612"/>
      <c r="CP36" s="612"/>
      <c r="CQ36" s="613"/>
      <c r="CR36" s="614">
        <v>1905126</v>
      </c>
      <c r="CS36" s="615"/>
      <c r="CT36" s="615"/>
      <c r="CU36" s="615"/>
      <c r="CV36" s="615"/>
      <c r="CW36" s="615"/>
      <c r="CX36" s="615"/>
      <c r="CY36" s="616"/>
      <c r="CZ36" s="617">
        <v>19.2</v>
      </c>
      <c r="DA36" s="625"/>
      <c r="DB36" s="625"/>
      <c r="DC36" s="626"/>
      <c r="DD36" s="620">
        <v>1338202</v>
      </c>
      <c r="DE36" s="615"/>
      <c r="DF36" s="615"/>
      <c r="DG36" s="615"/>
      <c r="DH36" s="615"/>
      <c r="DI36" s="615"/>
      <c r="DJ36" s="615"/>
      <c r="DK36" s="616"/>
      <c r="DL36" s="620">
        <v>994255</v>
      </c>
      <c r="DM36" s="615"/>
      <c r="DN36" s="615"/>
      <c r="DO36" s="615"/>
      <c r="DP36" s="615"/>
      <c r="DQ36" s="615"/>
      <c r="DR36" s="615"/>
      <c r="DS36" s="615"/>
      <c r="DT36" s="615"/>
      <c r="DU36" s="615"/>
      <c r="DV36" s="616"/>
      <c r="DW36" s="617">
        <v>19.100000000000001</v>
      </c>
      <c r="DX36" s="625"/>
      <c r="DY36" s="625"/>
      <c r="DZ36" s="625"/>
      <c r="EA36" s="625"/>
      <c r="EB36" s="625"/>
      <c r="EC36" s="639"/>
    </row>
    <row r="37" spans="2:133" ht="11.25" customHeight="1" x14ac:dyDescent="0.15">
      <c r="B37" s="611" t="s">
        <v>318</v>
      </c>
      <c r="C37" s="612"/>
      <c r="D37" s="612"/>
      <c r="E37" s="612"/>
      <c r="F37" s="612"/>
      <c r="G37" s="612"/>
      <c r="H37" s="612"/>
      <c r="I37" s="612"/>
      <c r="J37" s="612"/>
      <c r="K37" s="612"/>
      <c r="L37" s="612"/>
      <c r="M37" s="612"/>
      <c r="N37" s="612"/>
      <c r="O37" s="612"/>
      <c r="P37" s="612"/>
      <c r="Q37" s="613"/>
      <c r="R37" s="614">
        <v>114856</v>
      </c>
      <c r="S37" s="615"/>
      <c r="T37" s="615"/>
      <c r="U37" s="615"/>
      <c r="V37" s="615"/>
      <c r="W37" s="615"/>
      <c r="X37" s="615"/>
      <c r="Y37" s="616"/>
      <c r="Z37" s="650">
        <v>1.1000000000000001</v>
      </c>
      <c r="AA37" s="650"/>
      <c r="AB37" s="650"/>
      <c r="AC37" s="650"/>
      <c r="AD37" s="651">
        <v>170</v>
      </c>
      <c r="AE37" s="651"/>
      <c r="AF37" s="651"/>
      <c r="AG37" s="651"/>
      <c r="AH37" s="651"/>
      <c r="AI37" s="651"/>
      <c r="AJ37" s="651"/>
      <c r="AK37" s="651"/>
      <c r="AL37" s="617">
        <v>0</v>
      </c>
      <c r="AM37" s="618"/>
      <c r="AN37" s="618"/>
      <c r="AO37" s="652"/>
      <c r="AQ37" s="645" t="s">
        <v>319</v>
      </c>
      <c r="AR37" s="646"/>
      <c r="AS37" s="646"/>
      <c r="AT37" s="646"/>
      <c r="AU37" s="646"/>
      <c r="AV37" s="646"/>
      <c r="AW37" s="646"/>
      <c r="AX37" s="646"/>
      <c r="AY37" s="647"/>
      <c r="AZ37" s="614">
        <v>209689</v>
      </c>
      <c r="BA37" s="615"/>
      <c r="BB37" s="615"/>
      <c r="BC37" s="615"/>
      <c r="BD37" s="623"/>
      <c r="BE37" s="623"/>
      <c r="BF37" s="648"/>
      <c r="BG37" s="611" t="s">
        <v>320</v>
      </c>
      <c r="BH37" s="612"/>
      <c r="BI37" s="612"/>
      <c r="BJ37" s="612"/>
      <c r="BK37" s="612"/>
      <c r="BL37" s="612"/>
      <c r="BM37" s="612"/>
      <c r="BN37" s="612"/>
      <c r="BO37" s="612"/>
      <c r="BP37" s="612"/>
      <c r="BQ37" s="612"/>
      <c r="BR37" s="612"/>
      <c r="BS37" s="612"/>
      <c r="BT37" s="612"/>
      <c r="BU37" s="613"/>
      <c r="BV37" s="614">
        <v>3202</v>
      </c>
      <c r="BW37" s="615"/>
      <c r="BX37" s="615"/>
      <c r="BY37" s="615"/>
      <c r="BZ37" s="615"/>
      <c r="CA37" s="615"/>
      <c r="CB37" s="649"/>
      <c r="CD37" s="611" t="s">
        <v>321</v>
      </c>
      <c r="CE37" s="612"/>
      <c r="CF37" s="612"/>
      <c r="CG37" s="612"/>
      <c r="CH37" s="612"/>
      <c r="CI37" s="612"/>
      <c r="CJ37" s="612"/>
      <c r="CK37" s="612"/>
      <c r="CL37" s="612"/>
      <c r="CM37" s="612"/>
      <c r="CN37" s="612"/>
      <c r="CO37" s="612"/>
      <c r="CP37" s="612"/>
      <c r="CQ37" s="613"/>
      <c r="CR37" s="614">
        <v>604932</v>
      </c>
      <c r="CS37" s="623"/>
      <c r="CT37" s="623"/>
      <c r="CU37" s="623"/>
      <c r="CV37" s="623"/>
      <c r="CW37" s="623"/>
      <c r="CX37" s="623"/>
      <c r="CY37" s="624"/>
      <c r="CZ37" s="617">
        <v>6.1</v>
      </c>
      <c r="DA37" s="625"/>
      <c r="DB37" s="625"/>
      <c r="DC37" s="626"/>
      <c r="DD37" s="620">
        <v>430032</v>
      </c>
      <c r="DE37" s="623"/>
      <c r="DF37" s="623"/>
      <c r="DG37" s="623"/>
      <c r="DH37" s="623"/>
      <c r="DI37" s="623"/>
      <c r="DJ37" s="623"/>
      <c r="DK37" s="624"/>
      <c r="DL37" s="620">
        <v>393259</v>
      </c>
      <c r="DM37" s="623"/>
      <c r="DN37" s="623"/>
      <c r="DO37" s="623"/>
      <c r="DP37" s="623"/>
      <c r="DQ37" s="623"/>
      <c r="DR37" s="623"/>
      <c r="DS37" s="623"/>
      <c r="DT37" s="623"/>
      <c r="DU37" s="623"/>
      <c r="DV37" s="624"/>
      <c r="DW37" s="617">
        <v>7.6</v>
      </c>
      <c r="DX37" s="625"/>
      <c r="DY37" s="625"/>
      <c r="DZ37" s="625"/>
      <c r="EA37" s="625"/>
      <c r="EB37" s="625"/>
      <c r="EC37" s="639"/>
    </row>
    <row r="38" spans="2:133" ht="11.25" customHeight="1" x14ac:dyDescent="0.15">
      <c r="B38" s="611" t="s">
        <v>322</v>
      </c>
      <c r="C38" s="612"/>
      <c r="D38" s="612"/>
      <c r="E38" s="612"/>
      <c r="F38" s="612"/>
      <c r="G38" s="612"/>
      <c r="H38" s="612"/>
      <c r="I38" s="612"/>
      <c r="J38" s="612"/>
      <c r="K38" s="612"/>
      <c r="L38" s="612"/>
      <c r="M38" s="612"/>
      <c r="N38" s="612"/>
      <c r="O38" s="612"/>
      <c r="P38" s="612"/>
      <c r="Q38" s="613"/>
      <c r="R38" s="614">
        <v>1131755</v>
      </c>
      <c r="S38" s="615"/>
      <c r="T38" s="615"/>
      <c r="U38" s="615"/>
      <c r="V38" s="615"/>
      <c r="W38" s="615"/>
      <c r="X38" s="615"/>
      <c r="Y38" s="616"/>
      <c r="Z38" s="650">
        <v>11.3</v>
      </c>
      <c r="AA38" s="650"/>
      <c r="AB38" s="650"/>
      <c r="AC38" s="650"/>
      <c r="AD38" s="651" t="s">
        <v>122</v>
      </c>
      <c r="AE38" s="651"/>
      <c r="AF38" s="651"/>
      <c r="AG38" s="651"/>
      <c r="AH38" s="651"/>
      <c r="AI38" s="651"/>
      <c r="AJ38" s="651"/>
      <c r="AK38" s="651"/>
      <c r="AL38" s="617" t="s">
        <v>122</v>
      </c>
      <c r="AM38" s="618"/>
      <c r="AN38" s="618"/>
      <c r="AO38" s="652"/>
      <c r="AQ38" s="645" t="s">
        <v>323</v>
      </c>
      <c r="AR38" s="646"/>
      <c r="AS38" s="646"/>
      <c r="AT38" s="646"/>
      <c r="AU38" s="646"/>
      <c r="AV38" s="646"/>
      <c r="AW38" s="646"/>
      <c r="AX38" s="646"/>
      <c r="AY38" s="647"/>
      <c r="AZ38" s="614">
        <v>157735</v>
      </c>
      <c r="BA38" s="615"/>
      <c r="BB38" s="615"/>
      <c r="BC38" s="615"/>
      <c r="BD38" s="623"/>
      <c r="BE38" s="623"/>
      <c r="BF38" s="648"/>
      <c r="BG38" s="611" t="s">
        <v>324</v>
      </c>
      <c r="BH38" s="612"/>
      <c r="BI38" s="612"/>
      <c r="BJ38" s="612"/>
      <c r="BK38" s="612"/>
      <c r="BL38" s="612"/>
      <c r="BM38" s="612"/>
      <c r="BN38" s="612"/>
      <c r="BO38" s="612"/>
      <c r="BP38" s="612"/>
      <c r="BQ38" s="612"/>
      <c r="BR38" s="612"/>
      <c r="BS38" s="612"/>
      <c r="BT38" s="612"/>
      <c r="BU38" s="613"/>
      <c r="BV38" s="614">
        <v>954</v>
      </c>
      <c r="BW38" s="615"/>
      <c r="BX38" s="615"/>
      <c r="BY38" s="615"/>
      <c r="BZ38" s="615"/>
      <c r="CA38" s="615"/>
      <c r="CB38" s="649"/>
      <c r="CD38" s="611" t="s">
        <v>325</v>
      </c>
      <c r="CE38" s="612"/>
      <c r="CF38" s="612"/>
      <c r="CG38" s="612"/>
      <c r="CH38" s="612"/>
      <c r="CI38" s="612"/>
      <c r="CJ38" s="612"/>
      <c r="CK38" s="612"/>
      <c r="CL38" s="612"/>
      <c r="CM38" s="612"/>
      <c r="CN38" s="612"/>
      <c r="CO38" s="612"/>
      <c r="CP38" s="612"/>
      <c r="CQ38" s="613"/>
      <c r="CR38" s="614">
        <v>557814</v>
      </c>
      <c r="CS38" s="615"/>
      <c r="CT38" s="615"/>
      <c r="CU38" s="615"/>
      <c r="CV38" s="615"/>
      <c r="CW38" s="615"/>
      <c r="CX38" s="615"/>
      <c r="CY38" s="616"/>
      <c r="CZ38" s="617">
        <v>5.6</v>
      </c>
      <c r="DA38" s="625"/>
      <c r="DB38" s="625"/>
      <c r="DC38" s="626"/>
      <c r="DD38" s="620">
        <v>413413</v>
      </c>
      <c r="DE38" s="615"/>
      <c r="DF38" s="615"/>
      <c r="DG38" s="615"/>
      <c r="DH38" s="615"/>
      <c r="DI38" s="615"/>
      <c r="DJ38" s="615"/>
      <c r="DK38" s="616"/>
      <c r="DL38" s="620">
        <v>383231</v>
      </c>
      <c r="DM38" s="615"/>
      <c r="DN38" s="615"/>
      <c r="DO38" s="615"/>
      <c r="DP38" s="615"/>
      <c r="DQ38" s="615"/>
      <c r="DR38" s="615"/>
      <c r="DS38" s="615"/>
      <c r="DT38" s="615"/>
      <c r="DU38" s="615"/>
      <c r="DV38" s="616"/>
      <c r="DW38" s="617">
        <v>7.4</v>
      </c>
      <c r="DX38" s="625"/>
      <c r="DY38" s="625"/>
      <c r="DZ38" s="625"/>
      <c r="EA38" s="625"/>
      <c r="EB38" s="625"/>
      <c r="EC38" s="639"/>
    </row>
    <row r="39" spans="2:133" ht="11.25" customHeight="1" x14ac:dyDescent="0.15">
      <c r="B39" s="611" t="s">
        <v>326</v>
      </c>
      <c r="C39" s="612"/>
      <c r="D39" s="612"/>
      <c r="E39" s="612"/>
      <c r="F39" s="612"/>
      <c r="G39" s="612"/>
      <c r="H39" s="612"/>
      <c r="I39" s="612"/>
      <c r="J39" s="612"/>
      <c r="K39" s="612"/>
      <c r="L39" s="612"/>
      <c r="M39" s="612"/>
      <c r="N39" s="612"/>
      <c r="O39" s="612"/>
      <c r="P39" s="612"/>
      <c r="Q39" s="613"/>
      <c r="R39" s="614" t="s">
        <v>122</v>
      </c>
      <c r="S39" s="615"/>
      <c r="T39" s="615"/>
      <c r="U39" s="615"/>
      <c r="V39" s="615"/>
      <c r="W39" s="615"/>
      <c r="X39" s="615"/>
      <c r="Y39" s="616"/>
      <c r="Z39" s="650" t="s">
        <v>122</v>
      </c>
      <c r="AA39" s="650"/>
      <c r="AB39" s="650"/>
      <c r="AC39" s="650"/>
      <c r="AD39" s="651" t="s">
        <v>122</v>
      </c>
      <c r="AE39" s="651"/>
      <c r="AF39" s="651"/>
      <c r="AG39" s="651"/>
      <c r="AH39" s="651"/>
      <c r="AI39" s="651"/>
      <c r="AJ39" s="651"/>
      <c r="AK39" s="651"/>
      <c r="AL39" s="617" t="s">
        <v>122</v>
      </c>
      <c r="AM39" s="618"/>
      <c r="AN39" s="618"/>
      <c r="AO39" s="652"/>
      <c r="AQ39" s="645" t="s">
        <v>327</v>
      </c>
      <c r="AR39" s="646"/>
      <c r="AS39" s="646"/>
      <c r="AT39" s="646"/>
      <c r="AU39" s="646"/>
      <c r="AV39" s="646"/>
      <c r="AW39" s="646"/>
      <c r="AX39" s="646"/>
      <c r="AY39" s="647"/>
      <c r="AZ39" s="614">
        <v>137122</v>
      </c>
      <c r="BA39" s="615"/>
      <c r="BB39" s="615"/>
      <c r="BC39" s="615"/>
      <c r="BD39" s="623"/>
      <c r="BE39" s="623"/>
      <c r="BF39" s="648"/>
      <c r="BG39" s="611" t="s">
        <v>328</v>
      </c>
      <c r="BH39" s="612"/>
      <c r="BI39" s="612"/>
      <c r="BJ39" s="612"/>
      <c r="BK39" s="612"/>
      <c r="BL39" s="612"/>
      <c r="BM39" s="612"/>
      <c r="BN39" s="612"/>
      <c r="BO39" s="612"/>
      <c r="BP39" s="612"/>
      <c r="BQ39" s="612"/>
      <c r="BR39" s="612"/>
      <c r="BS39" s="612"/>
      <c r="BT39" s="612"/>
      <c r="BU39" s="613"/>
      <c r="BV39" s="614">
        <v>1334</v>
      </c>
      <c r="BW39" s="615"/>
      <c r="BX39" s="615"/>
      <c r="BY39" s="615"/>
      <c r="BZ39" s="615"/>
      <c r="CA39" s="615"/>
      <c r="CB39" s="649"/>
      <c r="CD39" s="611" t="s">
        <v>329</v>
      </c>
      <c r="CE39" s="612"/>
      <c r="CF39" s="612"/>
      <c r="CG39" s="612"/>
      <c r="CH39" s="612"/>
      <c r="CI39" s="612"/>
      <c r="CJ39" s="612"/>
      <c r="CK39" s="612"/>
      <c r="CL39" s="612"/>
      <c r="CM39" s="612"/>
      <c r="CN39" s="612"/>
      <c r="CO39" s="612"/>
      <c r="CP39" s="612"/>
      <c r="CQ39" s="613"/>
      <c r="CR39" s="614">
        <v>232353</v>
      </c>
      <c r="CS39" s="623"/>
      <c r="CT39" s="623"/>
      <c r="CU39" s="623"/>
      <c r="CV39" s="623"/>
      <c r="CW39" s="623"/>
      <c r="CX39" s="623"/>
      <c r="CY39" s="624"/>
      <c r="CZ39" s="617">
        <v>2.2999999999999998</v>
      </c>
      <c r="DA39" s="625"/>
      <c r="DB39" s="625"/>
      <c r="DC39" s="626"/>
      <c r="DD39" s="620">
        <v>65048</v>
      </c>
      <c r="DE39" s="623"/>
      <c r="DF39" s="623"/>
      <c r="DG39" s="623"/>
      <c r="DH39" s="623"/>
      <c r="DI39" s="623"/>
      <c r="DJ39" s="623"/>
      <c r="DK39" s="624"/>
      <c r="DL39" s="620" t="s">
        <v>122</v>
      </c>
      <c r="DM39" s="623"/>
      <c r="DN39" s="623"/>
      <c r="DO39" s="623"/>
      <c r="DP39" s="623"/>
      <c r="DQ39" s="623"/>
      <c r="DR39" s="623"/>
      <c r="DS39" s="623"/>
      <c r="DT39" s="623"/>
      <c r="DU39" s="623"/>
      <c r="DV39" s="624"/>
      <c r="DW39" s="617" t="s">
        <v>122</v>
      </c>
      <c r="DX39" s="625"/>
      <c r="DY39" s="625"/>
      <c r="DZ39" s="625"/>
      <c r="EA39" s="625"/>
      <c r="EB39" s="625"/>
      <c r="EC39" s="639"/>
    </row>
    <row r="40" spans="2:133" ht="11.25" customHeight="1" x14ac:dyDescent="0.15">
      <c r="B40" s="611" t="s">
        <v>330</v>
      </c>
      <c r="C40" s="612"/>
      <c r="D40" s="612"/>
      <c r="E40" s="612"/>
      <c r="F40" s="612"/>
      <c r="G40" s="612"/>
      <c r="H40" s="612"/>
      <c r="I40" s="612"/>
      <c r="J40" s="612"/>
      <c r="K40" s="612"/>
      <c r="L40" s="612"/>
      <c r="M40" s="612"/>
      <c r="N40" s="612"/>
      <c r="O40" s="612"/>
      <c r="P40" s="612"/>
      <c r="Q40" s="613"/>
      <c r="R40" s="614">
        <v>9055</v>
      </c>
      <c r="S40" s="615"/>
      <c r="T40" s="615"/>
      <c r="U40" s="615"/>
      <c r="V40" s="615"/>
      <c r="W40" s="615"/>
      <c r="X40" s="615"/>
      <c r="Y40" s="616"/>
      <c r="Z40" s="650">
        <v>0.1</v>
      </c>
      <c r="AA40" s="650"/>
      <c r="AB40" s="650"/>
      <c r="AC40" s="650"/>
      <c r="AD40" s="651" t="s">
        <v>122</v>
      </c>
      <c r="AE40" s="651"/>
      <c r="AF40" s="651"/>
      <c r="AG40" s="651"/>
      <c r="AH40" s="651"/>
      <c r="AI40" s="651"/>
      <c r="AJ40" s="651"/>
      <c r="AK40" s="651"/>
      <c r="AL40" s="617" t="s">
        <v>122</v>
      </c>
      <c r="AM40" s="618"/>
      <c r="AN40" s="618"/>
      <c r="AO40" s="652"/>
      <c r="AQ40" s="645" t="s">
        <v>331</v>
      </c>
      <c r="AR40" s="646"/>
      <c r="AS40" s="646"/>
      <c r="AT40" s="646"/>
      <c r="AU40" s="646"/>
      <c r="AV40" s="646"/>
      <c r="AW40" s="646"/>
      <c r="AX40" s="646"/>
      <c r="AY40" s="647"/>
      <c r="AZ40" s="614">
        <v>63963</v>
      </c>
      <c r="BA40" s="615"/>
      <c r="BB40" s="615"/>
      <c r="BC40" s="615"/>
      <c r="BD40" s="623"/>
      <c r="BE40" s="623"/>
      <c r="BF40" s="648"/>
      <c r="BG40" s="653" t="s">
        <v>332</v>
      </c>
      <c r="BH40" s="654"/>
      <c r="BI40" s="654"/>
      <c r="BJ40" s="654"/>
      <c r="BK40" s="654"/>
      <c r="BL40" s="202"/>
      <c r="BM40" s="612" t="s">
        <v>333</v>
      </c>
      <c r="BN40" s="612"/>
      <c r="BO40" s="612"/>
      <c r="BP40" s="612"/>
      <c r="BQ40" s="612"/>
      <c r="BR40" s="612"/>
      <c r="BS40" s="612"/>
      <c r="BT40" s="612"/>
      <c r="BU40" s="613"/>
      <c r="BV40" s="614">
        <v>94</v>
      </c>
      <c r="BW40" s="615"/>
      <c r="BX40" s="615"/>
      <c r="BY40" s="615"/>
      <c r="BZ40" s="615"/>
      <c r="CA40" s="615"/>
      <c r="CB40" s="649"/>
      <c r="CD40" s="611" t="s">
        <v>334</v>
      </c>
      <c r="CE40" s="612"/>
      <c r="CF40" s="612"/>
      <c r="CG40" s="612"/>
      <c r="CH40" s="612"/>
      <c r="CI40" s="612"/>
      <c r="CJ40" s="612"/>
      <c r="CK40" s="612"/>
      <c r="CL40" s="612"/>
      <c r="CM40" s="612"/>
      <c r="CN40" s="612"/>
      <c r="CO40" s="612"/>
      <c r="CP40" s="612"/>
      <c r="CQ40" s="613"/>
      <c r="CR40" s="614">
        <v>27811</v>
      </c>
      <c r="CS40" s="615"/>
      <c r="CT40" s="615"/>
      <c r="CU40" s="615"/>
      <c r="CV40" s="615"/>
      <c r="CW40" s="615"/>
      <c r="CX40" s="615"/>
      <c r="CY40" s="616"/>
      <c r="CZ40" s="617">
        <v>0.3</v>
      </c>
      <c r="DA40" s="625"/>
      <c r="DB40" s="625"/>
      <c r="DC40" s="626"/>
      <c r="DD40" s="620" t="s">
        <v>122</v>
      </c>
      <c r="DE40" s="615"/>
      <c r="DF40" s="615"/>
      <c r="DG40" s="615"/>
      <c r="DH40" s="615"/>
      <c r="DI40" s="615"/>
      <c r="DJ40" s="615"/>
      <c r="DK40" s="616"/>
      <c r="DL40" s="620" t="s">
        <v>122</v>
      </c>
      <c r="DM40" s="615"/>
      <c r="DN40" s="615"/>
      <c r="DO40" s="615"/>
      <c r="DP40" s="615"/>
      <c r="DQ40" s="615"/>
      <c r="DR40" s="615"/>
      <c r="DS40" s="615"/>
      <c r="DT40" s="615"/>
      <c r="DU40" s="615"/>
      <c r="DV40" s="616"/>
      <c r="DW40" s="617" t="s">
        <v>122</v>
      </c>
      <c r="DX40" s="625"/>
      <c r="DY40" s="625"/>
      <c r="DZ40" s="625"/>
      <c r="EA40" s="625"/>
      <c r="EB40" s="625"/>
      <c r="EC40" s="639"/>
    </row>
    <row r="41" spans="2:133" ht="11.25" customHeight="1" x14ac:dyDescent="0.15">
      <c r="B41" s="595" t="s">
        <v>335</v>
      </c>
      <c r="C41" s="596"/>
      <c r="D41" s="596"/>
      <c r="E41" s="596"/>
      <c r="F41" s="596"/>
      <c r="G41" s="596"/>
      <c r="H41" s="596"/>
      <c r="I41" s="596"/>
      <c r="J41" s="596"/>
      <c r="K41" s="596"/>
      <c r="L41" s="596"/>
      <c r="M41" s="596"/>
      <c r="N41" s="596"/>
      <c r="O41" s="596"/>
      <c r="P41" s="596"/>
      <c r="Q41" s="597"/>
      <c r="R41" s="598">
        <v>10018801</v>
      </c>
      <c r="S41" s="636"/>
      <c r="T41" s="636"/>
      <c r="U41" s="636"/>
      <c r="V41" s="636"/>
      <c r="W41" s="636"/>
      <c r="X41" s="636"/>
      <c r="Y41" s="640"/>
      <c r="Z41" s="641">
        <v>100</v>
      </c>
      <c r="AA41" s="641"/>
      <c r="AB41" s="641"/>
      <c r="AC41" s="641"/>
      <c r="AD41" s="642">
        <v>5198118</v>
      </c>
      <c r="AE41" s="642"/>
      <c r="AF41" s="642"/>
      <c r="AG41" s="642"/>
      <c r="AH41" s="642"/>
      <c r="AI41" s="642"/>
      <c r="AJ41" s="642"/>
      <c r="AK41" s="642"/>
      <c r="AL41" s="601">
        <v>100</v>
      </c>
      <c r="AM41" s="643"/>
      <c r="AN41" s="643"/>
      <c r="AO41" s="644"/>
      <c r="AQ41" s="645" t="s">
        <v>336</v>
      </c>
      <c r="AR41" s="646"/>
      <c r="AS41" s="646"/>
      <c r="AT41" s="646"/>
      <c r="AU41" s="646"/>
      <c r="AV41" s="646"/>
      <c r="AW41" s="646"/>
      <c r="AX41" s="646"/>
      <c r="AY41" s="647"/>
      <c r="AZ41" s="614">
        <v>85406</v>
      </c>
      <c r="BA41" s="615"/>
      <c r="BB41" s="615"/>
      <c r="BC41" s="615"/>
      <c r="BD41" s="623"/>
      <c r="BE41" s="623"/>
      <c r="BF41" s="648"/>
      <c r="BG41" s="653"/>
      <c r="BH41" s="654"/>
      <c r="BI41" s="654"/>
      <c r="BJ41" s="654"/>
      <c r="BK41" s="654"/>
      <c r="BL41" s="202"/>
      <c r="BM41" s="612" t="s">
        <v>337</v>
      </c>
      <c r="BN41" s="612"/>
      <c r="BO41" s="612"/>
      <c r="BP41" s="612"/>
      <c r="BQ41" s="612"/>
      <c r="BR41" s="612"/>
      <c r="BS41" s="612"/>
      <c r="BT41" s="612"/>
      <c r="BU41" s="613"/>
      <c r="BV41" s="614">
        <v>2</v>
      </c>
      <c r="BW41" s="615"/>
      <c r="BX41" s="615"/>
      <c r="BY41" s="615"/>
      <c r="BZ41" s="615"/>
      <c r="CA41" s="615"/>
      <c r="CB41" s="649"/>
      <c r="CD41" s="611" t="s">
        <v>338</v>
      </c>
      <c r="CE41" s="612"/>
      <c r="CF41" s="612"/>
      <c r="CG41" s="612"/>
      <c r="CH41" s="612"/>
      <c r="CI41" s="612"/>
      <c r="CJ41" s="612"/>
      <c r="CK41" s="612"/>
      <c r="CL41" s="612"/>
      <c r="CM41" s="612"/>
      <c r="CN41" s="612"/>
      <c r="CO41" s="612"/>
      <c r="CP41" s="612"/>
      <c r="CQ41" s="613"/>
      <c r="CR41" s="614" t="s">
        <v>122</v>
      </c>
      <c r="CS41" s="623"/>
      <c r="CT41" s="623"/>
      <c r="CU41" s="623"/>
      <c r="CV41" s="623"/>
      <c r="CW41" s="623"/>
      <c r="CX41" s="623"/>
      <c r="CY41" s="624"/>
      <c r="CZ41" s="617" t="s">
        <v>122</v>
      </c>
      <c r="DA41" s="625"/>
      <c r="DB41" s="625"/>
      <c r="DC41" s="626"/>
      <c r="DD41" s="620" t="s">
        <v>122</v>
      </c>
      <c r="DE41" s="623"/>
      <c r="DF41" s="623"/>
      <c r="DG41" s="623"/>
      <c r="DH41" s="623"/>
      <c r="DI41" s="623"/>
      <c r="DJ41" s="623"/>
      <c r="DK41" s="624"/>
      <c r="DL41" s="592"/>
      <c r="DM41" s="593"/>
      <c r="DN41" s="593"/>
      <c r="DO41" s="593"/>
      <c r="DP41" s="593"/>
      <c r="DQ41" s="593"/>
      <c r="DR41" s="593"/>
      <c r="DS41" s="593"/>
      <c r="DT41" s="593"/>
      <c r="DU41" s="593"/>
      <c r="DV41" s="594"/>
      <c r="DW41" s="589"/>
      <c r="DX41" s="590"/>
      <c r="DY41" s="590"/>
      <c r="DZ41" s="590"/>
      <c r="EA41" s="590"/>
      <c r="EB41" s="590"/>
      <c r="EC41" s="591"/>
    </row>
    <row r="42" spans="2:133" ht="11.25" customHeight="1" x14ac:dyDescent="0.15">
      <c r="AQ42" s="633" t="s">
        <v>339</v>
      </c>
      <c r="AR42" s="634"/>
      <c r="AS42" s="634"/>
      <c r="AT42" s="634"/>
      <c r="AU42" s="634"/>
      <c r="AV42" s="634"/>
      <c r="AW42" s="634"/>
      <c r="AX42" s="634"/>
      <c r="AY42" s="635"/>
      <c r="AZ42" s="598">
        <v>408445</v>
      </c>
      <c r="BA42" s="636"/>
      <c r="BB42" s="636"/>
      <c r="BC42" s="636"/>
      <c r="BD42" s="599"/>
      <c r="BE42" s="599"/>
      <c r="BF42" s="637"/>
      <c r="BG42" s="655"/>
      <c r="BH42" s="656"/>
      <c r="BI42" s="656"/>
      <c r="BJ42" s="656"/>
      <c r="BK42" s="656"/>
      <c r="BL42" s="203"/>
      <c r="BM42" s="596" t="s">
        <v>340</v>
      </c>
      <c r="BN42" s="596"/>
      <c r="BO42" s="596"/>
      <c r="BP42" s="596"/>
      <c r="BQ42" s="596"/>
      <c r="BR42" s="596"/>
      <c r="BS42" s="596"/>
      <c r="BT42" s="596"/>
      <c r="BU42" s="597"/>
      <c r="BV42" s="598">
        <v>496</v>
      </c>
      <c r="BW42" s="636"/>
      <c r="BX42" s="636"/>
      <c r="BY42" s="636"/>
      <c r="BZ42" s="636"/>
      <c r="CA42" s="636"/>
      <c r="CB42" s="638"/>
      <c r="CD42" s="611" t="s">
        <v>341</v>
      </c>
      <c r="CE42" s="612"/>
      <c r="CF42" s="612"/>
      <c r="CG42" s="612"/>
      <c r="CH42" s="612"/>
      <c r="CI42" s="612"/>
      <c r="CJ42" s="612"/>
      <c r="CK42" s="612"/>
      <c r="CL42" s="612"/>
      <c r="CM42" s="612"/>
      <c r="CN42" s="612"/>
      <c r="CO42" s="612"/>
      <c r="CP42" s="612"/>
      <c r="CQ42" s="613"/>
      <c r="CR42" s="614">
        <v>1471704</v>
      </c>
      <c r="CS42" s="623"/>
      <c r="CT42" s="623"/>
      <c r="CU42" s="623"/>
      <c r="CV42" s="623"/>
      <c r="CW42" s="623"/>
      <c r="CX42" s="623"/>
      <c r="CY42" s="624"/>
      <c r="CZ42" s="617">
        <v>14.8</v>
      </c>
      <c r="DA42" s="625"/>
      <c r="DB42" s="625"/>
      <c r="DC42" s="626"/>
      <c r="DD42" s="620">
        <v>104065</v>
      </c>
      <c r="DE42" s="623"/>
      <c r="DF42" s="623"/>
      <c r="DG42" s="623"/>
      <c r="DH42" s="623"/>
      <c r="DI42" s="623"/>
      <c r="DJ42" s="623"/>
      <c r="DK42" s="624"/>
      <c r="DL42" s="592"/>
      <c r="DM42" s="593"/>
      <c r="DN42" s="593"/>
      <c r="DO42" s="593"/>
      <c r="DP42" s="593"/>
      <c r="DQ42" s="593"/>
      <c r="DR42" s="593"/>
      <c r="DS42" s="593"/>
      <c r="DT42" s="593"/>
      <c r="DU42" s="593"/>
      <c r="DV42" s="594"/>
      <c r="DW42" s="589"/>
      <c r="DX42" s="590"/>
      <c r="DY42" s="590"/>
      <c r="DZ42" s="590"/>
      <c r="EA42" s="590"/>
      <c r="EB42" s="590"/>
      <c r="EC42" s="591"/>
    </row>
    <row r="43" spans="2:133" ht="11.25" customHeight="1" x14ac:dyDescent="0.15">
      <c r="B43" s="196" t="s">
        <v>342</v>
      </c>
      <c r="CD43" s="611" t="s">
        <v>343</v>
      </c>
      <c r="CE43" s="612"/>
      <c r="CF43" s="612"/>
      <c r="CG43" s="612"/>
      <c r="CH43" s="612"/>
      <c r="CI43" s="612"/>
      <c r="CJ43" s="612"/>
      <c r="CK43" s="612"/>
      <c r="CL43" s="612"/>
      <c r="CM43" s="612"/>
      <c r="CN43" s="612"/>
      <c r="CO43" s="612"/>
      <c r="CP43" s="612"/>
      <c r="CQ43" s="613"/>
      <c r="CR43" s="614">
        <v>3662</v>
      </c>
      <c r="CS43" s="623"/>
      <c r="CT43" s="623"/>
      <c r="CU43" s="623"/>
      <c r="CV43" s="623"/>
      <c r="CW43" s="623"/>
      <c r="CX43" s="623"/>
      <c r="CY43" s="624"/>
      <c r="CZ43" s="617">
        <v>0</v>
      </c>
      <c r="DA43" s="625"/>
      <c r="DB43" s="625"/>
      <c r="DC43" s="626"/>
      <c r="DD43" s="620">
        <v>700</v>
      </c>
      <c r="DE43" s="623"/>
      <c r="DF43" s="623"/>
      <c r="DG43" s="623"/>
      <c r="DH43" s="623"/>
      <c r="DI43" s="623"/>
      <c r="DJ43" s="623"/>
      <c r="DK43" s="624"/>
      <c r="DL43" s="592"/>
      <c r="DM43" s="593"/>
      <c r="DN43" s="593"/>
      <c r="DO43" s="593"/>
      <c r="DP43" s="593"/>
      <c r="DQ43" s="593"/>
      <c r="DR43" s="593"/>
      <c r="DS43" s="593"/>
      <c r="DT43" s="593"/>
      <c r="DU43" s="593"/>
      <c r="DV43" s="594"/>
      <c r="DW43" s="589"/>
      <c r="DX43" s="590"/>
      <c r="DY43" s="590"/>
      <c r="DZ43" s="590"/>
      <c r="EA43" s="590"/>
      <c r="EB43" s="590"/>
      <c r="EC43" s="591"/>
    </row>
    <row r="44" spans="2:133" ht="11.25" customHeight="1" x14ac:dyDescent="0.15">
      <c r="B44" s="621" t="s">
        <v>344</v>
      </c>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621"/>
      <c r="AM44" s="621"/>
      <c r="AN44" s="621"/>
      <c r="AO44" s="621"/>
      <c r="AP44" s="621"/>
      <c r="AQ44" s="621"/>
      <c r="AR44" s="621"/>
      <c r="AS44" s="621"/>
      <c r="AT44" s="621"/>
      <c r="AU44" s="621"/>
      <c r="AV44" s="621"/>
      <c r="AW44" s="621"/>
      <c r="AX44" s="621"/>
      <c r="AY44" s="621"/>
      <c r="AZ44" s="621"/>
      <c r="BA44" s="621"/>
      <c r="BB44" s="621"/>
      <c r="BC44" s="621"/>
      <c r="BD44" s="621"/>
      <c r="BE44" s="621"/>
      <c r="BF44" s="621"/>
      <c r="BG44" s="621"/>
      <c r="BH44" s="621"/>
      <c r="BI44" s="621"/>
      <c r="BJ44" s="621"/>
      <c r="BK44" s="621"/>
      <c r="BL44" s="621"/>
      <c r="BM44" s="621"/>
      <c r="BN44" s="621"/>
      <c r="BO44" s="621"/>
      <c r="BP44" s="621"/>
      <c r="BQ44" s="621"/>
      <c r="BR44" s="621"/>
      <c r="BS44" s="621"/>
      <c r="BT44" s="621"/>
      <c r="BU44" s="621"/>
      <c r="BV44" s="621"/>
      <c r="BW44" s="621"/>
      <c r="BX44" s="621"/>
      <c r="BY44" s="621"/>
      <c r="BZ44" s="621"/>
      <c r="CA44" s="621"/>
      <c r="CB44" s="621"/>
      <c r="CC44" s="622"/>
      <c r="CD44" s="627" t="s">
        <v>292</v>
      </c>
      <c r="CE44" s="628"/>
      <c r="CF44" s="611" t="s">
        <v>345</v>
      </c>
      <c r="CG44" s="612"/>
      <c r="CH44" s="612"/>
      <c r="CI44" s="612"/>
      <c r="CJ44" s="612"/>
      <c r="CK44" s="612"/>
      <c r="CL44" s="612"/>
      <c r="CM44" s="612"/>
      <c r="CN44" s="612"/>
      <c r="CO44" s="612"/>
      <c r="CP44" s="612"/>
      <c r="CQ44" s="613"/>
      <c r="CR44" s="614">
        <v>1325926</v>
      </c>
      <c r="CS44" s="615"/>
      <c r="CT44" s="615"/>
      <c r="CU44" s="615"/>
      <c r="CV44" s="615"/>
      <c r="CW44" s="615"/>
      <c r="CX44" s="615"/>
      <c r="CY44" s="616"/>
      <c r="CZ44" s="617">
        <v>13.4</v>
      </c>
      <c r="DA44" s="618"/>
      <c r="DB44" s="618"/>
      <c r="DC44" s="619"/>
      <c r="DD44" s="620">
        <v>89926</v>
      </c>
      <c r="DE44" s="615"/>
      <c r="DF44" s="615"/>
      <c r="DG44" s="615"/>
      <c r="DH44" s="615"/>
      <c r="DI44" s="615"/>
      <c r="DJ44" s="615"/>
      <c r="DK44" s="616"/>
      <c r="DL44" s="592"/>
      <c r="DM44" s="593"/>
      <c r="DN44" s="593"/>
      <c r="DO44" s="593"/>
      <c r="DP44" s="593"/>
      <c r="DQ44" s="593"/>
      <c r="DR44" s="593"/>
      <c r="DS44" s="593"/>
      <c r="DT44" s="593"/>
      <c r="DU44" s="593"/>
      <c r="DV44" s="594"/>
      <c r="DW44" s="589"/>
      <c r="DX44" s="590"/>
      <c r="DY44" s="590"/>
      <c r="DZ44" s="590"/>
      <c r="EA44" s="590"/>
      <c r="EB44" s="590"/>
      <c r="EC44" s="591"/>
    </row>
    <row r="45" spans="2:133" ht="11.25" customHeight="1" x14ac:dyDescent="0.15">
      <c r="B45" s="621" t="s">
        <v>346</v>
      </c>
      <c r="C45" s="621"/>
      <c r="D45" s="621"/>
      <c r="E45" s="621"/>
      <c r="F45" s="621"/>
      <c r="G45" s="621"/>
      <c r="H45" s="621"/>
      <c r="I45" s="621"/>
      <c r="J45" s="621"/>
      <c r="K45" s="621"/>
      <c r="L45" s="621"/>
      <c r="M45" s="621"/>
      <c r="N45" s="621"/>
      <c r="O45" s="621"/>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621"/>
      <c r="AM45" s="621"/>
      <c r="AN45" s="621"/>
      <c r="AO45" s="621"/>
      <c r="AP45" s="621"/>
      <c r="AQ45" s="621"/>
      <c r="AR45" s="621"/>
      <c r="AS45" s="621"/>
      <c r="AT45" s="621"/>
      <c r="AU45" s="621"/>
      <c r="AV45" s="621"/>
      <c r="AW45" s="621"/>
      <c r="AX45" s="621"/>
      <c r="AY45" s="621"/>
      <c r="AZ45" s="621"/>
      <c r="BA45" s="621"/>
      <c r="BB45" s="621"/>
      <c r="BC45" s="621"/>
      <c r="BD45" s="621"/>
      <c r="BE45" s="621"/>
      <c r="BF45" s="621"/>
      <c r="BG45" s="621"/>
      <c r="BH45" s="621"/>
      <c r="BI45" s="621"/>
      <c r="BJ45" s="621"/>
      <c r="BK45" s="621"/>
      <c r="BL45" s="621"/>
      <c r="BM45" s="621"/>
      <c r="BN45" s="621"/>
      <c r="BO45" s="621"/>
      <c r="BP45" s="621"/>
      <c r="BQ45" s="621"/>
      <c r="BR45" s="621"/>
      <c r="BS45" s="621"/>
      <c r="BT45" s="621"/>
      <c r="BU45" s="621"/>
      <c r="BV45" s="621"/>
      <c r="BW45" s="621"/>
      <c r="BX45" s="621"/>
      <c r="BY45" s="621"/>
      <c r="BZ45" s="621"/>
      <c r="CA45" s="621"/>
      <c r="CB45" s="621"/>
      <c r="CC45" s="622"/>
      <c r="CD45" s="629"/>
      <c r="CE45" s="630"/>
      <c r="CF45" s="611" t="s">
        <v>347</v>
      </c>
      <c r="CG45" s="612"/>
      <c r="CH45" s="612"/>
      <c r="CI45" s="612"/>
      <c r="CJ45" s="612"/>
      <c r="CK45" s="612"/>
      <c r="CL45" s="612"/>
      <c r="CM45" s="612"/>
      <c r="CN45" s="612"/>
      <c r="CO45" s="612"/>
      <c r="CP45" s="612"/>
      <c r="CQ45" s="613"/>
      <c r="CR45" s="614">
        <v>833930</v>
      </c>
      <c r="CS45" s="623"/>
      <c r="CT45" s="623"/>
      <c r="CU45" s="623"/>
      <c r="CV45" s="623"/>
      <c r="CW45" s="623"/>
      <c r="CX45" s="623"/>
      <c r="CY45" s="624"/>
      <c r="CZ45" s="617">
        <v>8.4</v>
      </c>
      <c r="DA45" s="625"/>
      <c r="DB45" s="625"/>
      <c r="DC45" s="626"/>
      <c r="DD45" s="620">
        <v>50561</v>
      </c>
      <c r="DE45" s="623"/>
      <c r="DF45" s="623"/>
      <c r="DG45" s="623"/>
      <c r="DH45" s="623"/>
      <c r="DI45" s="623"/>
      <c r="DJ45" s="623"/>
      <c r="DK45" s="624"/>
      <c r="DL45" s="592"/>
      <c r="DM45" s="593"/>
      <c r="DN45" s="593"/>
      <c r="DO45" s="593"/>
      <c r="DP45" s="593"/>
      <c r="DQ45" s="593"/>
      <c r="DR45" s="593"/>
      <c r="DS45" s="593"/>
      <c r="DT45" s="593"/>
      <c r="DU45" s="593"/>
      <c r="DV45" s="594"/>
      <c r="DW45" s="589"/>
      <c r="DX45" s="590"/>
      <c r="DY45" s="590"/>
      <c r="DZ45" s="590"/>
      <c r="EA45" s="590"/>
      <c r="EB45" s="590"/>
      <c r="EC45" s="591"/>
    </row>
    <row r="46" spans="2:133" ht="11.25" customHeight="1" x14ac:dyDescent="0.15">
      <c r="B46" s="207"/>
      <c r="CD46" s="629"/>
      <c r="CE46" s="630"/>
      <c r="CF46" s="611" t="s">
        <v>348</v>
      </c>
      <c r="CG46" s="612"/>
      <c r="CH46" s="612"/>
      <c r="CI46" s="612"/>
      <c r="CJ46" s="612"/>
      <c r="CK46" s="612"/>
      <c r="CL46" s="612"/>
      <c r="CM46" s="612"/>
      <c r="CN46" s="612"/>
      <c r="CO46" s="612"/>
      <c r="CP46" s="612"/>
      <c r="CQ46" s="613"/>
      <c r="CR46" s="614">
        <v>410476</v>
      </c>
      <c r="CS46" s="615"/>
      <c r="CT46" s="615"/>
      <c r="CU46" s="615"/>
      <c r="CV46" s="615"/>
      <c r="CW46" s="615"/>
      <c r="CX46" s="615"/>
      <c r="CY46" s="616"/>
      <c r="CZ46" s="617">
        <v>4.0999999999999996</v>
      </c>
      <c r="DA46" s="618"/>
      <c r="DB46" s="618"/>
      <c r="DC46" s="619"/>
      <c r="DD46" s="620">
        <v>36573</v>
      </c>
      <c r="DE46" s="615"/>
      <c r="DF46" s="615"/>
      <c r="DG46" s="615"/>
      <c r="DH46" s="615"/>
      <c r="DI46" s="615"/>
      <c r="DJ46" s="615"/>
      <c r="DK46" s="616"/>
      <c r="DL46" s="592"/>
      <c r="DM46" s="593"/>
      <c r="DN46" s="593"/>
      <c r="DO46" s="593"/>
      <c r="DP46" s="593"/>
      <c r="DQ46" s="593"/>
      <c r="DR46" s="593"/>
      <c r="DS46" s="593"/>
      <c r="DT46" s="593"/>
      <c r="DU46" s="593"/>
      <c r="DV46" s="594"/>
      <c r="DW46" s="589"/>
      <c r="DX46" s="590"/>
      <c r="DY46" s="590"/>
      <c r="DZ46" s="590"/>
      <c r="EA46" s="590"/>
      <c r="EB46" s="590"/>
      <c r="EC46" s="591"/>
    </row>
    <row r="47" spans="2:133" ht="11.25" customHeight="1" x14ac:dyDescent="0.15">
      <c r="B47" s="207"/>
      <c r="CD47" s="629"/>
      <c r="CE47" s="630"/>
      <c r="CF47" s="611" t="s">
        <v>349</v>
      </c>
      <c r="CG47" s="612"/>
      <c r="CH47" s="612"/>
      <c r="CI47" s="612"/>
      <c r="CJ47" s="612"/>
      <c r="CK47" s="612"/>
      <c r="CL47" s="612"/>
      <c r="CM47" s="612"/>
      <c r="CN47" s="612"/>
      <c r="CO47" s="612"/>
      <c r="CP47" s="612"/>
      <c r="CQ47" s="613"/>
      <c r="CR47" s="614">
        <v>145778</v>
      </c>
      <c r="CS47" s="623"/>
      <c r="CT47" s="623"/>
      <c r="CU47" s="623"/>
      <c r="CV47" s="623"/>
      <c r="CW47" s="623"/>
      <c r="CX47" s="623"/>
      <c r="CY47" s="624"/>
      <c r="CZ47" s="617">
        <v>1.5</v>
      </c>
      <c r="DA47" s="625"/>
      <c r="DB47" s="625"/>
      <c r="DC47" s="626"/>
      <c r="DD47" s="620">
        <v>14139</v>
      </c>
      <c r="DE47" s="623"/>
      <c r="DF47" s="623"/>
      <c r="DG47" s="623"/>
      <c r="DH47" s="623"/>
      <c r="DI47" s="623"/>
      <c r="DJ47" s="623"/>
      <c r="DK47" s="624"/>
      <c r="DL47" s="592"/>
      <c r="DM47" s="593"/>
      <c r="DN47" s="593"/>
      <c r="DO47" s="593"/>
      <c r="DP47" s="593"/>
      <c r="DQ47" s="593"/>
      <c r="DR47" s="593"/>
      <c r="DS47" s="593"/>
      <c r="DT47" s="593"/>
      <c r="DU47" s="593"/>
      <c r="DV47" s="594"/>
      <c r="DW47" s="589"/>
      <c r="DX47" s="590"/>
      <c r="DY47" s="590"/>
      <c r="DZ47" s="590"/>
      <c r="EA47" s="590"/>
      <c r="EB47" s="590"/>
      <c r="EC47" s="591"/>
    </row>
    <row r="48" spans="2:133" x14ac:dyDescent="0.15">
      <c r="B48" s="207"/>
      <c r="CD48" s="631"/>
      <c r="CE48" s="632"/>
      <c r="CF48" s="611" t="s">
        <v>350</v>
      </c>
      <c r="CG48" s="612"/>
      <c r="CH48" s="612"/>
      <c r="CI48" s="612"/>
      <c r="CJ48" s="612"/>
      <c r="CK48" s="612"/>
      <c r="CL48" s="612"/>
      <c r="CM48" s="612"/>
      <c r="CN48" s="612"/>
      <c r="CO48" s="612"/>
      <c r="CP48" s="612"/>
      <c r="CQ48" s="613"/>
      <c r="CR48" s="614" t="s">
        <v>122</v>
      </c>
      <c r="CS48" s="615"/>
      <c r="CT48" s="615"/>
      <c r="CU48" s="615"/>
      <c r="CV48" s="615"/>
      <c r="CW48" s="615"/>
      <c r="CX48" s="615"/>
      <c r="CY48" s="616"/>
      <c r="CZ48" s="617" t="s">
        <v>122</v>
      </c>
      <c r="DA48" s="618"/>
      <c r="DB48" s="618"/>
      <c r="DC48" s="619"/>
      <c r="DD48" s="620" t="s">
        <v>122</v>
      </c>
      <c r="DE48" s="615"/>
      <c r="DF48" s="615"/>
      <c r="DG48" s="615"/>
      <c r="DH48" s="615"/>
      <c r="DI48" s="615"/>
      <c r="DJ48" s="615"/>
      <c r="DK48" s="616"/>
      <c r="DL48" s="592"/>
      <c r="DM48" s="593"/>
      <c r="DN48" s="593"/>
      <c r="DO48" s="593"/>
      <c r="DP48" s="593"/>
      <c r="DQ48" s="593"/>
      <c r="DR48" s="593"/>
      <c r="DS48" s="593"/>
      <c r="DT48" s="593"/>
      <c r="DU48" s="593"/>
      <c r="DV48" s="594"/>
      <c r="DW48" s="589"/>
      <c r="DX48" s="590"/>
      <c r="DY48" s="590"/>
      <c r="DZ48" s="590"/>
      <c r="EA48" s="590"/>
      <c r="EB48" s="590"/>
      <c r="EC48" s="591"/>
    </row>
    <row r="49" spans="2:133" ht="11.25" customHeight="1" x14ac:dyDescent="0.15">
      <c r="B49" s="207"/>
      <c r="CD49" s="595" t="s">
        <v>351</v>
      </c>
      <c r="CE49" s="596"/>
      <c r="CF49" s="596"/>
      <c r="CG49" s="596"/>
      <c r="CH49" s="596"/>
      <c r="CI49" s="596"/>
      <c r="CJ49" s="596"/>
      <c r="CK49" s="596"/>
      <c r="CL49" s="596"/>
      <c r="CM49" s="596"/>
      <c r="CN49" s="596"/>
      <c r="CO49" s="596"/>
      <c r="CP49" s="596"/>
      <c r="CQ49" s="597"/>
      <c r="CR49" s="598">
        <v>9920038</v>
      </c>
      <c r="CS49" s="599"/>
      <c r="CT49" s="599"/>
      <c r="CU49" s="599"/>
      <c r="CV49" s="599"/>
      <c r="CW49" s="599"/>
      <c r="CX49" s="599"/>
      <c r="CY49" s="600"/>
      <c r="CZ49" s="601">
        <v>100</v>
      </c>
      <c r="DA49" s="602"/>
      <c r="DB49" s="602"/>
      <c r="DC49" s="603"/>
      <c r="DD49" s="604">
        <v>6282387</v>
      </c>
      <c r="DE49" s="599"/>
      <c r="DF49" s="599"/>
      <c r="DG49" s="599"/>
      <c r="DH49" s="599"/>
      <c r="DI49" s="599"/>
      <c r="DJ49" s="599"/>
      <c r="DK49" s="600"/>
      <c r="DL49" s="605"/>
      <c r="DM49" s="606"/>
      <c r="DN49" s="606"/>
      <c r="DO49" s="606"/>
      <c r="DP49" s="606"/>
      <c r="DQ49" s="606"/>
      <c r="DR49" s="606"/>
      <c r="DS49" s="606"/>
      <c r="DT49" s="606"/>
      <c r="DU49" s="606"/>
      <c r="DV49" s="607"/>
      <c r="DW49" s="608"/>
      <c r="DX49" s="609"/>
      <c r="DY49" s="609"/>
      <c r="DZ49" s="609"/>
      <c r="EA49" s="609"/>
      <c r="EB49" s="609"/>
      <c r="EC49" s="610"/>
    </row>
  </sheetData>
  <sheetProtection algorithmName="SHA-512" hashValue="Zz6pgx/ea/gupItnZwiYehF6vpPhrJEXEKJcIOr1TfmBn7qmkd9oTo8dHRiLlOgwoSqLKT4m4jJIqwHbEjeYkw==" saltValue="wDS3cmoJvmo595lnVFMRY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CZ34:DC34"/>
    <mergeCell ref="DD34:DK34"/>
    <mergeCell ref="DL34:DV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AQ42:AY42"/>
    <mergeCell ref="AZ42:BF42"/>
    <mergeCell ref="BM42:BU42"/>
    <mergeCell ref="BV42:CB42"/>
    <mergeCell ref="CD42:CQ42"/>
    <mergeCell ref="CR42:CY42"/>
    <mergeCell ref="CD41:CQ41"/>
    <mergeCell ref="CR41:CY41"/>
    <mergeCell ref="CZ41:DC41"/>
    <mergeCell ref="CZ42:DC42"/>
    <mergeCell ref="DD42:DK42"/>
    <mergeCell ref="DL42:DV42"/>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22" zoomScale="70" zoomScaleNormal="25" zoomScaleSheetLayoutView="70" workbookViewId="0">
      <selection activeCell="Q34" sqref="Q34:U34"/>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93" t="s">
        <v>352</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c r="AK2" s="1093"/>
      <c r="AL2" s="1093"/>
      <c r="AM2" s="1093"/>
      <c r="AN2" s="1093"/>
      <c r="AO2" s="1093"/>
      <c r="AP2" s="1093"/>
      <c r="AQ2" s="1093"/>
      <c r="AR2" s="1093"/>
      <c r="AS2" s="1093"/>
      <c r="AT2" s="1093"/>
      <c r="AU2" s="1093"/>
      <c r="AV2" s="1093"/>
      <c r="AW2" s="1093"/>
      <c r="AX2" s="1093"/>
      <c r="AY2" s="1093"/>
      <c r="AZ2" s="1093"/>
      <c r="BA2" s="1093"/>
      <c r="BB2" s="1093"/>
      <c r="BC2" s="1093"/>
      <c r="BD2" s="1093"/>
      <c r="BE2" s="1093"/>
      <c r="BF2" s="1093"/>
      <c r="BG2" s="1093"/>
      <c r="BH2" s="1093"/>
      <c r="BI2" s="1093"/>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94" t="s">
        <v>353</v>
      </c>
      <c r="DK2" s="1095"/>
      <c r="DL2" s="1095"/>
      <c r="DM2" s="1095"/>
      <c r="DN2" s="1095"/>
      <c r="DO2" s="1096"/>
      <c r="DP2" s="210"/>
      <c r="DQ2" s="1094" t="s">
        <v>354</v>
      </c>
      <c r="DR2" s="1095"/>
      <c r="DS2" s="1095"/>
      <c r="DT2" s="1095"/>
      <c r="DU2" s="1095"/>
      <c r="DV2" s="1095"/>
      <c r="DW2" s="1095"/>
      <c r="DX2" s="1095"/>
      <c r="DY2" s="1095"/>
      <c r="DZ2" s="1096"/>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97"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87" t="s">
        <v>371</v>
      </c>
      <c r="DH5" s="1088"/>
      <c r="DI5" s="1088"/>
      <c r="DJ5" s="1088"/>
      <c r="DK5" s="1089"/>
      <c r="DL5" s="1087" t="s">
        <v>372</v>
      </c>
      <c r="DM5" s="1088"/>
      <c r="DN5" s="1088"/>
      <c r="DO5" s="1088"/>
      <c r="DP5" s="1089"/>
      <c r="DQ5" s="988" t="s">
        <v>373</v>
      </c>
      <c r="DR5" s="989"/>
      <c r="DS5" s="989"/>
      <c r="DT5" s="989"/>
      <c r="DU5" s="990"/>
      <c r="DV5" s="988" t="s">
        <v>364</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98"/>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90"/>
      <c r="DH6" s="1091"/>
      <c r="DI6" s="1091"/>
      <c r="DJ6" s="1091"/>
      <c r="DK6" s="1092"/>
      <c r="DL6" s="1090"/>
      <c r="DM6" s="1091"/>
      <c r="DN6" s="1091"/>
      <c r="DO6" s="1091"/>
      <c r="DP6" s="1092"/>
      <c r="DQ6" s="991"/>
      <c r="DR6" s="992"/>
      <c r="DS6" s="992"/>
      <c r="DT6" s="992"/>
      <c r="DU6" s="993"/>
      <c r="DV6" s="991"/>
      <c r="DW6" s="992"/>
      <c r="DX6" s="992"/>
      <c r="DY6" s="992"/>
      <c r="DZ6" s="1003"/>
      <c r="EA6" s="217"/>
    </row>
    <row r="7" spans="1:131" s="218" customFormat="1" ht="26.25" customHeight="1" thickTop="1" x14ac:dyDescent="0.15">
      <c r="A7" s="219">
        <v>1</v>
      </c>
      <c r="B7" s="1034" t="s">
        <v>374</v>
      </c>
      <c r="C7" s="1035"/>
      <c r="D7" s="1035"/>
      <c r="E7" s="1035"/>
      <c r="F7" s="1035"/>
      <c r="G7" s="1035"/>
      <c r="H7" s="1035"/>
      <c r="I7" s="1035"/>
      <c r="J7" s="1035"/>
      <c r="K7" s="1035"/>
      <c r="L7" s="1035"/>
      <c r="M7" s="1035"/>
      <c r="N7" s="1035"/>
      <c r="O7" s="1035"/>
      <c r="P7" s="1036"/>
      <c r="Q7" s="1074">
        <v>9980</v>
      </c>
      <c r="R7" s="1075"/>
      <c r="S7" s="1075"/>
      <c r="T7" s="1075"/>
      <c r="U7" s="1075"/>
      <c r="V7" s="1075">
        <v>9884</v>
      </c>
      <c r="W7" s="1075"/>
      <c r="X7" s="1075"/>
      <c r="Y7" s="1075"/>
      <c r="Z7" s="1075"/>
      <c r="AA7" s="1075">
        <v>96</v>
      </c>
      <c r="AB7" s="1075"/>
      <c r="AC7" s="1075"/>
      <c r="AD7" s="1075"/>
      <c r="AE7" s="1076"/>
      <c r="AF7" s="1077">
        <v>77</v>
      </c>
      <c r="AG7" s="1078"/>
      <c r="AH7" s="1078"/>
      <c r="AI7" s="1078"/>
      <c r="AJ7" s="1079"/>
      <c r="AK7" s="1080">
        <v>690</v>
      </c>
      <c r="AL7" s="1081"/>
      <c r="AM7" s="1081"/>
      <c r="AN7" s="1081"/>
      <c r="AO7" s="1081"/>
      <c r="AP7" s="1081">
        <v>15314</v>
      </c>
      <c r="AQ7" s="1081"/>
      <c r="AR7" s="1081"/>
      <c r="AS7" s="1081"/>
      <c r="AT7" s="1081"/>
      <c r="AU7" s="1082"/>
      <c r="AV7" s="1082"/>
      <c r="AW7" s="1082"/>
      <c r="AX7" s="1082"/>
      <c r="AY7" s="1083"/>
      <c r="AZ7" s="214"/>
      <c r="BA7" s="214"/>
      <c r="BB7" s="214"/>
      <c r="BC7" s="214"/>
      <c r="BD7" s="214"/>
      <c r="BE7" s="215"/>
      <c r="BF7" s="215"/>
      <c r="BG7" s="215"/>
      <c r="BH7" s="215"/>
      <c r="BI7" s="215"/>
      <c r="BJ7" s="215"/>
      <c r="BK7" s="215"/>
      <c r="BL7" s="215"/>
      <c r="BM7" s="215"/>
      <c r="BN7" s="215"/>
      <c r="BO7" s="215"/>
      <c r="BP7" s="215"/>
      <c r="BQ7" s="219">
        <v>1</v>
      </c>
      <c r="BR7" s="220"/>
      <c r="BS7" s="1084" t="s">
        <v>557</v>
      </c>
      <c r="BT7" s="1085"/>
      <c r="BU7" s="1085"/>
      <c r="BV7" s="1085"/>
      <c r="BW7" s="1085"/>
      <c r="BX7" s="1085"/>
      <c r="BY7" s="1085"/>
      <c r="BZ7" s="1085"/>
      <c r="CA7" s="1085"/>
      <c r="CB7" s="1085"/>
      <c r="CC7" s="1085"/>
      <c r="CD7" s="1085"/>
      <c r="CE7" s="1085"/>
      <c r="CF7" s="1085"/>
      <c r="CG7" s="1086"/>
      <c r="CH7" s="1071">
        <v>-18</v>
      </c>
      <c r="CI7" s="1072"/>
      <c r="CJ7" s="1072"/>
      <c r="CK7" s="1072"/>
      <c r="CL7" s="1073"/>
      <c r="CM7" s="1071">
        <v>-25</v>
      </c>
      <c r="CN7" s="1072"/>
      <c r="CO7" s="1072"/>
      <c r="CP7" s="1072"/>
      <c r="CQ7" s="1073"/>
      <c r="CR7" s="1071">
        <v>73</v>
      </c>
      <c r="CS7" s="1072"/>
      <c r="CT7" s="1072"/>
      <c r="CU7" s="1072"/>
      <c r="CV7" s="1073"/>
      <c r="CW7" s="1071">
        <v>1</v>
      </c>
      <c r="CX7" s="1072"/>
      <c r="CY7" s="1072"/>
      <c r="CZ7" s="1072"/>
      <c r="DA7" s="1073"/>
      <c r="DB7" s="1071" t="s">
        <v>491</v>
      </c>
      <c r="DC7" s="1072"/>
      <c r="DD7" s="1072"/>
      <c r="DE7" s="1072"/>
      <c r="DF7" s="1073"/>
      <c r="DG7" s="1071" t="s">
        <v>491</v>
      </c>
      <c r="DH7" s="1072"/>
      <c r="DI7" s="1072"/>
      <c r="DJ7" s="1072"/>
      <c r="DK7" s="1073"/>
      <c r="DL7" s="1071" t="s">
        <v>491</v>
      </c>
      <c r="DM7" s="1072"/>
      <c r="DN7" s="1072"/>
      <c r="DO7" s="1072"/>
      <c r="DP7" s="1073"/>
      <c r="DQ7" s="1071" t="s">
        <v>491</v>
      </c>
      <c r="DR7" s="1072"/>
      <c r="DS7" s="1072"/>
      <c r="DT7" s="1072"/>
      <c r="DU7" s="1073"/>
      <c r="DV7" s="1084"/>
      <c r="DW7" s="1085"/>
      <c r="DX7" s="1085"/>
      <c r="DY7" s="1085"/>
      <c r="DZ7" s="1099"/>
      <c r="EA7" s="217"/>
    </row>
    <row r="8" spans="1:131" s="218" customFormat="1" ht="26.25" customHeight="1" x14ac:dyDescent="0.15">
      <c r="A8" s="221">
        <v>2</v>
      </c>
      <c r="B8" s="1017" t="s">
        <v>375</v>
      </c>
      <c r="C8" s="1018"/>
      <c r="D8" s="1018"/>
      <c r="E8" s="1018"/>
      <c r="F8" s="1018"/>
      <c r="G8" s="1018"/>
      <c r="H8" s="1018"/>
      <c r="I8" s="1018"/>
      <c r="J8" s="1018"/>
      <c r="K8" s="1018"/>
      <c r="L8" s="1018"/>
      <c r="M8" s="1018"/>
      <c r="N8" s="1018"/>
      <c r="O8" s="1018"/>
      <c r="P8" s="1019"/>
      <c r="Q8" s="1025">
        <v>11</v>
      </c>
      <c r="R8" s="1026"/>
      <c r="S8" s="1026"/>
      <c r="T8" s="1026"/>
      <c r="U8" s="1026"/>
      <c r="V8" s="1026">
        <v>11</v>
      </c>
      <c r="W8" s="1026"/>
      <c r="X8" s="1026"/>
      <c r="Y8" s="1026"/>
      <c r="Z8" s="1026"/>
      <c r="AA8" s="1026">
        <v>0</v>
      </c>
      <c r="AB8" s="1026"/>
      <c r="AC8" s="1026"/>
      <c r="AD8" s="1026"/>
      <c r="AE8" s="1027"/>
      <c r="AF8" s="1022" t="s">
        <v>122</v>
      </c>
      <c r="AG8" s="1023"/>
      <c r="AH8" s="1023"/>
      <c r="AI8" s="1023"/>
      <c r="AJ8" s="1024"/>
      <c r="AK8" s="1067" t="s">
        <v>559</v>
      </c>
      <c r="AL8" s="1068"/>
      <c r="AM8" s="1068"/>
      <c r="AN8" s="1068"/>
      <c r="AO8" s="1068"/>
      <c r="AP8" s="1068" t="s">
        <v>559</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t="s">
        <v>558</v>
      </c>
      <c r="BT8" s="980"/>
      <c r="BU8" s="980"/>
      <c r="BV8" s="980"/>
      <c r="BW8" s="980"/>
      <c r="BX8" s="980"/>
      <c r="BY8" s="980"/>
      <c r="BZ8" s="980"/>
      <c r="CA8" s="980"/>
      <c r="CB8" s="980"/>
      <c r="CC8" s="980"/>
      <c r="CD8" s="980"/>
      <c r="CE8" s="980"/>
      <c r="CF8" s="980"/>
      <c r="CG8" s="1001"/>
      <c r="CH8" s="976">
        <v>0</v>
      </c>
      <c r="CI8" s="977"/>
      <c r="CJ8" s="977"/>
      <c r="CK8" s="977"/>
      <c r="CL8" s="978"/>
      <c r="CM8" s="976">
        <v>26</v>
      </c>
      <c r="CN8" s="977"/>
      <c r="CO8" s="977"/>
      <c r="CP8" s="977"/>
      <c r="CQ8" s="978"/>
      <c r="CR8" s="976">
        <v>5</v>
      </c>
      <c r="CS8" s="977"/>
      <c r="CT8" s="977"/>
      <c r="CU8" s="977"/>
      <c r="CV8" s="978"/>
      <c r="CW8" s="976" t="s">
        <v>559</v>
      </c>
      <c r="CX8" s="977"/>
      <c r="CY8" s="977"/>
      <c r="CZ8" s="977"/>
      <c r="DA8" s="978"/>
      <c r="DB8" s="976" t="s">
        <v>491</v>
      </c>
      <c r="DC8" s="977"/>
      <c r="DD8" s="977"/>
      <c r="DE8" s="977"/>
      <c r="DF8" s="978"/>
      <c r="DG8" s="976" t="s">
        <v>491</v>
      </c>
      <c r="DH8" s="977"/>
      <c r="DI8" s="977"/>
      <c r="DJ8" s="977"/>
      <c r="DK8" s="978"/>
      <c r="DL8" s="976" t="s">
        <v>491</v>
      </c>
      <c r="DM8" s="977"/>
      <c r="DN8" s="977"/>
      <c r="DO8" s="977"/>
      <c r="DP8" s="978"/>
      <c r="DQ8" s="976" t="s">
        <v>491</v>
      </c>
      <c r="DR8" s="977"/>
      <c r="DS8" s="977"/>
      <c r="DT8" s="977"/>
      <c r="DU8" s="978"/>
      <c r="DV8" s="979"/>
      <c r="DW8" s="980"/>
      <c r="DX8" s="980"/>
      <c r="DY8" s="980"/>
      <c r="DZ8" s="981"/>
      <c r="EA8" s="217"/>
    </row>
    <row r="9" spans="1:131" s="218" customFormat="1" ht="26.25" customHeight="1" x14ac:dyDescent="0.15">
      <c r="A9" s="221">
        <v>3</v>
      </c>
      <c r="B9" s="1017" t="s">
        <v>376</v>
      </c>
      <c r="C9" s="1018"/>
      <c r="D9" s="1018"/>
      <c r="E9" s="1018"/>
      <c r="F9" s="1018"/>
      <c r="G9" s="1018"/>
      <c r="H9" s="1018"/>
      <c r="I9" s="1018"/>
      <c r="J9" s="1018"/>
      <c r="K9" s="1018"/>
      <c r="L9" s="1018"/>
      <c r="M9" s="1018"/>
      <c r="N9" s="1018"/>
      <c r="O9" s="1018"/>
      <c r="P9" s="1019"/>
      <c r="Q9" s="1025">
        <v>56</v>
      </c>
      <c r="R9" s="1026"/>
      <c r="S9" s="1026"/>
      <c r="T9" s="1026"/>
      <c r="U9" s="1026"/>
      <c r="V9" s="1026">
        <v>53</v>
      </c>
      <c r="W9" s="1026"/>
      <c r="X9" s="1026"/>
      <c r="Y9" s="1026"/>
      <c r="Z9" s="1026"/>
      <c r="AA9" s="1026">
        <v>3</v>
      </c>
      <c r="AB9" s="1026"/>
      <c r="AC9" s="1026"/>
      <c r="AD9" s="1026"/>
      <c r="AE9" s="1027"/>
      <c r="AF9" s="1022">
        <v>3</v>
      </c>
      <c r="AG9" s="1023"/>
      <c r="AH9" s="1023"/>
      <c r="AI9" s="1023"/>
      <c r="AJ9" s="1024"/>
      <c r="AK9" s="1067" t="s">
        <v>559</v>
      </c>
      <c r="AL9" s="1068"/>
      <c r="AM9" s="1068"/>
      <c r="AN9" s="1068"/>
      <c r="AO9" s="1068"/>
      <c r="AP9" s="1068" t="s">
        <v>559</v>
      </c>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377</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378</v>
      </c>
      <c r="B23" s="924" t="s">
        <v>379</v>
      </c>
      <c r="C23" s="925"/>
      <c r="D23" s="925"/>
      <c r="E23" s="925"/>
      <c r="F23" s="925"/>
      <c r="G23" s="925"/>
      <c r="H23" s="925"/>
      <c r="I23" s="925"/>
      <c r="J23" s="925"/>
      <c r="K23" s="925"/>
      <c r="L23" s="925"/>
      <c r="M23" s="925"/>
      <c r="N23" s="925"/>
      <c r="O23" s="925"/>
      <c r="P23" s="935"/>
      <c r="Q23" s="1054">
        <v>10047</v>
      </c>
      <c r="R23" s="1048"/>
      <c r="S23" s="1048"/>
      <c r="T23" s="1048"/>
      <c r="U23" s="1048"/>
      <c r="V23" s="1048">
        <v>9948</v>
      </c>
      <c r="W23" s="1048"/>
      <c r="X23" s="1048"/>
      <c r="Y23" s="1048"/>
      <c r="Z23" s="1048"/>
      <c r="AA23" s="1048">
        <v>99</v>
      </c>
      <c r="AB23" s="1048"/>
      <c r="AC23" s="1048"/>
      <c r="AD23" s="1048"/>
      <c r="AE23" s="1055"/>
      <c r="AF23" s="1056">
        <v>80</v>
      </c>
      <c r="AG23" s="1048"/>
      <c r="AH23" s="1048"/>
      <c r="AI23" s="1048"/>
      <c r="AJ23" s="1057"/>
      <c r="AK23" s="1058"/>
      <c r="AL23" s="1059"/>
      <c r="AM23" s="1059"/>
      <c r="AN23" s="1059"/>
      <c r="AO23" s="1059"/>
      <c r="AP23" s="1048">
        <v>15314</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7" t="s">
        <v>380</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6" t="s">
        <v>381</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382</v>
      </c>
      <c r="R26" s="989"/>
      <c r="S26" s="989"/>
      <c r="T26" s="989"/>
      <c r="U26" s="990"/>
      <c r="V26" s="988" t="s">
        <v>383</v>
      </c>
      <c r="W26" s="989"/>
      <c r="X26" s="989"/>
      <c r="Y26" s="989"/>
      <c r="Z26" s="990"/>
      <c r="AA26" s="988" t="s">
        <v>384</v>
      </c>
      <c r="AB26" s="989"/>
      <c r="AC26" s="989"/>
      <c r="AD26" s="989"/>
      <c r="AE26" s="989"/>
      <c r="AF26" s="1042" t="s">
        <v>385</v>
      </c>
      <c r="AG26" s="995"/>
      <c r="AH26" s="995"/>
      <c r="AI26" s="995"/>
      <c r="AJ26" s="1043"/>
      <c r="AK26" s="989" t="s">
        <v>386</v>
      </c>
      <c r="AL26" s="989"/>
      <c r="AM26" s="989"/>
      <c r="AN26" s="989"/>
      <c r="AO26" s="990"/>
      <c r="AP26" s="988" t="s">
        <v>387</v>
      </c>
      <c r="AQ26" s="989"/>
      <c r="AR26" s="989"/>
      <c r="AS26" s="989"/>
      <c r="AT26" s="990"/>
      <c r="AU26" s="988" t="s">
        <v>388</v>
      </c>
      <c r="AV26" s="989"/>
      <c r="AW26" s="989"/>
      <c r="AX26" s="989"/>
      <c r="AY26" s="990"/>
      <c r="AZ26" s="988" t="s">
        <v>389</v>
      </c>
      <c r="BA26" s="989"/>
      <c r="BB26" s="989"/>
      <c r="BC26" s="989"/>
      <c r="BD26" s="990"/>
      <c r="BE26" s="988" t="s">
        <v>364</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4" t="s">
        <v>390</v>
      </c>
      <c r="C28" s="1035"/>
      <c r="D28" s="1035"/>
      <c r="E28" s="1035"/>
      <c r="F28" s="1035"/>
      <c r="G28" s="1035"/>
      <c r="H28" s="1035"/>
      <c r="I28" s="1035"/>
      <c r="J28" s="1035"/>
      <c r="K28" s="1035"/>
      <c r="L28" s="1035"/>
      <c r="M28" s="1035"/>
      <c r="N28" s="1035"/>
      <c r="O28" s="1035"/>
      <c r="P28" s="1036"/>
      <c r="Q28" s="1037">
        <v>980</v>
      </c>
      <c r="R28" s="1038"/>
      <c r="S28" s="1038"/>
      <c r="T28" s="1038"/>
      <c r="U28" s="1038"/>
      <c r="V28" s="1038">
        <v>961</v>
      </c>
      <c r="W28" s="1038"/>
      <c r="X28" s="1038"/>
      <c r="Y28" s="1038"/>
      <c r="Z28" s="1038"/>
      <c r="AA28" s="1038">
        <v>19</v>
      </c>
      <c r="AB28" s="1038"/>
      <c r="AC28" s="1038"/>
      <c r="AD28" s="1038"/>
      <c r="AE28" s="1039"/>
      <c r="AF28" s="1040">
        <v>19</v>
      </c>
      <c r="AG28" s="1038"/>
      <c r="AH28" s="1038"/>
      <c r="AI28" s="1038"/>
      <c r="AJ28" s="1041"/>
      <c r="AK28" s="1029">
        <v>85</v>
      </c>
      <c r="AL28" s="1030"/>
      <c r="AM28" s="1030"/>
      <c r="AN28" s="1030"/>
      <c r="AO28" s="1030"/>
      <c r="AP28" s="1030" t="s">
        <v>491</v>
      </c>
      <c r="AQ28" s="1030"/>
      <c r="AR28" s="1030"/>
      <c r="AS28" s="1030"/>
      <c r="AT28" s="1030"/>
      <c r="AU28" s="1030" t="s">
        <v>491</v>
      </c>
      <c r="AV28" s="1030"/>
      <c r="AW28" s="1030"/>
      <c r="AX28" s="1030"/>
      <c r="AY28" s="1030"/>
      <c r="AZ28" s="1031" t="s">
        <v>491</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391</v>
      </c>
      <c r="C29" s="1018"/>
      <c r="D29" s="1018"/>
      <c r="E29" s="1018"/>
      <c r="F29" s="1018"/>
      <c r="G29" s="1018"/>
      <c r="H29" s="1018"/>
      <c r="I29" s="1018"/>
      <c r="J29" s="1018"/>
      <c r="K29" s="1018"/>
      <c r="L29" s="1018"/>
      <c r="M29" s="1018"/>
      <c r="N29" s="1018"/>
      <c r="O29" s="1018"/>
      <c r="P29" s="1019"/>
      <c r="Q29" s="1025">
        <v>1418</v>
      </c>
      <c r="R29" s="1026"/>
      <c r="S29" s="1026"/>
      <c r="T29" s="1026"/>
      <c r="U29" s="1026"/>
      <c r="V29" s="1026">
        <v>1319</v>
      </c>
      <c r="W29" s="1026"/>
      <c r="X29" s="1026"/>
      <c r="Y29" s="1026"/>
      <c r="Z29" s="1026"/>
      <c r="AA29" s="1026">
        <v>99</v>
      </c>
      <c r="AB29" s="1026"/>
      <c r="AC29" s="1026"/>
      <c r="AD29" s="1026"/>
      <c r="AE29" s="1027"/>
      <c r="AF29" s="1022">
        <v>99</v>
      </c>
      <c r="AG29" s="1023"/>
      <c r="AH29" s="1023"/>
      <c r="AI29" s="1023"/>
      <c r="AJ29" s="1024"/>
      <c r="AK29" s="967">
        <v>204</v>
      </c>
      <c r="AL29" s="958"/>
      <c r="AM29" s="958"/>
      <c r="AN29" s="958"/>
      <c r="AO29" s="958"/>
      <c r="AP29" s="958" t="s">
        <v>491</v>
      </c>
      <c r="AQ29" s="958"/>
      <c r="AR29" s="958"/>
      <c r="AS29" s="958"/>
      <c r="AT29" s="958"/>
      <c r="AU29" s="958" t="s">
        <v>491</v>
      </c>
      <c r="AV29" s="958"/>
      <c r="AW29" s="958"/>
      <c r="AX29" s="958"/>
      <c r="AY29" s="958"/>
      <c r="AZ29" s="1028" t="s">
        <v>491</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392</v>
      </c>
      <c r="C30" s="1018"/>
      <c r="D30" s="1018"/>
      <c r="E30" s="1018"/>
      <c r="F30" s="1018"/>
      <c r="G30" s="1018"/>
      <c r="H30" s="1018"/>
      <c r="I30" s="1018"/>
      <c r="J30" s="1018"/>
      <c r="K30" s="1018"/>
      <c r="L30" s="1018"/>
      <c r="M30" s="1018"/>
      <c r="N30" s="1018"/>
      <c r="O30" s="1018"/>
      <c r="P30" s="1019"/>
      <c r="Q30" s="1025">
        <v>329</v>
      </c>
      <c r="R30" s="1026"/>
      <c r="S30" s="1026"/>
      <c r="T30" s="1026"/>
      <c r="U30" s="1026"/>
      <c r="V30" s="1026">
        <v>325</v>
      </c>
      <c r="W30" s="1026"/>
      <c r="X30" s="1026"/>
      <c r="Y30" s="1026"/>
      <c r="Z30" s="1026"/>
      <c r="AA30" s="1026">
        <v>4</v>
      </c>
      <c r="AB30" s="1026"/>
      <c r="AC30" s="1026"/>
      <c r="AD30" s="1026"/>
      <c r="AE30" s="1027"/>
      <c r="AF30" s="1022">
        <v>4</v>
      </c>
      <c r="AG30" s="1023"/>
      <c r="AH30" s="1023"/>
      <c r="AI30" s="1023"/>
      <c r="AJ30" s="1024"/>
      <c r="AK30" s="967">
        <v>201</v>
      </c>
      <c r="AL30" s="958"/>
      <c r="AM30" s="958"/>
      <c r="AN30" s="958"/>
      <c r="AO30" s="958"/>
      <c r="AP30" s="958" t="s">
        <v>491</v>
      </c>
      <c r="AQ30" s="958"/>
      <c r="AR30" s="958"/>
      <c r="AS30" s="958"/>
      <c r="AT30" s="958"/>
      <c r="AU30" s="958" t="s">
        <v>491</v>
      </c>
      <c r="AV30" s="958"/>
      <c r="AW30" s="958"/>
      <c r="AX30" s="958"/>
      <c r="AY30" s="958"/>
      <c r="AZ30" s="1028" t="s">
        <v>491</v>
      </c>
      <c r="BA30" s="1028"/>
      <c r="BB30" s="1028"/>
      <c r="BC30" s="1028"/>
      <c r="BD30" s="1028"/>
      <c r="BE30" s="959"/>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t="s">
        <v>393</v>
      </c>
      <c r="C31" s="1018"/>
      <c r="D31" s="1018"/>
      <c r="E31" s="1018"/>
      <c r="F31" s="1018"/>
      <c r="G31" s="1018"/>
      <c r="H31" s="1018"/>
      <c r="I31" s="1018"/>
      <c r="J31" s="1018"/>
      <c r="K31" s="1018"/>
      <c r="L31" s="1018"/>
      <c r="M31" s="1018"/>
      <c r="N31" s="1018"/>
      <c r="O31" s="1018"/>
      <c r="P31" s="1019"/>
      <c r="Q31" s="1025">
        <v>340</v>
      </c>
      <c r="R31" s="1026"/>
      <c r="S31" s="1026"/>
      <c r="T31" s="1026"/>
      <c r="U31" s="1026"/>
      <c r="V31" s="1026">
        <v>332</v>
      </c>
      <c r="W31" s="1026"/>
      <c r="X31" s="1026"/>
      <c r="Y31" s="1026"/>
      <c r="Z31" s="1026"/>
      <c r="AA31" s="1026">
        <v>8</v>
      </c>
      <c r="AB31" s="1026"/>
      <c r="AC31" s="1026"/>
      <c r="AD31" s="1026"/>
      <c r="AE31" s="1027"/>
      <c r="AF31" s="1022">
        <v>8</v>
      </c>
      <c r="AG31" s="1023"/>
      <c r="AH31" s="1023"/>
      <c r="AI31" s="1023"/>
      <c r="AJ31" s="1024"/>
      <c r="AK31" s="967">
        <v>53</v>
      </c>
      <c r="AL31" s="958"/>
      <c r="AM31" s="958"/>
      <c r="AN31" s="958"/>
      <c r="AO31" s="958"/>
      <c r="AP31" s="958" t="s">
        <v>491</v>
      </c>
      <c r="AQ31" s="958"/>
      <c r="AR31" s="958"/>
      <c r="AS31" s="958"/>
      <c r="AT31" s="958"/>
      <c r="AU31" s="958" t="s">
        <v>491</v>
      </c>
      <c r="AV31" s="958"/>
      <c r="AW31" s="958"/>
      <c r="AX31" s="958"/>
      <c r="AY31" s="958"/>
      <c r="AZ31" s="1028" t="s">
        <v>491</v>
      </c>
      <c r="BA31" s="1028"/>
      <c r="BB31" s="1028"/>
      <c r="BC31" s="1028"/>
      <c r="BD31" s="1028"/>
      <c r="BE31" s="959"/>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t="s">
        <v>394</v>
      </c>
      <c r="C32" s="1018"/>
      <c r="D32" s="1018"/>
      <c r="E32" s="1018"/>
      <c r="F32" s="1018"/>
      <c r="G32" s="1018"/>
      <c r="H32" s="1018"/>
      <c r="I32" s="1018"/>
      <c r="J32" s="1018"/>
      <c r="K32" s="1018"/>
      <c r="L32" s="1018"/>
      <c r="M32" s="1018"/>
      <c r="N32" s="1018"/>
      <c r="O32" s="1018"/>
      <c r="P32" s="1019"/>
      <c r="Q32" s="1025">
        <v>882</v>
      </c>
      <c r="R32" s="1026"/>
      <c r="S32" s="1026"/>
      <c r="T32" s="1026"/>
      <c r="U32" s="1026"/>
      <c r="V32" s="1026">
        <v>855</v>
      </c>
      <c r="W32" s="1026"/>
      <c r="X32" s="1026"/>
      <c r="Y32" s="1026"/>
      <c r="Z32" s="1026"/>
      <c r="AA32" s="1026">
        <v>27</v>
      </c>
      <c r="AB32" s="1026"/>
      <c r="AC32" s="1026"/>
      <c r="AD32" s="1026"/>
      <c r="AE32" s="1027"/>
      <c r="AF32" s="1022">
        <v>473</v>
      </c>
      <c r="AG32" s="1023"/>
      <c r="AH32" s="1023"/>
      <c r="AI32" s="1023"/>
      <c r="AJ32" s="1024"/>
      <c r="AK32" s="967">
        <v>210</v>
      </c>
      <c r="AL32" s="958"/>
      <c r="AM32" s="958"/>
      <c r="AN32" s="958"/>
      <c r="AO32" s="958"/>
      <c r="AP32" s="958">
        <v>371</v>
      </c>
      <c r="AQ32" s="958"/>
      <c r="AR32" s="958"/>
      <c r="AS32" s="958"/>
      <c r="AT32" s="958"/>
      <c r="AU32" s="958">
        <v>186</v>
      </c>
      <c r="AV32" s="958"/>
      <c r="AW32" s="958"/>
      <c r="AX32" s="958"/>
      <c r="AY32" s="958"/>
      <c r="AZ32" s="1028" t="s">
        <v>559</v>
      </c>
      <c r="BA32" s="1028"/>
      <c r="BB32" s="1028"/>
      <c r="BC32" s="1028"/>
      <c r="BD32" s="1028"/>
      <c r="BE32" s="959" t="s">
        <v>395</v>
      </c>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t="s">
        <v>396</v>
      </c>
      <c r="C33" s="1018"/>
      <c r="D33" s="1018"/>
      <c r="E33" s="1018"/>
      <c r="F33" s="1018"/>
      <c r="G33" s="1018"/>
      <c r="H33" s="1018"/>
      <c r="I33" s="1018"/>
      <c r="J33" s="1018"/>
      <c r="K33" s="1018"/>
      <c r="L33" s="1018"/>
      <c r="M33" s="1018"/>
      <c r="N33" s="1018"/>
      <c r="O33" s="1018"/>
      <c r="P33" s="1019"/>
      <c r="Q33" s="1025">
        <v>333</v>
      </c>
      <c r="R33" s="1026"/>
      <c r="S33" s="1026"/>
      <c r="T33" s="1026"/>
      <c r="U33" s="1026"/>
      <c r="V33" s="1026">
        <v>320</v>
      </c>
      <c r="W33" s="1026"/>
      <c r="X33" s="1026"/>
      <c r="Y33" s="1026"/>
      <c r="Z33" s="1026"/>
      <c r="AA33" s="1026">
        <v>13</v>
      </c>
      <c r="AB33" s="1026"/>
      <c r="AC33" s="1026"/>
      <c r="AD33" s="1026"/>
      <c r="AE33" s="1027"/>
      <c r="AF33" s="1022">
        <v>75</v>
      </c>
      <c r="AG33" s="1023"/>
      <c r="AH33" s="1023"/>
      <c r="AI33" s="1023"/>
      <c r="AJ33" s="1024"/>
      <c r="AK33" s="967">
        <v>158</v>
      </c>
      <c r="AL33" s="958"/>
      <c r="AM33" s="958"/>
      <c r="AN33" s="958"/>
      <c r="AO33" s="958"/>
      <c r="AP33" s="958">
        <v>1910</v>
      </c>
      <c r="AQ33" s="958"/>
      <c r="AR33" s="958"/>
      <c r="AS33" s="958"/>
      <c r="AT33" s="958"/>
      <c r="AU33" s="958">
        <v>955</v>
      </c>
      <c r="AV33" s="958"/>
      <c r="AW33" s="958"/>
      <c r="AX33" s="958"/>
      <c r="AY33" s="958"/>
      <c r="AZ33" s="1028" t="s">
        <v>559</v>
      </c>
      <c r="BA33" s="1028"/>
      <c r="BB33" s="1028"/>
      <c r="BC33" s="1028"/>
      <c r="BD33" s="1028"/>
      <c r="BE33" s="959" t="s">
        <v>395</v>
      </c>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t="s">
        <v>397</v>
      </c>
      <c r="C34" s="1018"/>
      <c r="D34" s="1018"/>
      <c r="E34" s="1018"/>
      <c r="F34" s="1018"/>
      <c r="G34" s="1018"/>
      <c r="H34" s="1018"/>
      <c r="I34" s="1018"/>
      <c r="J34" s="1018"/>
      <c r="K34" s="1018"/>
      <c r="L34" s="1018"/>
      <c r="M34" s="1018"/>
      <c r="N34" s="1018"/>
      <c r="O34" s="1018"/>
      <c r="P34" s="1019"/>
      <c r="Q34" s="1025">
        <v>232</v>
      </c>
      <c r="R34" s="1026"/>
      <c r="S34" s="1026"/>
      <c r="T34" s="1026"/>
      <c r="U34" s="1026"/>
      <c r="V34" s="1026">
        <v>218</v>
      </c>
      <c r="W34" s="1026"/>
      <c r="X34" s="1026"/>
      <c r="Y34" s="1026"/>
      <c r="Z34" s="1026"/>
      <c r="AA34" s="1026">
        <v>14</v>
      </c>
      <c r="AB34" s="1026"/>
      <c r="AC34" s="1026"/>
      <c r="AD34" s="1026"/>
      <c r="AE34" s="1027"/>
      <c r="AF34" s="1022">
        <v>17</v>
      </c>
      <c r="AG34" s="1023"/>
      <c r="AH34" s="1023"/>
      <c r="AI34" s="1023"/>
      <c r="AJ34" s="1024"/>
      <c r="AK34" s="967">
        <v>131</v>
      </c>
      <c r="AL34" s="958"/>
      <c r="AM34" s="958"/>
      <c r="AN34" s="958"/>
      <c r="AO34" s="958"/>
      <c r="AP34" s="958">
        <v>2097</v>
      </c>
      <c r="AQ34" s="958"/>
      <c r="AR34" s="958"/>
      <c r="AS34" s="958"/>
      <c r="AT34" s="958"/>
      <c r="AU34" s="958">
        <v>1049</v>
      </c>
      <c r="AV34" s="958"/>
      <c r="AW34" s="958"/>
      <c r="AX34" s="958"/>
      <c r="AY34" s="958"/>
      <c r="AZ34" s="1028" t="s">
        <v>559</v>
      </c>
      <c r="BA34" s="1028"/>
      <c r="BB34" s="1028"/>
      <c r="BC34" s="1028"/>
      <c r="BD34" s="1028"/>
      <c r="BE34" s="959" t="s">
        <v>395</v>
      </c>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t="s">
        <v>398</v>
      </c>
      <c r="C35" s="1018"/>
      <c r="D35" s="1018"/>
      <c r="E35" s="1018"/>
      <c r="F35" s="1018"/>
      <c r="G35" s="1018"/>
      <c r="H35" s="1018"/>
      <c r="I35" s="1018"/>
      <c r="J35" s="1018"/>
      <c r="K35" s="1018"/>
      <c r="L35" s="1018"/>
      <c r="M35" s="1018"/>
      <c r="N35" s="1018"/>
      <c r="O35" s="1018"/>
      <c r="P35" s="1019"/>
      <c r="Q35" s="1025">
        <v>8</v>
      </c>
      <c r="R35" s="1026"/>
      <c r="S35" s="1026"/>
      <c r="T35" s="1026"/>
      <c r="U35" s="1026"/>
      <c r="V35" s="1026">
        <v>5</v>
      </c>
      <c r="W35" s="1026"/>
      <c r="X35" s="1026"/>
      <c r="Y35" s="1026"/>
      <c r="Z35" s="1026"/>
      <c r="AA35" s="1026">
        <v>3</v>
      </c>
      <c r="AB35" s="1026"/>
      <c r="AC35" s="1026"/>
      <c r="AD35" s="1026"/>
      <c r="AE35" s="1027"/>
      <c r="AF35" s="1022">
        <v>3</v>
      </c>
      <c r="AG35" s="1023"/>
      <c r="AH35" s="1023"/>
      <c r="AI35" s="1023"/>
      <c r="AJ35" s="1024"/>
      <c r="AK35" s="967">
        <v>6</v>
      </c>
      <c r="AL35" s="958"/>
      <c r="AM35" s="958"/>
      <c r="AN35" s="958"/>
      <c r="AO35" s="958"/>
      <c r="AP35" s="958">
        <v>17</v>
      </c>
      <c r="AQ35" s="958"/>
      <c r="AR35" s="958"/>
      <c r="AS35" s="958"/>
      <c r="AT35" s="958"/>
      <c r="AU35" s="958">
        <v>9</v>
      </c>
      <c r="AV35" s="958"/>
      <c r="AW35" s="958"/>
      <c r="AX35" s="958"/>
      <c r="AY35" s="958"/>
      <c r="AZ35" s="1028" t="s">
        <v>559</v>
      </c>
      <c r="BA35" s="1028"/>
      <c r="BB35" s="1028"/>
      <c r="BC35" s="1028"/>
      <c r="BD35" s="1028"/>
      <c r="BE35" s="959" t="s">
        <v>395</v>
      </c>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399</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378</v>
      </c>
      <c r="B63" s="924" t="s">
        <v>400</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698</v>
      </c>
      <c r="AG63" s="946"/>
      <c r="AH63" s="946"/>
      <c r="AI63" s="946"/>
      <c r="AJ63" s="1009"/>
      <c r="AK63" s="1010"/>
      <c r="AL63" s="950"/>
      <c r="AM63" s="950"/>
      <c r="AN63" s="950"/>
      <c r="AO63" s="950"/>
      <c r="AP63" s="946">
        <v>4412</v>
      </c>
      <c r="AQ63" s="946"/>
      <c r="AR63" s="946"/>
      <c r="AS63" s="946"/>
      <c r="AT63" s="946"/>
      <c r="AU63" s="946">
        <v>2207</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401</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402</v>
      </c>
      <c r="B66" s="983"/>
      <c r="C66" s="983"/>
      <c r="D66" s="983"/>
      <c r="E66" s="983"/>
      <c r="F66" s="983"/>
      <c r="G66" s="983"/>
      <c r="H66" s="983"/>
      <c r="I66" s="983"/>
      <c r="J66" s="983"/>
      <c r="K66" s="983"/>
      <c r="L66" s="983"/>
      <c r="M66" s="983"/>
      <c r="N66" s="983"/>
      <c r="O66" s="983"/>
      <c r="P66" s="984"/>
      <c r="Q66" s="988" t="s">
        <v>382</v>
      </c>
      <c r="R66" s="989"/>
      <c r="S66" s="989"/>
      <c r="T66" s="989"/>
      <c r="U66" s="990"/>
      <c r="V66" s="988" t="s">
        <v>383</v>
      </c>
      <c r="W66" s="989"/>
      <c r="X66" s="989"/>
      <c r="Y66" s="989"/>
      <c r="Z66" s="990"/>
      <c r="AA66" s="988" t="s">
        <v>384</v>
      </c>
      <c r="AB66" s="989"/>
      <c r="AC66" s="989"/>
      <c r="AD66" s="989"/>
      <c r="AE66" s="990"/>
      <c r="AF66" s="994" t="s">
        <v>385</v>
      </c>
      <c r="AG66" s="995"/>
      <c r="AH66" s="995"/>
      <c r="AI66" s="995"/>
      <c r="AJ66" s="996"/>
      <c r="AK66" s="988" t="s">
        <v>386</v>
      </c>
      <c r="AL66" s="983"/>
      <c r="AM66" s="983"/>
      <c r="AN66" s="983"/>
      <c r="AO66" s="984"/>
      <c r="AP66" s="988" t="s">
        <v>387</v>
      </c>
      <c r="AQ66" s="989"/>
      <c r="AR66" s="989"/>
      <c r="AS66" s="989"/>
      <c r="AT66" s="990"/>
      <c r="AU66" s="988" t="s">
        <v>403</v>
      </c>
      <c r="AV66" s="989"/>
      <c r="AW66" s="989"/>
      <c r="AX66" s="989"/>
      <c r="AY66" s="990"/>
      <c r="AZ66" s="988" t="s">
        <v>364</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549</v>
      </c>
      <c r="C68" s="973"/>
      <c r="D68" s="973"/>
      <c r="E68" s="973"/>
      <c r="F68" s="973"/>
      <c r="G68" s="973"/>
      <c r="H68" s="973"/>
      <c r="I68" s="973"/>
      <c r="J68" s="973"/>
      <c r="K68" s="973"/>
      <c r="L68" s="973"/>
      <c r="M68" s="973"/>
      <c r="N68" s="973"/>
      <c r="O68" s="973"/>
      <c r="P68" s="974"/>
      <c r="Q68" s="975">
        <v>572</v>
      </c>
      <c r="R68" s="969"/>
      <c r="S68" s="969"/>
      <c r="T68" s="969"/>
      <c r="U68" s="969"/>
      <c r="V68" s="969">
        <v>561</v>
      </c>
      <c r="W68" s="969"/>
      <c r="X68" s="969"/>
      <c r="Y68" s="969"/>
      <c r="Z68" s="969"/>
      <c r="AA68" s="969">
        <v>12</v>
      </c>
      <c r="AB68" s="969"/>
      <c r="AC68" s="969"/>
      <c r="AD68" s="969"/>
      <c r="AE68" s="969"/>
      <c r="AF68" s="969">
        <v>12</v>
      </c>
      <c r="AG68" s="969"/>
      <c r="AH68" s="969"/>
      <c r="AI68" s="969"/>
      <c r="AJ68" s="969"/>
      <c r="AK68" s="969">
        <v>18</v>
      </c>
      <c r="AL68" s="969"/>
      <c r="AM68" s="969"/>
      <c r="AN68" s="969"/>
      <c r="AO68" s="969"/>
      <c r="AP68" s="969" t="s">
        <v>559</v>
      </c>
      <c r="AQ68" s="969"/>
      <c r="AR68" s="969"/>
      <c r="AS68" s="969"/>
      <c r="AT68" s="969"/>
      <c r="AU68" s="969" t="s">
        <v>559</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550</v>
      </c>
      <c r="C69" s="962"/>
      <c r="D69" s="962"/>
      <c r="E69" s="962"/>
      <c r="F69" s="962"/>
      <c r="G69" s="962"/>
      <c r="H69" s="962"/>
      <c r="I69" s="962"/>
      <c r="J69" s="962"/>
      <c r="K69" s="962"/>
      <c r="L69" s="962"/>
      <c r="M69" s="962"/>
      <c r="N69" s="962"/>
      <c r="O69" s="962"/>
      <c r="P69" s="963"/>
      <c r="Q69" s="964">
        <v>204</v>
      </c>
      <c r="R69" s="958"/>
      <c r="S69" s="958"/>
      <c r="T69" s="958"/>
      <c r="U69" s="958"/>
      <c r="V69" s="958">
        <v>204</v>
      </c>
      <c r="W69" s="958"/>
      <c r="X69" s="958"/>
      <c r="Y69" s="958"/>
      <c r="Z69" s="958"/>
      <c r="AA69" s="958" t="s">
        <v>559</v>
      </c>
      <c r="AB69" s="958"/>
      <c r="AC69" s="958"/>
      <c r="AD69" s="958"/>
      <c r="AE69" s="958"/>
      <c r="AF69" s="958" t="s">
        <v>559</v>
      </c>
      <c r="AG69" s="958"/>
      <c r="AH69" s="958"/>
      <c r="AI69" s="958"/>
      <c r="AJ69" s="958"/>
      <c r="AK69" s="958">
        <v>9</v>
      </c>
      <c r="AL69" s="958"/>
      <c r="AM69" s="958"/>
      <c r="AN69" s="958"/>
      <c r="AO69" s="958"/>
      <c r="AP69" s="958" t="s">
        <v>559</v>
      </c>
      <c r="AQ69" s="958"/>
      <c r="AR69" s="958"/>
      <c r="AS69" s="958"/>
      <c r="AT69" s="958"/>
      <c r="AU69" s="958" t="s">
        <v>559</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551</v>
      </c>
      <c r="C70" s="962"/>
      <c r="D70" s="962"/>
      <c r="E70" s="962"/>
      <c r="F70" s="962"/>
      <c r="G70" s="962"/>
      <c r="H70" s="962"/>
      <c r="I70" s="962"/>
      <c r="J70" s="962"/>
      <c r="K70" s="962"/>
      <c r="L70" s="962"/>
      <c r="M70" s="962"/>
      <c r="N70" s="962"/>
      <c r="O70" s="962"/>
      <c r="P70" s="963"/>
      <c r="Q70" s="964">
        <v>52</v>
      </c>
      <c r="R70" s="958"/>
      <c r="S70" s="958"/>
      <c r="T70" s="958"/>
      <c r="U70" s="958"/>
      <c r="V70" s="958">
        <v>52</v>
      </c>
      <c r="W70" s="958"/>
      <c r="X70" s="958"/>
      <c r="Y70" s="958"/>
      <c r="Z70" s="958"/>
      <c r="AA70" s="958" t="s">
        <v>559</v>
      </c>
      <c r="AB70" s="958"/>
      <c r="AC70" s="958"/>
      <c r="AD70" s="958"/>
      <c r="AE70" s="958"/>
      <c r="AF70" s="958">
        <v>-2</v>
      </c>
      <c r="AG70" s="958"/>
      <c r="AH70" s="958"/>
      <c r="AI70" s="958"/>
      <c r="AJ70" s="958"/>
      <c r="AK70" s="958" t="s">
        <v>559</v>
      </c>
      <c r="AL70" s="958"/>
      <c r="AM70" s="958"/>
      <c r="AN70" s="958"/>
      <c r="AO70" s="958"/>
      <c r="AP70" s="958" t="s">
        <v>559</v>
      </c>
      <c r="AQ70" s="958"/>
      <c r="AR70" s="958"/>
      <c r="AS70" s="958"/>
      <c r="AT70" s="958"/>
      <c r="AU70" s="958" t="s">
        <v>559</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552</v>
      </c>
      <c r="C71" s="962"/>
      <c r="D71" s="962"/>
      <c r="E71" s="962"/>
      <c r="F71" s="962"/>
      <c r="G71" s="962"/>
      <c r="H71" s="962"/>
      <c r="I71" s="962"/>
      <c r="J71" s="962"/>
      <c r="K71" s="962"/>
      <c r="L71" s="962"/>
      <c r="M71" s="962"/>
      <c r="N71" s="962"/>
      <c r="O71" s="962"/>
      <c r="P71" s="963"/>
      <c r="Q71" s="964">
        <v>2563</v>
      </c>
      <c r="R71" s="958"/>
      <c r="S71" s="958"/>
      <c r="T71" s="958"/>
      <c r="U71" s="958"/>
      <c r="V71" s="958">
        <v>2539</v>
      </c>
      <c r="W71" s="958"/>
      <c r="X71" s="958"/>
      <c r="Y71" s="958"/>
      <c r="Z71" s="958"/>
      <c r="AA71" s="958">
        <v>24</v>
      </c>
      <c r="AB71" s="958"/>
      <c r="AC71" s="958"/>
      <c r="AD71" s="958"/>
      <c r="AE71" s="958"/>
      <c r="AF71" s="958">
        <v>24</v>
      </c>
      <c r="AG71" s="958"/>
      <c r="AH71" s="958"/>
      <c r="AI71" s="958"/>
      <c r="AJ71" s="958"/>
      <c r="AK71" s="958">
        <v>194</v>
      </c>
      <c r="AL71" s="958"/>
      <c r="AM71" s="958"/>
      <c r="AN71" s="958"/>
      <c r="AO71" s="958"/>
      <c r="AP71" s="958">
        <v>171</v>
      </c>
      <c r="AQ71" s="958"/>
      <c r="AR71" s="958"/>
      <c r="AS71" s="958"/>
      <c r="AT71" s="958"/>
      <c r="AU71" s="958">
        <v>6</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553</v>
      </c>
      <c r="C72" s="962"/>
      <c r="D72" s="962"/>
      <c r="E72" s="962"/>
      <c r="F72" s="962"/>
      <c r="G72" s="962"/>
      <c r="H72" s="962"/>
      <c r="I72" s="962"/>
      <c r="J72" s="962"/>
      <c r="K72" s="962"/>
      <c r="L72" s="962"/>
      <c r="M72" s="962"/>
      <c r="N72" s="962"/>
      <c r="O72" s="962"/>
      <c r="P72" s="963"/>
      <c r="Q72" s="964">
        <v>114</v>
      </c>
      <c r="R72" s="958"/>
      <c r="S72" s="958"/>
      <c r="T72" s="958"/>
      <c r="U72" s="958"/>
      <c r="V72" s="958">
        <v>98</v>
      </c>
      <c r="W72" s="958"/>
      <c r="X72" s="958"/>
      <c r="Y72" s="958"/>
      <c r="Z72" s="958"/>
      <c r="AA72" s="958">
        <v>16</v>
      </c>
      <c r="AB72" s="958"/>
      <c r="AC72" s="958"/>
      <c r="AD72" s="958"/>
      <c r="AE72" s="958"/>
      <c r="AF72" s="958">
        <v>16</v>
      </c>
      <c r="AG72" s="958"/>
      <c r="AH72" s="958"/>
      <c r="AI72" s="958"/>
      <c r="AJ72" s="958"/>
      <c r="AK72" s="958" t="s">
        <v>559</v>
      </c>
      <c r="AL72" s="958"/>
      <c r="AM72" s="958"/>
      <c r="AN72" s="958"/>
      <c r="AO72" s="958"/>
      <c r="AP72" s="958" t="s">
        <v>559</v>
      </c>
      <c r="AQ72" s="958"/>
      <c r="AR72" s="958"/>
      <c r="AS72" s="958"/>
      <c r="AT72" s="958"/>
      <c r="AU72" s="958" t="s">
        <v>559</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t="s">
        <v>554</v>
      </c>
      <c r="C73" s="962"/>
      <c r="D73" s="962"/>
      <c r="E73" s="962"/>
      <c r="F73" s="962"/>
      <c r="G73" s="962"/>
      <c r="H73" s="962"/>
      <c r="I73" s="962"/>
      <c r="J73" s="962"/>
      <c r="K73" s="962"/>
      <c r="L73" s="962"/>
      <c r="M73" s="962"/>
      <c r="N73" s="962"/>
      <c r="O73" s="962"/>
      <c r="P73" s="963"/>
      <c r="Q73" s="964">
        <v>4946</v>
      </c>
      <c r="R73" s="958"/>
      <c r="S73" s="958"/>
      <c r="T73" s="958"/>
      <c r="U73" s="958"/>
      <c r="V73" s="958">
        <v>4580</v>
      </c>
      <c r="W73" s="958"/>
      <c r="X73" s="958"/>
      <c r="Y73" s="958"/>
      <c r="Z73" s="958"/>
      <c r="AA73" s="958">
        <v>366</v>
      </c>
      <c r="AB73" s="958"/>
      <c r="AC73" s="958"/>
      <c r="AD73" s="958"/>
      <c r="AE73" s="958"/>
      <c r="AF73" s="958">
        <v>366</v>
      </c>
      <c r="AG73" s="958"/>
      <c r="AH73" s="958"/>
      <c r="AI73" s="958"/>
      <c r="AJ73" s="958"/>
      <c r="AK73" s="958" t="s">
        <v>559</v>
      </c>
      <c r="AL73" s="958"/>
      <c r="AM73" s="958"/>
      <c r="AN73" s="958"/>
      <c r="AO73" s="958"/>
      <c r="AP73" s="958" t="s">
        <v>559</v>
      </c>
      <c r="AQ73" s="958"/>
      <c r="AR73" s="958"/>
      <c r="AS73" s="958"/>
      <c r="AT73" s="958"/>
      <c r="AU73" s="958" t="s">
        <v>559</v>
      </c>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t="s">
        <v>555</v>
      </c>
      <c r="C74" s="962"/>
      <c r="D74" s="962"/>
      <c r="E74" s="962"/>
      <c r="F74" s="962"/>
      <c r="G74" s="962"/>
      <c r="H74" s="962"/>
      <c r="I74" s="962"/>
      <c r="J74" s="962"/>
      <c r="K74" s="962"/>
      <c r="L74" s="962"/>
      <c r="M74" s="962"/>
      <c r="N74" s="962"/>
      <c r="O74" s="962"/>
      <c r="P74" s="963"/>
      <c r="Q74" s="964">
        <v>495</v>
      </c>
      <c r="R74" s="958"/>
      <c r="S74" s="958"/>
      <c r="T74" s="958"/>
      <c r="U74" s="958"/>
      <c r="V74" s="958">
        <v>353</v>
      </c>
      <c r="W74" s="958"/>
      <c r="X74" s="958"/>
      <c r="Y74" s="958"/>
      <c r="Z74" s="958"/>
      <c r="AA74" s="958">
        <v>141</v>
      </c>
      <c r="AB74" s="958"/>
      <c r="AC74" s="958"/>
      <c r="AD74" s="958"/>
      <c r="AE74" s="958"/>
      <c r="AF74" s="958">
        <v>141</v>
      </c>
      <c r="AG74" s="958"/>
      <c r="AH74" s="958"/>
      <c r="AI74" s="958"/>
      <c r="AJ74" s="958"/>
      <c r="AK74" s="958" t="s">
        <v>559</v>
      </c>
      <c r="AL74" s="958"/>
      <c r="AM74" s="958"/>
      <c r="AN74" s="958"/>
      <c r="AO74" s="958"/>
      <c r="AP74" s="958" t="s">
        <v>559</v>
      </c>
      <c r="AQ74" s="958"/>
      <c r="AR74" s="958"/>
      <c r="AS74" s="958"/>
      <c r="AT74" s="958"/>
      <c r="AU74" s="958" t="s">
        <v>559</v>
      </c>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t="s">
        <v>556</v>
      </c>
      <c r="C75" s="962"/>
      <c r="D75" s="962"/>
      <c r="E75" s="962"/>
      <c r="F75" s="962"/>
      <c r="G75" s="962"/>
      <c r="H75" s="962"/>
      <c r="I75" s="962"/>
      <c r="J75" s="962"/>
      <c r="K75" s="962"/>
      <c r="L75" s="962"/>
      <c r="M75" s="962"/>
      <c r="N75" s="962"/>
      <c r="O75" s="962"/>
      <c r="P75" s="963"/>
      <c r="Q75" s="965">
        <v>122277</v>
      </c>
      <c r="R75" s="966"/>
      <c r="S75" s="966"/>
      <c r="T75" s="966"/>
      <c r="U75" s="967"/>
      <c r="V75" s="968">
        <v>119933</v>
      </c>
      <c r="W75" s="966"/>
      <c r="X75" s="966"/>
      <c r="Y75" s="966"/>
      <c r="Z75" s="967"/>
      <c r="AA75" s="968">
        <v>2345</v>
      </c>
      <c r="AB75" s="966"/>
      <c r="AC75" s="966"/>
      <c r="AD75" s="966"/>
      <c r="AE75" s="967"/>
      <c r="AF75" s="968">
        <v>2345</v>
      </c>
      <c r="AG75" s="966"/>
      <c r="AH75" s="966"/>
      <c r="AI75" s="966"/>
      <c r="AJ75" s="967"/>
      <c r="AK75" s="968">
        <v>391</v>
      </c>
      <c r="AL75" s="966"/>
      <c r="AM75" s="966"/>
      <c r="AN75" s="966"/>
      <c r="AO75" s="967"/>
      <c r="AP75" s="968" t="s">
        <v>559</v>
      </c>
      <c r="AQ75" s="966"/>
      <c r="AR75" s="966"/>
      <c r="AS75" s="966"/>
      <c r="AT75" s="967"/>
      <c r="AU75" s="968" t="s">
        <v>559</v>
      </c>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378</v>
      </c>
      <c r="B88" s="924" t="s">
        <v>404</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2902</v>
      </c>
      <c r="AG88" s="946"/>
      <c r="AH88" s="946"/>
      <c r="AI88" s="946"/>
      <c r="AJ88" s="946"/>
      <c r="AK88" s="950"/>
      <c r="AL88" s="950"/>
      <c r="AM88" s="950"/>
      <c r="AN88" s="950"/>
      <c r="AO88" s="950"/>
      <c r="AP88" s="946">
        <v>171</v>
      </c>
      <c r="AQ88" s="946"/>
      <c r="AR88" s="946"/>
      <c r="AS88" s="946"/>
      <c r="AT88" s="946"/>
      <c r="AU88" s="946">
        <v>6</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378</v>
      </c>
      <c r="BR102" s="924" t="s">
        <v>405</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78</v>
      </c>
      <c r="CS102" s="940"/>
      <c r="CT102" s="940"/>
      <c r="CU102" s="940"/>
      <c r="CV102" s="941"/>
      <c r="CW102" s="939">
        <v>1</v>
      </c>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406</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407</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408</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409</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410</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411</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413</v>
      </c>
      <c r="AB109" s="883"/>
      <c r="AC109" s="883"/>
      <c r="AD109" s="883"/>
      <c r="AE109" s="884"/>
      <c r="AF109" s="885" t="s">
        <v>414</v>
      </c>
      <c r="AG109" s="883"/>
      <c r="AH109" s="883"/>
      <c r="AI109" s="883"/>
      <c r="AJ109" s="884"/>
      <c r="AK109" s="885" t="s">
        <v>294</v>
      </c>
      <c r="AL109" s="883"/>
      <c r="AM109" s="883"/>
      <c r="AN109" s="883"/>
      <c r="AO109" s="884"/>
      <c r="AP109" s="885" t="s">
        <v>415</v>
      </c>
      <c r="AQ109" s="883"/>
      <c r="AR109" s="883"/>
      <c r="AS109" s="883"/>
      <c r="AT109" s="916"/>
      <c r="AU109" s="882" t="s">
        <v>412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413</v>
      </c>
      <c r="BR109" s="883"/>
      <c r="BS109" s="883"/>
      <c r="BT109" s="883"/>
      <c r="BU109" s="884"/>
      <c r="BV109" s="885" t="s">
        <v>414</v>
      </c>
      <c r="BW109" s="883"/>
      <c r="BX109" s="883"/>
      <c r="BY109" s="883"/>
      <c r="BZ109" s="884"/>
      <c r="CA109" s="885" t="s">
        <v>294</v>
      </c>
      <c r="CB109" s="883"/>
      <c r="CC109" s="883"/>
      <c r="CD109" s="883"/>
      <c r="CE109" s="884"/>
      <c r="CF109" s="923" t="s">
        <v>415</v>
      </c>
      <c r="CG109" s="923"/>
      <c r="CH109" s="923"/>
      <c r="CI109" s="923"/>
      <c r="CJ109" s="923"/>
      <c r="CK109" s="885" t="s">
        <v>416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413</v>
      </c>
      <c r="DH109" s="883"/>
      <c r="DI109" s="883"/>
      <c r="DJ109" s="883"/>
      <c r="DK109" s="884"/>
      <c r="DL109" s="885" t="s">
        <v>414</v>
      </c>
      <c r="DM109" s="883"/>
      <c r="DN109" s="883"/>
      <c r="DO109" s="883"/>
      <c r="DP109" s="884"/>
      <c r="DQ109" s="885" t="s">
        <v>294</v>
      </c>
      <c r="DR109" s="883"/>
      <c r="DS109" s="883"/>
      <c r="DT109" s="883"/>
      <c r="DU109" s="884"/>
      <c r="DV109" s="885" t="s">
        <v>415</v>
      </c>
      <c r="DW109" s="883"/>
      <c r="DX109" s="883"/>
      <c r="DY109" s="883"/>
      <c r="DZ109" s="916"/>
    </row>
    <row r="110" spans="1:131" s="212" customFormat="1" ht="26.25" customHeight="1" x14ac:dyDescent="0.15">
      <c r="A110" s="796" t="s">
        <v>417</v>
      </c>
      <c r="B110" s="797"/>
      <c r="C110" s="797"/>
      <c r="D110" s="797"/>
      <c r="E110" s="797"/>
      <c r="F110" s="797"/>
      <c r="G110" s="797"/>
      <c r="H110" s="797"/>
      <c r="I110" s="797"/>
      <c r="J110" s="797"/>
      <c r="K110" s="797"/>
      <c r="L110" s="797"/>
      <c r="M110" s="797"/>
      <c r="N110" s="797"/>
      <c r="O110" s="797"/>
      <c r="P110" s="797"/>
      <c r="Q110" s="797"/>
      <c r="R110" s="797"/>
      <c r="S110" s="797"/>
      <c r="T110" s="797"/>
      <c r="U110" s="797"/>
      <c r="V110" s="797"/>
      <c r="W110" s="797"/>
      <c r="X110" s="797"/>
      <c r="Y110" s="797"/>
      <c r="Z110" s="798"/>
      <c r="AA110" s="875">
        <v>1274147</v>
      </c>
      <c r="AB110" s="876"/>
      <c r="AC110" s="876"/>
      <c r="AD110" s="876"/>
      <c r="AE110" s="877"/>
      <c r="AF110" s="878">
        <v>1339783</v>
      </c>
      <c r="AG110" s="876"/>
      <c r="AH110" s="876"/>
      <c r="AI110" s="876"/>
      <c r="AJ110" s="877"/>
      <c r="AK110" s="878">
        <v>1472332</v>
      </c>
      <c r="AL110" s="876"/>
      <c r="AM110" s="876"/>
      <c r="AN110" s="876"/>
      <c r="AO110" s="877"/>
      <c r="AP110" s="879">
        <v>37.4</v>
      </c>
      <c r="AQ110" s="880"/>
      <c r="AR110" s="880"/>
      <c r="AS110" s="880"/>
      <c r="AT110" s="881"/>
      <c r="AU110" s="917" t="s">
        <v>69</v>
      </c>
      <c r="AV110" s="918"/>
      <c r="AW110" s="918"/>
      <c r="AX110" s="918"/>
      <c r="AY110" s="918"/>
      <c r="AZ110" s="847" t="s">
        <v>418</v>
      </c>
      <c r="BA110" s="797"/>
      <c r="BB110" s="797"/>
      <c r="BC110" s="797"/>
      <c r="BD110" s="797"/>
      <c r="BE110" s="797"/>
      <c r="BF110" s="797"/>
      <c r="BG110" s="797"/>
      <c r="BH110" s="797"/>
      <c r="BI110" s="797"/>
      <c r="BJ110" s="797"/>
      <c r="BK110" s="797"/>
      <c r="BL110" s="797"/>
      <c r="BM110" s="797"/>
      <c r="BN110" s="797"/>
      <c r="BO110" s="797"/>
      <c r="BP110" s="798"/>
      <c r="BQ110" s="848">
        <v>14704413</v>
      </c>
      <c r="BR110" s="829"/>
      <c r="BS110" s="829"/>
      <c r="BT110" s="829"/>
      <c r="BU110" s="829"/>
      <c r="BV110" s="829">
        <v>15833535</v>
      </c>
      <c r="BW110" s="829"/>
      <c r="BX110" s="829"/>
      <c r="BY110" s="829"/>
      <c r="BZ110" s="829"/>
      <c r="CA110" s="829">
        <v>15314013</v>
      </c>
      <c r="CB110" s="829"/>
      <c r="CC110" s="829"/>
      <c r="CD110" s="829"/>
      <c r="CE110" s="829"/>
      <c r="CF110" s="853">
        <v>388.7</v>
      </c>
      <c r="CG110" s="854"/>
      <c r="CH110" s="854"/>
      <c r="CI110" s="854"/>
      <c r="CJ110" s="854"/>
      <c r="CK110" s="913" t="s">
        <v>419</v>
      </c>
      <c r="CL110" s="806"/>
      <c r="CM110" s="847" t="s">
        <v>420</v>
      </c>
      <c r="CN110" s="797"/>
      <c r="CO110" s="797"/>
      <c r="CP110" s="797"/>
      <c r="CQ110" s="797"/>
      <c r="CR110" s="797"/>
      <c r="CS110" s="797"/>
      <c r="CT110" s="797"/>
      <c r="CU110" s="797"/>
      <c r="CV110" s="797"/>
      <c r="CW110" s="797"/>
      <c r="CX110" s="797"/>
      <c r="CY110" s="797"/>
      <c r="CZ110" s="797"/>
      <c r="DA110" s="797"/>
      <c r="DB110" s="797"/>
      <c r="DC110" s="797"/>
      <c r="DD110" s="797"/>
      <c r="DE110" s="797"/>
      <c r="DF110" s="798"/>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421</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4" t="s">
        <v>422</v>
      </c>
      <c r="BA111" s="739"/>
      <c r="BB111" s="739"/>
      <c r="BC111" s="739"/>
      <c r="BD111" s="739"/>
      <c r="BE111" s="739"/>
      <c r="BF111" s="739"/>
      <c r="BG111" s="739"/>
      <c r="BH111" s="739"/>
      <c r="BI111" s="739"/>
      <c r="BJ111" s="739"/>
      <c r="BK111" s="739"/>
      <c r="BL111" s="739"/>
      <c r="BM111" s="739"/>
      <c r="BN111" s="739"/>
      <c r="BO111" s="739"/>
      <c r="BP111" s="740"/>
      <c r="BQ111" s="776">
        <v>25884</v>
      </c>
      <c r="BR111" s="777"/>
      <c r="BS111" s="777"/>
      <c r="BT111" s="777"/>
      <c r="BU111" s="777"/>
      <c r="BV111" s="777">
        <v>15974</v>
      </c>
      <c r="BW111" s="777"/>
      <c r="BX111" s="777"/>
      <c r="BY111" s="777"/>
      <c r="BZ111" s="777"/>
      <c r="CA111" s="777">
        <v>11273</v>
      </c>
      <c r="CB111" s="777"/>
      <c r="CC111" s="777"/>
      <c r="CD111" s="777"/>
      <c r="CE111" s="777"/>
      <c r="CF111" s="862">
        <v>0.3</v>
      </c>
      <c r="CG111" s="863"/>
      <c r="CH111" s="863"/>
      <c r="CI111" s="863"/>
      <c r="CJ111" s="863"/>
      <c r="CK111" s="914"/>
      <c r="CL111" s="808"/>
      <c r="CM111" s="804" t="s">
        <v>423</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776" t="s">
        <v>122</v>
      </c>
      <c r="DH111" s="777"/>
      <c r="DI111" s="777"/>
      <c r="DJ111" s="777"/>
      <c r="DK111" s="777"/>
      <c r="DL111" s="777" t="s">
        <v>122</v>
      </c>
      <c r="DM111" s="777"/>
      <c r="DN111" s="777"/>
      <c r="DO111" s="777"/>
      <c r="DP111" s="777"/>
      <c r="DQ111" s="777" t="s">
        <v>122</v>
      </c>
      <c r="DR111" s="777"/>
      <c r="DS111" s="777"/>
      <c r="DT111" s="777"/>
      <c r="DU111" s="777"/>
      <c r="DV111" s="783" t="s">
        <v>122</v>
      </c>
      <c r="DW111" s="783"/>
      <c r="DX111" s="783"/>
      <c r="DY111" s="783"/>
      <c r="DZ111" s="784"/>
    </row>
    <row r="112" spans="1:131" s="212" customFormat="1" ht="26.25" customHeight="1" x14ac:dyDescent="0.15">
      <c r="A112" s="899" t="s">
        <v>424</v>
      </c>
      <c r="B112" s="900"/>
      <c r="C112" s="739" t="s">
        <v>425</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4" t="s">
        <v>426</v>
      </c>
      <c r="BA112" s="739"/>
      <c r="BB112" s="739"/>
      <c r="BC112" s="739"/>
      <c r="BD112" s="739"/>
      <c r="BE112" s="739"/>
      <c r="BF112" s="739"/>
      <c r="BG112" s="739"/>
      <c r="BH112" s="739"/>
      <c r="BI112" s="739"/>
      <c r="BJ112" s="739"/>
      <c r="BK112" s="739"/>
      <c r="BL112" s="739"/>
      <c r="BM112" s="739"/>
      <c r="BN112" s="739"/>
      <c r="BO112" s="739"/>
      <c r="BP112" s="740"/>
      <c r="BQ112" s="776">
        <v>2885646</v>
      </c>
      <c r="BR112" s="777"/>
      <c r="BS112" s="777"/>
      <c r="BT112" s="777"/>
      <c r="BU112" s="777"/>
      <c r="BV112" s="777">
        <v>2864724</v>
      </c>
      <c r="BW112" s="777"/>
      <c r="BX112" s="777"/>
      <c r="BY112" s="777"/>
      <c r="BZ112" s="777"/>
      <c r="CA112" s="777">
        <v>2711454</v>
      </c>
      <c r="CB112" s="777"/>
      <c r="CC112" s="777"/>
      <c r="CD112" s="777"/>
      <c r="CE112" s="777"/>
      <c r="CF112" s="862">
        <v>68.8</v>
      </c>
      <c r="CG112" s="863"/>
      <c r="CH112" s="863"/>
      <c r="CI112" s="863"/>
      <c r="CJ112" s="863"/>
      <c r="CK112" s="914"/>
      <c r="CL112" s="808"/>
      <c r="CM112" s="804" t="s">
        <v>427</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776" t="s">
        <v>122</v>
      </c>
      <c r="DH112" s="777"/>
      <c r="DI112" s="777"/>
      <c r="DJ112" s="777"/>
      <c r="DK112" s="777"/>
      <c r="DL112" s="777" t="s">
        <v>122</v>
      </c>
      <c r="DM112" s="777"/>
      <c r="DN112" s="777"/>
      <c r="DO112" s="777"/>
      <c r="DP112" s="777"/>
      <c r="DQ112" s="777" t="s">
        <v>122</v>
      </c>
      <c r="DR112" s="777"/>
      <c r="DS112" s="777"/>
      <c r="DT112" s="777"/>
      <c r="DU112" s="777"/>
      <c r="DV112" s="783" t="s">
        <v>122</v>
      </c>
      <c r="DW112" s="783"/>
      <c r="DX112" s="783"/>
      <c r="DY112" s="783"/>
      <c r="DZ112" s="784"/>
    </row>
    <row r="113" spans="1:130" s="212" customFormat="1" ht="26.25" customHeight="1" x14ac:dyDescent="0.15">
      <c r="A113" s="901"/>
      <c r="B113" s="902"/>
      <c r="C113" s="739" t="s">
        <v>428</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301039</v>
      </c>
      <c r="AB113" s="906"/>
      <c r="AC113" s="906"/>
      <c r="AD113" s="906"/>
      <c r="AE113" s="907"/>
      <c r="AF113" s="908">
        <v>303721</v>
      </c>
      <c r="AG113" s="906"/>
      <c r="AH113" s="906"/>
      <c r="AI113" s="906"/>
      <c r="AJ113" s="907"/>
      <c r="AK113" s="908">
        <v>245370</v>
      </c>
      <c r="AL113" s="906"/>
      <c r="AM113" s="906"/>
      <c r="AN113" s="906"/>
      <c r="AO113" s="907"/>
      <c r="AP113" s="909">
        <v>6.2</v>
      </c>
      <c r="AQ113" s="910"/>
      <c r="AR113" s="910"/>
      <c r="AS113" s="910"/>
      <c r="AT113" s="911"/>
      <c r="AU113" s="919"/>
      <c r="AV113" s="920"/>
      <c r="AW113" s="920"/>
      <c r="AX113" s="920"/>
      <c r="AY113" s="920"/>
      <c r="AZ113" s="804" t="s">
        <v>429</v>
      </c>
      <c r="BA113" s="739"/>
      <c r="BB113" s="739"/>
      <c r="BC113" s="739"/>
      <c r="BD113" s="739"/>
      <c r="BE113" s="739"/>
      <c r="BF113" s="739"/>
      <c r="BG113" s="739"/>
      <c r="BH113" s="739"/>
      <c r="BI113" s="739"/>
      <c r="BJ113" s="739"/>
      <c r="BK113" s="739"/>
      <c r="BL113" s="739"/>
      <c r="BM113" s="739"/>
      <c r="BN113" s="739"/>
      <c r="BO113" s="739"/>
      <c r="BP113" s="740"/>
      <c r="BQ113" s="776">
        <v>44906</v>
      </c>
      <c r="BR113" s="777"/>
      <c r="BS113" s="777"/>
      <c r="BT113" s="777"/>
      <c r="BU113" s="777"/>
      <c r="BV113" s="777">
        <v>37010</v>
      </c>
      <c r="BW113" s="777"/>
      <c r="BX113" s="777"/>
      <c r="BY113" s="777"/>
      <c r="BZ113" s="777"/>
      <c r="CA113" s="777">
        <v>27284</v>
      </c>
      <c r="CB113" s="777"/>
      <c r="CC113" s="777"/>
      <c r="CD113" s="777"/>
      <c r="CE113" s="777"/>
      <c r="CF113" s="862">
        <v>0.7</v>
      </c>
      <c r="CG113" s="863"/>
      <c r="CH113" s="863"/>
      <c r="CI113" s="863"/>
      <c r="CJ113" s="863"/>
      <c r="CK113" s="914"/>
      <c r="CL113" s="808"/>
      <c r="CM113" s="804" t="s">
        <v>430</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v>25884</v>
      </c>
      <c r="DH113" s="767"/>
      <c r="DI113" s="767"/>
      <c r="DJ113" s="767"/>
      <c r="DK113" s="768"/>
      <c r="DL113" s="769">
        <v>15974</v>
      </c>
      <c r="DM113" s="767"/>
      <c r="DN113" s="767"/>
      <c r="DO113" s="767"/>
      <c r="DP113" s="768"/>
      <c r="DQ113" s="769">
        <v>11273</v>
      </c>
      <c r="DR113" s="767"/>
      <c r="DS113" s="767"/>
      <c r="DT113" s="767"/>
      <c r="DU113" s="768"/>
      <c r="DV113" s="811">
        <v>0.3</v>
      </c>
      <c r="DW113" s="812"/>
      <c r="DX113" s="812"/>
      <c r="DY113" s="812"/>
      <c r="DZ113" s="813"/>
    </row>
    <row r="114" spans="1:130" s="212" customFormat="1" ht="26.25" customHeight="1" x14ac:dyDescent="0.15">
      <c r="A114" s="901"/>
      <c r="B114" s="902"/>
      <c r="C114" s="739" t="s">
        <v>431</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5534</v>
      </c>
      <c r="AB114" s="767"/>
      <c r="AC114" s="767"/>
      <c r="AD114" s="767"/>
      <c r="AE114" s="768"/>
      <c r="AF114" s="769">
        <v>6473</v>
      </c>
      <c r="AG114" s="767"/>
      <c r="AH114" s="767"/>
      <c r="AI114" s="767"/>
      <c r="AJ114" s="768"/>
      <c r="AK114" s="769">
        <v>5678</v>
      </c>
      <c r="AL114" s="767"/>
      <c r="AM114" s="767"/>
      <c r="AN114" s="767"/>
      <c r="AO114" s="768"/>
      <c r="AP114" s="811">
        <v>0.1</v>
      </c>
      <c r="AQ114" s="812"/>
      <c r="AR114" s="812"/>
      <c r="AS114" s="812"/>
      <c r="AT114" s="813"/>
      <c r="AU114" s="919"/>
      <c r="AV114" s="920"/>
      <c r="AW114" s="920"/>
      <c r="AX114" s="920"/>
      <c r="AY114" s="920"/>
      <c r="AZ114" s="804" t="s">
        <v>432</v>
      </c>
      <c r="BA114" s="739"/>
      <c r="BB114" s="739"/>
      <c r="BC114" s="739"/>
      <c r="BD114" s="739"/>
      <c r="BE114" s="739"/>
      <c r="BF114" s="739"/>
      <c r="BG114" s="739"/>
      <c r="BH114" s="739"/>
      <c r="BI114" s="739"/>
      <c r="BJ114" s="739"/>
      <c r="BK114" s="739"/>
      <c r="BL114" s="739"/>
      <c r="BM114" s="739"/>
      <c r="BN114" s="739"/>
      <c r="BO114" s="739"/>
      <c r="BP114" s="740"/>
      <c r="BQ114" s="776">
        <v>1072512</v>
      </c>
      <c r="BR114" s="777"/>
      <c r="BS114" s="777"/>
      <c r="BT114" s="777"/>
      <c r="BU114" s="777"/>
      <c r="BV114" s="777">
        <v>1055929</v>
      </c>
      <c r="BW114" s="777"/>
      <c r="BX114" s="777"/>
      <c r="BY114" s="777"/>
      <c r="BZ114" s="777"/>
      <c r="CA114" s="777">
        <v>1022859</v>
      </c>
      <c r="CB114" s="777"/>
      <c r="CC114" s="777"/>
      <c r="CD114" s="777"/>
      <c r="CE114" s="777"/>
      <c r="CF114" s="862">
        <v>26</v>
      </c>
      <c r="CG114" s="863"/>
      <c r="CH114" s="863"/>
      <c r="CI114" s="863"/>
      <c r="CJ114" s="863"/>
      <c r="CK114" s="914"/>
      <c r="CL114" s="808"/>
      <c r="CM114" s="804" t="s">
        <v>433</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434</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9718</v>
      </c>
      <c r="AB115" s="906"/>
      <c r="AC115" s="906"/>
      <c r="AD115" s="906"/>
      <c r="AE115" s="907"/>
      <c r="AF115" s="908">
        <v>9910</v>
      </c>
      <c r="AG115" s="906"/>
      <c r="AH115" s="906"/>
      <c r="AI115" s="906"/>
      <c r="AJ115" s="907"/>
      <c r="AK115" s="908">
        <v>4701</v>
      </c>
      <c r="AL115" s="906"/>
      <c r="AM115" s="906"/>
      <c r="AN115" s="906"/>
      <c r="AO115" s="907"/>
      <c r="AP115" s="909">
        <v>0.1</v>
      </c>
      <c r="AQ115" s="910"/>
      <c r="AR115" s="910"/>
      <c r="AS115" s="910"/>
      <c r="AT115" s="911"/>
      <c r="AU115" s="919"/>
      <c r="AV115" s="920"/>
      <c r="AW115" s="920"/>
      <c r="AX115" s="920"/>
      <c r="AY115" s="920"/>
      <c r="AZ115" s="804" t="s">
        <v>435</v>
      </c>
      <c r="BA115" s="739"/>
      <c r="BB115" s="739"/>
      <c r="BC115" s="739"/>
      <c r="BD115" s="739"/>
      <c r="BE115" s="739"/>
      <c r="BF115" s="739"/>
      <c r="BG115" s="739"/>
      <c r="BH115" s="739"/>
      <c r="BI115" s="739"/>
      <c r="BJ115" s="739"/>
      <c r="BK115" s="739"/>
      <c r="BL115" s="739"/>
      <c r="BM115" s="739"/>
      <c r="BN115" s="739"/>
      <c r="BO115" s="739"/>
      <c r="BP115" s="740"/>
      <c r="BQ115" s="776" t="s">
        <v>122</v>
      </c>
      <c r="BR115" s="777"/>
      <c r="BS115" s="777"/>
      <c r="BT115" s="777"/>
      <c r="BU115" s="777"/>
      <c r="BV115" s="777" t="s">
        <v>122</v>
      </c>
      <c r="BW115" s="777"/>
      <c r="BX115" s="777"/>
      <c r="BY115" s="777"/>
      <c r="BZ115" s="777"/>
      <c r="CA115" s="777" t="s">
        <v>122</v>
      </c>
      <c r="CB115" s="777"/>
      <c r="CC115" s="777"/>
      <c r="CD115" s="777"/>
      <c r="CE115" s="777"/>
      <c r="CF115" s="862" t="s">
        <v>122</v>
      </c>
      <c r="CG115" s="863"/>
      <c r="CH115" s="863"/>
      <c r="CI115" s="863"/>
      <c r="CJ115" s="863"/>
      <c r="CK115" s="914"/>
      <c r="CL115" s="808"/>
      <c r="CM115" s="804" t="s">
        <v>436</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437</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v>108</v>
      </c>
      <c r="AB116" s="767"/>
      <c r="AC116" s="767"/>
      <c r="AD116" s="767"/>
      <c r="AE116" s="768"/>
      <c r="AF116" s="769">
        <v>378</v>
      </c>
      <c r="AG116" s="767"/>
      <c r="AH116" s="767"/>
      <c r="AI116" s="767"/>
      <c r="AJ116" s="768"/>
      <c r="AK116" s="769">
        <v>428</v>
      </c>
      <c r="AL116" s="767"/>
      <c r="AM116" s="767"/>
      <c r="AN116" s="767"/>
      <c r="AO116" s="768"/>
      <c r="AP116" s="811">
        <v>0</v>
      </c>
      <c r="AQ116" s="812"/>
      <c r="AR116" s="812"/>
      <c r="AS116" s="812"/>
      <c r="AT116" s="813"/>
      <c r="AU116" s="919"/>
      <c r="AV116" s="920"/>
      <c r="AW116" s="920"/>
      <c r="AX116" s="920"/>
      <c r="AY116" s="920"/>
      <c r="AZ116" s="896" t="s">
        <v>438</v>
      </c>
      <c r="BA116" s="897"/>
      <c r="BB116" s="897"/>
      <c r="BC116" s="897"/>
      <c r="BD116" s="897"/>
      <c r="BE116" s="897"/>
      <c r="BF116" s="897"/>
      <c r="BG116" s="897"/>
      <c r="BH116" s="897"/>
      <c r="BI116" s="897"/>
      <c r="BJ116" s="897"/>
      <c r="BK116" s="897"/>
      <c r="BL116" s="897"/>
      <c r="BM116" s="897"/>
      <c r="BN116" s="897"/>
      <c r="BO116" s="897"/>
      <c r="BP116" s="898"/>
      <c r="BQ116" s="776" t="s">
        <v>122</v>
      </c>
      <c r="BR116" s="777"/>
      <c r="BS116" s="777"/>
      <c r="BT116" s="777"/>
      <c r="BU116" s="777"/>
      <c r="BV116" s="777" t="s">
        <v>122</v>
      </c>
      <c r="BW116" s="777"/>
      <c r="BX116" s="777"/>
      <c r="BY116" s="777"/>
      <c r="BZ116" s="777"/>
      <c r="CA116" s="777" t="s">
        <v>122</v>
      </c>
      <c r="CB116" s="777"/>
      <c r="CC116" s="777"/>
      <c r="CD116" s="777"/>
      <c r="CE116" s="777"/>
      <c r="CF116" s="862" t="s">
        <v>122</v>
      </c>
      <c r="CG116" s="863"/>
      <c r="CH116" s="863"/>
      <c r="CI116" s="863"/>
      <c r="CJ116" s="863"/>
      <c r="CK116" s="914"/>
      <c r="CL116" s="808"/>
      <c r="CM116" s="804" t="s">
        <v>439</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440</v>
      </c>
      <c r="Z117" s="884"/>
      <c r="AA117" s="889">
        <v>1590546</v>
      </c>
      <c r="AB117" s="890"/>
      <c r="AC117" s="890"/>
      <c r="AD117" s="890"/>
      <c r="AE117" s="891"/>
      <c r="AF117" s="892">
        <v>1660265</v>
      </c>
      <c r="AG117" s="890"/>
      <c r="AH117" s="890"/>
      <c r="AI117" s="890"/>
      <c r="AJ117" s="891"/>
      <c r="AK117" s="892">
        <v>1728509</v>
      </c>
      <c r="AL117" s="890"/>
      <c r="AM117" s="890"/>
      <c r="AN117" s="890"/>
      <c r="AO117" s="891"/>
      <c r="AP117" s="893"/>
      <c r="AQ117" s="894"/>
      <c r="AR117" s="894"/>
      <c r="AS117" s="894"/>
      <c r="AT117" s="895"/>
      <c r="AU117" s="919"/>
      <c r="AV117" s="920"/>
      <c r="AW117" s="920"/>
      <c r="AX117" s="920"/>
      <c r="AY117" s="920"/>
      <c r="AZ117" s="850" t="s">
        <v>441</v>
      </c>
      <c r="BA117" s="851"/>
      <c r="BB117" s="851"/>
      <c r="BC117" s="851"/>
      <c r="BD117" s="851"/>
      <c r="BE117" s="851"/>
      <c r="BF117" s="851"/>
      <c r="BG117" s="851"/>
      <c r="BH117" s="851"/>
      <c r="BI117" s="851"/>
      <c r="BJ117" s="851"/>
      <c r="BK117" s="851"/>
      <c r="BL117" s="851"/>
      <c r="BM117" s="851"/>
      <c r="BN117" s="851"/>
      <c r="BO117" s="851"/>
      <c r="BP117" s="852"/>
      <c r="BQ117" s="776" t="s">
        <v>122</v>
      </c>
      <c r="BR117" s="777"/>
      <c r="BS117" s="777"/>
      <c r="BT117" s="777"/>
      <c r="BU117" s="777"/>
      <c r="BV117" s="777" t="s">
        <v>122</v>
      </c>
      <c r="BW117" s="777"/>
      <c r="BX117" s="777"/>
      <c r="BY117" s="777"/>
      <c r="BZ117" s="777"/>
      <c r="CA117" s="777" t="s">
        <v>122</v>
      </c>
      <c r="CB117" s="777"/>
      <c r="CC117" s="777"/>
      <c r="CD117" s="777"/>
      <c r="CE117" s="777"/>
      <c r="CF117" s="862" t="s">
        <v>122</v>
      </c>
      <c r="CG117" s="863"/>
      <c r="CH117" s="863"/>
      <c r="CI117" s="863"/>
      <c r="CJ117" s="863"/>
      <c r="CK117" s="914"/>
      <c r="CL117" s="808"/>
      <c r="CM117" s="804" t="s">
        <v>442</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413</v>
      </c>
      <c r="AB118" s="883"/>
      <c r="AC118" s="883"/>
      <c r="AD118" s="883"/>
      <c r="AE118" s="884"/>
      <c r="AF118" s="885" t="s">
        <v>414</v>
      </c>
      <c r="AG118" s="883"/>
      <c r="AH118" s="883"/>
      <c r="AI118" s="883"/>
      <c r="AJ118" s="884"/>
      <c r="AK118" s="885" t="s">
        <v>294</v>
      </c>
      <c r="AL118" s="883"/>
      <c r="AM118" s="883"/>
      <c r="AN118" s="883"/>
      <c r="AO118" s="884"/>
      <c r="AP118" s="886" t="s">
        <v>415</v>
      </c>
      <c r="AQ118" s="887"/>
      <c r="AR118" s="887"/>
      <c r="AS118" s="887"/>
      <c r="AT118" s="888"/>
      <c r="AU118" s="919"/>
      <c r="AV118" s="920"/>
      <c r="AW118" s="920"/>
      <c r="AX118" s="920"/>
      <c r="AY118" s="920"/>
      <c r="AZ118" s="825" t="s">
        <v>443</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4" t="s">
        <v>444</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419</v>
      </c>
      <c r="B119" s="806"/>
      <c r="C119" s="847" t="s">
        <v>420</v>
      </c>
      <c r="D119" s="797"/>
      <c r="E119" s="797"/>
      <c r="F119" s="797"/>
      <c r="G119" s="797"/>
      <c r="H119" s="797"/>
      <c r="I119" s="797"/>
      <c r="J119" s="797"/>
      <c r="K119" s="797"/>
      <c r="L119" s="797"/>
      <c r="M119" s="797"/>
      <c r="N119" s="797"/>
      <c r="O119" s="797"/>
      <c r="P119" s="797"/>
      <c r="Q119" s="797"/>
      <c r="R119" s="797"/>
      <c r="S119" s="797"/>
      <c r="T119" s="797"/>
      <c r="U119" s="797"/>
      <c r="V119" s="797"/>
      <c r="W119" s="797"/>
      <c r="X119" s="797"/>
      <c r="Y119" s="797"/>
      <c r="Z119" s="798"/>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445</v>
      </c>
      <c r="BP119" s="865"/>
      <c r="BQ119" s="866">
        <v>18733361</v>
      </c>
      <c r="BR119" s="832"/>
      <c r="BS119" s="832"/>
      <c r="BT119" s="832"/>
      <c r="BU119" s="832"/>
      <c r="BV119" s="832">
        <v>19807172</v>
      </c>
      <c r="BW119" s="832"/>
      <c r="BX119" s="832"/>
      <c r="BY119" s="832"/>
      <c r="BZ119" s="832"/>
      <c r="CA119" s="832">
        <v>19086883</v>
      </c>
      <c r="CB119" s="832"/>
      <c r="CC119" s="832"/>
      <c r="CD119" s="832"/>
      <c r="CE119" s="832"/>
      <c r="CF119" s="735"/>
      <c r="CG119" s="736"/>
      <c r="CH119" s="736"/>
      <c r="CI119" s="736"/>
      <c r="CJ119" s="821"/>
      <c r="CK119" s="915"/>
      <c r="CL119" s="810"/>
      <c r="CM119" s="825" t="s">
        <v>446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4" t="s">
        <v>423</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447</v>
      </c>
      <c r="AV120" s="868"/>
      <c r="AW120" s="868"/>
      <c r="AX120" s="868"/>
      <c r="AY120" s="869"/>
      <c r="AZ120" s="847" t="s">
        <v>448</v>
      </c>
      <c r="BA120" s="797"/>
      <c r="BB120" s="797"/>
      <c r="BC120" s="797"/>
      <c r="BD120" s="797"/>
      <c r="BE120" s="797"/>
      <c r="BF120" s="797"/>
      <c r="BG120" s="797"/>
      <c r="BH120" s="797"/>
      <c r="BI120" s="797"/>
      <c r="BJ120" s="797"/>
      <c r="BK120" s="797"/>
      <c r="BL120" s="797"/>
      <c r="BM120" s="797"/>
      <c r="BN120" s="797"/>
      <c r="BO120" s="797"/>
      <c r="BP120" s="798"/>
      <c r="BQ120" s="848">
        <v>2697526</v>
      </c>
      <c r="BR120" s="829"/>
      <c r="BS120" s="829"/>
      <c r="BT120" s="829"/>
      <c r="BU120" s="829"/>
      <c r="BV120" s="829">
        <v>2723075</v>
      </c>
      <c r="BW120" s="829"/>
      <c r="BX120" s="829"/>
      <c r="BY120" s="829"/>
      <c r="BZ120" s="829"/>
      <c r="CA120" s="829">
        <v>2453510</v>
      </c>
      <c r="CB120" s="829"/>
      <c r="CC120" s="829"/>
      <c r="CD120" s="829"/>
      <c r="CE120" s="829"/>
      <c r="CF120" s="853">
        <v>62.3</v>
      </c>
      <c r="CG120" s="854"/>
      <c r="CH120" s="854"/>
      <c r="CI120" s="854"/>
      <c r="CJ120" s="854"/>
      <c r="CK120" s="855" t="s">
        <v>449</v>
      </c>
      <c r="CL120" s="839"/>
      <c r="CM120" s="839"/>
      <c r="CN120" s="839"/>
      <c r="CO120" s="840"/>
      <c r="CP120" s="859" t="s">
        <v>397</v>
      </c>
      <c r="CQ120" s="860"/>
      <c r="CR120" s="860"/>
      <c r="CS120" s="860"/>
      <c r="CT120" s="860"/>
      <c r="CU120" s="860"/>
      <c r="CV120" s="860"/>
      <c r="CW120" s="860"/>
      <c r="CX120" s="860"/>
      <c r="CY120" s="860"/>
      <c r="CZ120" s="860"/>
      <c r="DA120" s="860"/>
      <c r="DB120" s="860"/>
      <c r="DC120" s="860"/>
      <c r="DD120" s="860"/>
      <c r="DE120" s="860"/>
      <c r="DF120" s="861"/>
      <c r="DG120" s="848">
        <v>2033517</v>
      </c>
      <c r="DH120" s="829"/>
      <c r="DI120" s="829"/>
      <c r="DJ120" s="829"/>
      <c r="DK120" s="829"/>
      <c r="DL120" s="829">
        <v>2059340</v>
      </c>
      <c r="DM120" s="829"/>
      <c r="DN120" s="829"/>
      <c r="DO120" s="829"/>
      <c r="DP120" s="829"/>
      <c r="DQ120" s="829">
        <v>1779920</v>
      </c>
      <c r="DR120" s="829"/>
      <c r="DS120" s="829"/>
      <c r="DT120" s="829"/>
      <c r="DU120" s="829"/>
      <c r="DV120" s="830">
        <v>45.2</v>
      </c>
      <c r="DW120" s="830"/>
      <c r="DX120" s="830"/>
      <c r="DY120" s="830"/>
      <c r="DZ120" s="831"/>
    </row>
    <row r="121" spans="1:130" s="212" customFormat="1" ht="26.25" customHeight="1" x14ac:dyDescent="0.15">
      <c r="A121" s="807"/>
      <c r="B121" s="808"/>
      <c r="C121" s="850" t="s">
        <v>450</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4" t="s">
        <v>451</v>
      </c>
      <c r="BA121" s="739"/>
      <c r="BB121" s="739"/>
      <c r="BC121" s="739"/>
      <c r="BD121" s="739"/>
      <c r="BE121" s="739"/>
      <c r="BF121" s="739"/>
      <c r="BG121" s="739"/>
      <c r="BH121" s="739"/>
      <c r="BI121" s="739"/>
      <c r="BJ121" s="739"/>
      <c r="BK121" s="739"/>
      <c r="BL121" s="739"/>
      <c r="BM121" s="739"/>
      <c r="BN121" s="739"/>
      <c r="BO121" s="739"/>
      <c r="BP121" s="740"/>
      <c r="BQ121" s="776">
        <v>235011</v>
      </c>
      <c r="BR121" s="777"/>
      <c r="BS121" s="777"/>
      <c r="BT121" s="777"/>
      <c r="BU121" s="777"/>
      <c r="BV121" s="777">
        <v>336804</v>
      </c>
      <c r="BW121" s="777"/>
      <c r="BX121" s="777"/>
      <c r="BY121" s="777"/>
      <c r="BZ121" s="777"/>
      <c r="CA121" s="777">
        <v>320309</v>
      </c>
      <c r="CB121" s="777"/>
      <c r="CC121" s="777"/>
      <c r="CD121" s="777"/>
      <c r="CE121" s="777"/>
      <c r="CF121" s="862">
        <v>8.1</v>
      </c>
      <c r="CG121" s="863"/>
      <c r="CH121" s="863"/>
      <c r="CI121" s="863"/>
      <c r="CJ121" s="863"/>
      <c r="CK121" s="856"/>
      <c r="CL121" s="842"/>
      <c r="CM121" s="842"/>
      <c r="CN121" s="842"/>
      <c r="CO121" s="843"/>
      <c r="CP121" s="822" t="s">
        <v>396</v>
      </c>
      <c r="CQ121" s="823"/>
      <c r="CR121" s="823"/>
      <c r="CS121" s="823"/>
      <c r="CT121" s="823"/>
      <c r="CU121" s="823"/>
      <c r="CV121" s="823"/>
      <c r="CW121" s="823"/>
      <c r="CX121" s="823"/>
      <c r="CY121" s="823"/>
      <c r="CZ121" s="823"/>
      <c r="DA121" s="823"/>
      <c r="DB121" s="823"/>
      <c r="DC121" s="823"/>
      <c r="DD121" s="823"/>
      <c r="DE121" s="823"/>
      <c r="DF121" s="824"/>
      <c r="DG121" s="776">
        <v>640026</v>
      </c>
      <c r="DH121" s="777"/>
      <c r="DI121" s="777"/>
      <c r="DJ121" s="777"/>
      <c r="DK121" s="777"/>
      <c r="DL121" s="777">
        <v>583907</v>
      </c>
      <c r="DM121" s="777"/>
      <c r="DN121" s="777"/>
      <c r="DO121" s="777"/>
      <c r="DP121" s="777"/>
      <c r="DQ121" s="777">
        <v>517633</v>
      </c>
      <c r="DR121" s="777"/>
      <c r="DS121" s="777"/>
      <c r="DT121" s="777"/>
      <c r="DU121" s="777"/>
      <c r="DV121" s="783">
        <v>13.1</v>
      </c>
      <c r="DW121" s="783"/>
      <c r="DX121" s="783"/>
      <c r="DY121" s="783"/>
      <c r="DZ121" s="784"/>
    </row>
    <row r="122" spans="1:130" s="212" customFormat="1" ht="26.25" customHeight="1" x14ac:dyDescent="0.15">
      <c r="A122" s="807"/>
      <c r="B122" s="808"/>
      <c r="C122" s="804" t="s">
        <v>433</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452</v>
      </c>
      <c r="BA122" s="826"/>
      <c r="BB122" s="826"/>
      <c r="BC122" s="826"/>
      <c r="BD122" s="826"/>
      <c r="BE122" s="826"/>
      <c r="BF122" s="826"/>
      <c r="BG122" s="826"/>
      <c r="BH122" s="826"/>
      <c r="BI122" s="826"/>
      <c r="BJ122" s="826"/>
      <c r="BK122" s="826"/>
      <c r="BL122" s="826"/>
      <c r="BM122" s="826"/>
      <c r="BN122" s="826"/>
      <c r="BO122" s="826"/>
      <c r="BP122" s="827"/>
      <c r="BQ122" s="866">
        <v>12460391</v>
      </c>
      <c r="BR122" s="832"/>
      <c r="BS122" s="832"/>
      <c r="BT122" s="832"/>
      <c r="BU122" s="832"/>
      <c r="BV122" s="832">
        <v>13310711</v>
      </c>
      <c r="BW122" s="832"/>
      <c r="BX122" s="832"/>
      <c r="BY122" s="832"/>
      <c r="BZ122" s="832"/>
      <c r="CA122" s="832">
        <v>13021416</v>
      </c>
      <c r="CB122" s="832"/>
      <c r="CC122" s="832"/>
      <c r="CD122" s="832"/>
      <c r="CE122" s="832"/>
      <c r="CF122" s="833">
        <v>330.5</v>
      </c>
      <c r="CG122" s="834"/>
      <c r="CH122" s="834"/>
      <c r="CI122" s="834"/>
      <c r="CJ122" s="834"/>
      <c r="CK122" s="856"/>
      <c r="CL122" s="842"/>
      <c r="CM122" s="842"/>
      <c r="CN122" s="842"/>
      <c r="CO122" s="843"/>
      <c r="CP122" s="822" t="s">
        <v>394</v>
      </c>
      <c r="CQ122" s="823"/>
      <c r="CR122" s="823"/>
      <c r="CS122" s="823"/>
      <c r="CT122" s="823"/>
      <c r="CU122" s="823"/>
      <c r="CV122" s="823"/>
      <c r="CW122" s="823"/>
      <c r="CX122" s="823"/>
      <c r="CY122" s="823"/>
      <c r="CZ122" s="823"/>
      <c r="DA122" s="823"/>
      <c r="DB122" s="823"/>
      <c r="DC122" s="823"/>
      <c r="DD122" s="823"/>
      <c r="DE122" s="823"/>
      <c r="DF122" s="824"/>
      <c r="DG122" s="776">
        <v>191259</v>
      </c>
      <c r="DH122" s="777"/>
      <c r="DI122" s="777"/>
      <c r="DJ122" s="777"/>
      <c r="DK122" s="777"/>
      <c r="DL122" s="777">
        <v>202293</v>
      </c>
      <c r="DM122" s="777"/>
      <c r="DN122" s="777"/>
      <c r="DO122" s="777"/>
      <c r="DP122" s="777"/>
      <c r="DQ122" s="777">
        <v>402020</v>
      </c>
      <c r="DR122" s="777"/>
      <c r="DS122" s="777"/>
      <c r="DT122" s="777"/>
      <c r="DU122" s="777"/>
      <c r="DV122" s="783">
        <v>10.199999999999999</v>
      </c>
      <c r="DW122" s="783"/>
      <c r="DX122" s="783"/>
      <c r="DY122" s="783"/>
      <c r="DZ122" s="784"/>
    </row>
    <row r="123" spans="1:130" s="212" customFormat="1" ht="26.25" customHeight="1" x14ac:dyDescent="0.15">
      <c r="A123" s="807"/>
      <c r="B123" s="808"/>
      <c r="C123" s="804" t="s">
        <v>439</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453</v>
      </c>
      <c r="BP123" s="865"/>
      <c r="BQ123" s="819">
        <v>15392928</v>
      </c>
      <c r="BR123" s="820"/>
      <c r="BS123" s="820"/>
      <c r="BT123" s="820"/>
      <c r="BU123" s="820"/>
      <c r="BV123" s="820">
        <v>16370590</v>
      </c>
      <c r="BW123" s="820"/>
      <c r="BX123" s="820"/>
      <c r="BY123" s="820"/>
      <c r="BZ123" s="820"/>
      <c r="CA123" s="820">
        <v>15795235</v>
      </c>
      <c r="CB123" s="820"/>
      <c r="CC123" s="820"/>
      <c r="CD123" s="820"/>
      <c r="CE123" s="820"/>
      <c r="CF123" s="735"/>
      <c r="CG123" s="736"/>
      <c r="CH123" s="736"/>
      <c r="CI123" s="736"/>
      <c r="CJ123" s="821"/>
      <c r="CK123" s="856"/>
      <c r="CL123" s="842"/>
      <c r="CM123" s="842"/>
      <c r="CN123" s="842"/>
      <c r="CO123" s="843"/>
      <c r="CP123" s="822" t="s">
        <v>398</v>
      </c>
      <c r="CQ123" s="823"/>
      <c r="CR123" s="823"/>
      <c r="CS123" s="823"/>
      <c r="CT123" s="823"/>
      <c r="CU123" s="823"/>
      <c r="CV123" s="823"/>
      <c r="CW123" s="823"/>
      <c r="CX123" s="823"/>
      <c r="CY123" s="823"/>
      <c r="CZ123" s="823"/>
      <c r="DA123" s="823"/>
      <c r="DB123" s="823"/>
      <c r="DC123" s="823"/>
      <c r="DD123" s="823"/>
      <c r="DE123" s="823"/>
      <c r="DF123" s="824"/>
      <c r="DG123" s="766">
        <v>20844</v>
      </c>
      <c r="DH123" s="767"/>
      <c r="DI123" s="767"/>
      <c r="DJ123" s="767"/>
      <c r="DK123" s="768"/>
      <c r="DL123" s="769">
        <v>19184</v>
      </c>
      <c r="DM123" s="767"/>
      <c r="DN123" s="767"/>
      <c r="DO123" s="767"/>
      <c r="DP123" s="768"/>
      <c r="DQ123" s="769">
        <v>11881</v>
      </c>
      <c r="DR123" s="767"/>
      <c r="DS123" s="767"/>
      <c r="DT123" s="767"/>
      <c r="DU123" s="768"/>
      <c r="DV123" s="811">
        <v>0.3</v>
      </c>
      <c r="DW123" s="812"/>
      <c r="DX123" s="812"/>
      <c r="DY123" s="812"/>
      <c r="DZ123" s="813"/>
    </row>
    <row r="124" spans="1:130" s="212" customFormat="1" ht="26.25" customHeight="1" thickBot="1" x14ac:dyDescent="0.2">
      <c r="A124" s="807"/>
      <c r="B124" s="808"/>
      <c r="C124" s="804" t="s">
        <v>442</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454</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87.3</v>
      </c>
      <c r="BR124" s="818"/>
      <c r="BS124" s="818"/>
      <c r="BT124" s="818"/>
      <c r="BU124" s="818"/>
      <c r="BV124" s="818">
        <v>89.5</v>
      </c>
      <c r="BW124" s="818"/>
      <c r="BX124" s="818"/>
      <c r="BY124" s="818"/>
      <c r="BZ124" s="818"/>
      <c r="CA124" s="818">
        <v>83.5</v>
      </c>
      <c r="CB124" s="818"/>
      <c r="CC124" s="818"/>
      <c r="CD124" s="818"/>
      <c r="CE124" s="818"/>
      <c r="CF124" s="713"/>
      <c r="CG124" s="714"/>
      <c r="CH124" s="714"/>
      <c r="CI124" s="714"/>
      <c r="CJ124" s="849"/>
      <c r="CK124" s="857"/>
      <c r="CL124" s="857"/>
      <c r="CM124" s="857"/>
      <c r="CN124" s="857"/>
      <c r="CO124" s="858"/>
      <c r="CP124" s="822" t="s">
        <v>455</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4" t="s">
        <v>444</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456</v>
      </c>
      <c r="CL125" s="839"/>
      <c r="CM125" s="839"/>
      <c r="CN125" s="839"/>
      <c r="CO125" s="840"/>
      <c r="CP125" s="847" t="s">
        <v>457</v>
      </c>
      <c r="CQ125" s="797"/>
      <c r="CR125" s="797"/>
      <c r="CS125" s="797"/>
      <c r="CT125" s="797"/>
      <c r="CU125" s="797"/>
      <c r="CV125" s="797"/>
      <c r="CW125" s="797"/>
      <c r="CX125" s="797"/>
      <c r="CY125" s="797"/>
      <c r="CZ125" s="797"/>
      <c r="DA125" s="797"/>
      <c r="DB125" s="797"/>
      <c r="DC125" s="797"/>
      <c r="DD125" s="797"/>
      <c r="DE125" s="797"/>
      <c r="DF125" s="798"/>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4" t="s">
        <v>446</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4" t="s">
        <v>458</v>
      </c>
      <c r="CQ126" s="739"/>
      <c r="CR126" s="739"/>
      <c r="CS126" s="739"/>
      <c r="CT126" s="739"/>
      <c r="CU126" s="739"/>
      <c r="CV126" s="739"/>
      <c r="CW126" s="739"/>
      <c r="CX126" s="739"/>
      <c r="CY126" s="739"/>
      <c r="CZ126" s="739"/>
      <c r="DA126" s="739"/>
      <c r="DB126" s="739"/>
      <c r="DC126" s="739"/>
      <c r="DD126" s="739"/>
      <c r="DE126" s="739"/>
      <c r="DF126" s="740"/>
      <c r="DG126" s="776" t="s">
        <v>122</v>
      </c>
      <c r="DH126" s="777"/>
      <c r="DI126" s="777"/>
      <c r="DJ126" s="777"/>
      <c r="DK126" s="777"/>
      <c r="DL126" s="777" t="s">
        <v>122</v>
      </c>
      <c r="DM126" s="777"/>
      <c r="DN126" s="777"/>
      <c r="DO126" s="777"/>
      <c r="DP126" s="777"/>
      <c r="DQ126" s="777" t="s">
        <v>122</v>
      </c>
      <c r="DR126" s="777"/>
      <c r="DS126" s="777"/>
      <c r="DT126" s="777"/>
      <c r="DU126" s="777"/>
      <c r="DV126" s="783" t="s">
        <v>122</v>
      </c>
      <c r="DW126" s="783"/>
      <c r="DX126" s="783"/>
      <c r="DY126" s="783"/>
      <c r="DZ126" s="784"/>
    </row>
    <row r="127" spans="1:130" s="212" customFormat="1" ht="26.25" customHeight="1" x14ac:dyDescent="0.15">
      <c r="A127" s="809"/>
      <c r="B127" s="810"/>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9718</v>
      </c>
      <c r="AB127" s="767"/>
      <c r="AC127" s="767"/>
      <c r="AD127" s="767"/>
      <c r="AE127" s="768"/>
      <c r="AF127" s="769">
        <v>9910</v>
      </c>
      <c r="AG127" s="767"/>
      <c r="AH127" s="767"/>
      <c r="AI127" s="767"/>
      <c r="AJ127" s="768"/>
      <c r="AK127" s="769">
        <v>4701</v>
      </c>
      <c r="AL127" s="767"/>
      <c r="AM127" s="767"/>
      <c r="AN127" s="767"/>
      <c r="AO127" s="768"/>
      <c r="AP127" s="811">
        <v>0.1</v>
      </c>
      <c r="AQ127" s="812"/>
      <c r="AR127" s="812"/>
      <c r="AS127" s="812"/>
      <c r="AT127" s="813"/>
      <c r="AU127" s="214"/>
      <c r="AV127" s="214"/>
      <c r="AW127" s="214"/>
      <c r="AX127" s="828" t="s">
        <v>460</v>
      </c>
      <c r="AY127" s="801"/>
      <c r="AZ127" s="801"/>
      <c r="BA127" s="801"/>
      <c r="BB127" s="801"/>
      <c r="BC127" s="801"/>
      <c r="BD127" s="801"/>
      <c r="BE127" s="802"/>
      <c r="BF127" s="800" t="s">
        <v>461</v>
      </c>
      <c r="BG127" s="801"/>
      <c r="BH127" s="801"/>
      <c r="BI127" s="801"/>
      <c r="BJ127" s="801"/>
      <c r="BK127" s="801"/>
      <c r="BL127" s="802"/>
      <c r="BM127" s="800" t="s">
        <v>462</v>
      </c>
      <c r="BN127" s="801"/>
      <c r="BO127" s="801"/>
      <c r="BP127" s="801"/>
      <c r="BQ127" s="801"/>
      <c r="BR127" s="801"/>
      <c r="BS127" s="802"/>
      <c r="BT127" s="800" t="s">
        <v>463</v>
      </c>
      <c r="BU127" s="801"/>
      <c r="BV127" s="801"/>
      <c r="BW127" s="801"/>
      <c r="BX127" s="801"/>
      <c r="BY127" s="801"/>
      <c r="BZ127" s="803"/>
      <c r="CA127" s="214"/>
      <c r="CB127" s="214"/>
      <c r="CC127" s="214"/>
      <c r="CD127" s="237"/>
      <c r="CE127" s="237"/>
      <c r="CF127" s="237"/>
      <c r="CG127" s="214"/>
      <c r="CH127" s="214"/>
      <c r="CI127" s="214"/>
      <c r="CJ127" s="236"/>
      <c r="CK127" s="841"/>
      <c r="CL127" s="842"/>
      <c r="CM127" s="842"/>
      <c r="CN127" s="842"/>
      <c r="CO127" s="843"/>
      <c r="CP127" s="804" t="s">
        <v>464</v>
      </c>
      <c r="CQ127" s="739"/>
      <c r="CR127" s="739"/>
      <c r="CS127" s="739"/>
      <c r="CT127" s="739"/>
      <c r="CU127" s="739"/>
      <c r="CV127" s="739"/>
      <c r="CW127" s="739"/>
      <c r="CX127" s="739"/>
      <c r="CY127" s="739"/>
      <c r="CZ127" s="739"/>
      <c r="DA127" s="739"/>
      <c r="DB127" s="739"/>
      <c r="DC127" s="739"/>
      <c r="DD127" s="739"/>
      <c r="DE127" s="739"/>
      <c r="DF127" s="740"/>
      <c r="DG127" s="776" t="s">
        <v>122</v>
      </c>
      <c r="DH127" s="777"/>
      <c r="DI127" s="777"/>
      <c r="DJ127" s="777"/>
      <c r="DK127" s="777"/>
      <c r="DL127" s="777" t="s">
        <v>122</v>
      </c>
      <c r="DM127" s="777"/>
      <c r="DN127" s="777"/>
      <c r="DO127" s="777"/>
      <c r="DP127" s="777"/>
      <c r="DQ127" s="777" t="s">
        <v>122</v>
      </c>
      <c r="DR127" s="777"/>
      <c r="DS127" s="777"/>
      <c r="DT127" s="777"/>
      <c r="DU127" s="777"/>
      <c r="DV127" s="783" t="s">
        <v>122</v>
      </c>
      <c r="DW127" s="783"/>
      <c r="DX127" s="783"/>
      <c r="DY127" s="783"/>
      <c r="DZ127" s="784"/>
    </row>
    <row r="128" spans="1:130" s="212" customFormat="1" ht="26.25" customHeight="1" thickBot="1" x14ac:dyDescent="0.2">
      <c r="A128" s="785" t="s">
        <v>465</v>
      </c>
      <c r="B128" s="786"/>
      <c r="C128" s="786"/>
      <c r="D128" s="786"/>
      <c r="E128" s="786"/>
      <c r="F128" s="786"/>
      <c r="G128" s="786"/>
      <c r="H128" s="786"/>
      <c r="I128" s="786"/>
      <c r="J128" s="786"/>
      <c r="K128" s="786"/>
      <c r="L128" s="786"/>
      <c r="M128" s="786"/>
      <c r="N128" s="786"/>
      <c r="O128" s="786"/>
      <c r="P128" s="786"/>
      <c r="Q128" s="786"/>
      <c r="R128" s="786"/>
      <c r="S128" s="786"/>
      <c r="T128" s="786"/>
      <c r="U128" s="786"/>
      <c r="V128" s="786"/>
      <c r="W128" s="787" t="s">
        <v>466</v>
      </c>
      <c r="X128" s="787"/>
      <c r="Y128" s="787"/>
      <c r="Z128" s="788"/>
      <c r="AA128" s="789">
        <v>27982</v>
      </c>
      <c r="AB128" s="790"/>
      <c r="AC128" s="790"/>
      <c r="AD128" s="790"/>
      <c r="AE128" s="791"/>
      <c r="AF128" s="792">
        <v>28647</v>
      </c>
      <c r="AG128" s="790"/>
      <c r="AH128" s="790"/>
      <c r="AI128" s="790"/>
      <c r="AJ128" s="791"/>
      <c r="AK128" s="792">
        <v>40577</v>
      </c>
      <c r="AL128" s="790"/>
      <c r="AM128" s="790"/>
      <c r="AN128" s="790"/>
      <c r="AO128" s="791"/>
      <c r="AP128" s="793"/>
      <c r="AQ128" s="794"/>
      <c r="AR128" s="794"/>
      <c r="AS128" s="794"/>
      <c r="AT128" s="795"/>
      <c r="AU128" s="214"/>
      <c r="AV128" s="214"/>
      <c r="AW128" s="214"/>
      <c r="AX128" s="796" t="s">
        <v>467</v>
      </c>
      <c r="AY128" s="797"/>
      <c r="AZ128" s="797"/>
      <c r="BA128" s="797"/>
      <c r="BB128" s="797"/>
      <c r="BC128" s="797"/>
      <c r="BD128" s="797"/>
      <c r="BE128" s="798"/>
      <c r="BF128" s="773" t="s">
        <v>122</v>
      </c>
      <c r="BG128" s="774"/>
      <c r="BH128" s="774"/>
      <c r="BI128" s="774"/>
      <c r="BJ128" s="774"/>
      <c r="BK128" s="774"/>
      <c r="BL128" s="799"/>
      <c r="BM128" s="773">
        <v>14.9</v>
      </c>
      <c r="BN128" s="774"/>
      <c r="BO128" s="774"/>
      <c r="BP128" s="774"/>
      <c r="BQ128" s="774"/>
      <c r="BR128" s="774"/>
      <c r="BS128" s="799"/>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8" t="s">
        <v>468</v>
      </c>
      <c r="CQ128" s="717"/>
      <c r="CR128" s="717"/>
      <c r="CS128" s="717"/>
      <c r="CT128" s="717"/>
      <c r="CU128" s="717"/>
      <c r="CV128" s="717"/>
      <c r="CW128" s="717"/>
      <c r="CX128" s="717"/>
      <c r="CY128" s="717"/>
      <c r="CZ128" s="717"/>
      <c r="DA128" s="717"/>
      <c r="DB128" s="717"/>
      <c r="DC128" s="717"/>
      <c r="DD128" s="717"/>
      <c r="DE128" s="717"/>
      <c r="DF128" s="718"/>
      <c r="DG128" s="779" t="s">
        <v>122</v>
      </c>
      <c r="DH128" s="780"/>
      <c r="DI128" s="780"/>
      <c r="DJ128" s="780"/>
      <c r="DK128" s="780"/>
      <c r="DL128" s="780" t="s">
        <v>122</v>
      </c>
      <c r="DM128" s="780"/>
      <c r="DN128" s="780"/>
      <c r="DO128" s="780"/>
      <c r="DP128" s="780"/>
      <c r="DQ128" s="780" t="s">
        <v>122</v>
      </c>
      <c r="DR128" s="780"/>
      <c r="DS128" s="780"/>
      <c r="DT128" s="780"/>
      <c r="DU128" s="780"/>
      <c r="DV128" s="781" t="s">
        <v>122</v>
      </c>
      <c r="DW128" s="781"/>
      <c r="DX128" s="781"/>
      <c r="DY128" s="781"/>
      <c r="DZ128" s="782"/>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469</v>
      </c>
      <c r="X129" s="764"/>
      <c r="Y129" s="764"/>
      <c r="Z129" s="765"/>
      <c r="AA129" s="766">
        <v>4933481</v>
      </c>
      <c r="AB129" s="767"/>
      <c r="AC129" s="767"/>
      <c r="AD129" s="767"/>
      <c r="AE129" s="768"/>
      <c r="AF129" s="769">
        <v>4991861</v>
      </c>
      <c r="AG129" s="767"/>
      <c r="AH129" s="767"/>
      <c r="AI129" s="767"/>
      <c r="AJ129" s="768"/>
      <c r="AK129" s="769">
        <v>5151033</v>
      </c>
      <c r="AL129" s="767"/>
      <c r="AM129" s="767"/>
      <c r="AN129" s="767"/>
      <c r="AO129" s="768"/>
      <c r="AP129" s="770"/>
      <c r="AQ129" s="771"/>
      <c r="AR129" s="771"/>
      <c r="AS129" s="771"/>
      <c r="AT129" s="772"/>
      <c r="AU129" s="215"/>
      <c r="AV129" s="215"/>
      <c r="AW129" s="215"/>
      <c r="AX129" s="738" t="s">
        <v>470</v>
      </c>
      <c r="AY129" s="739"/>
      <c r="AZ129" s="739"/>
      <c r="BA129" s="739"/>
      <c r="BB129" s="739"/>
      <c r="BC129" s="739"/>
      <c r="BD129" s="739"/>
      <c r="BE129" s="740"/>
      <c r="BF129" s="757" t="s">
        <v>122</v>
      </c>
      <c r="BG129" s="758"/>
      <c r="BH129" s="758"/>
      <c r="BI129" s="758"/>
      <c r="BJ129" s="758"/>
      <c r="BK129" s="758"/>
      <c r="BL129" s="759"/>
      <c r="BM129" s="757">
        <v>19.899999999999999</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471</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472</v>
      </c>
      <c r="X130" s="764"/>
      <c r="Y130" s="764"/>
      <c r="Z130" s="765"/>
      <c r="AA130" s="766">
        <v>1109920</v>
      </c>
      <c r="AB130" s="767"/>
      <c r="AC130" s="767"/>
      <c r="AD130" s="767"/>
      <c r="AE130" s="768"/>
      <c r="AF130" s="769">
        <v>1154021</v>
      </c>
      <c r="AG130" s="767"/>
      <c r="AH130" s="767"/>
      <c r="AI130" s="767"/>
      <c r="AJ130" s="768"/>
      <c r="AK130" s="769">
        <v>1211322</v>
      </c>
      <c r="AL130" s="767"/>
      <c r="AM130" s="767"/>
      <c r="AN130" s="767"/>
      <c r="AO130" s="768"/>
      <c r="AP130" s="770"/>
      <c r="AQ130" s="771"/>
      <c r="AR130" s="771"/>
      <c r="AS130" s="771"/>
      <c r="AT130" s="772"/>
      <c r="AU130" s="215"/>
      <c r="AV130" s="215"/>
      <c r="AW130" s="215"/>
      <c r="AX130" s="738" t="s">
        <v>473</v>
      </c>
      <c r="AY130" s="739"/>
      <c r="AZ130" s="739"/>
      <c r="BA130" s="739"/>
      <c r="BB130" s="739"/>
      <c r="BC130" s="739"/>
      <c r="BD130" s="739"/>
      <c r="BE130" s="740"/>
      <c r="BF130" s="741">
        <v>12.1</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474</v>
      </c>
      <c r="X131" s="748"/>
      <c r="Y131" s="748"/>
      <c r="Z131" s="749"/>
      <c r="AA131" s="750">
        <v>3823561</v>
      </c>
      <c r="AB131" s="751"/>
      <c r="AC131" s="751"/>
      <c r="AD131" s="751"/>
      <c r="AE131" s="752"/>
      <c r="AF131" s="753">
        <v>3837840</v>
      </c>
      <c r="AG131" s="751"/>
      <c r="AH131" s="751"/>
      <c r="AI131" s="751"/>
      <c r="AJ131" s="752"/>
      <c r="AK131" s="753">
        <v>3939711</v>
      </c>
      <c r="AL131" s="751"/>
      <c r="AM131" s="751"/>
      <c r="AN131" s="751"/>
      <c r="AO131" s="752"/>
      <c r="AP131" s="754"/>
      <c r="AQ131" s="755"/>
      <c r="AR131" s="755"/>
      <c r="AS131" s="755"/>
      <c r="AT131" s="756"/>
      <c r="AU131" s="215"/>
      <c r="AV131" s="215"/>
      <c r="AW131" s="215"/>
      <c r="AX131" s="716" t="s">
        <v>475</v>
      </c>
      <c r="AY131" s="717"/>
      <c r="AZ131" s="717"/>
      <c r="BA131" s="717"/>
      <c r="BB131" s="717"/>
      <c r="BC131" s="717"/>
      <c r="BD131" s="717"/>
      <c r="BE131" s="718"/>
      <c r="BF131" s="719">
        <v>83.5</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476</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477</v>
      </c>
      <c r="W132" s="729"/>
      <c r="X132" s="729"/>
      <c r="Y132" s="729"/>
      <c r="Z132" s="730"/>
      <c r="AA132" s="731">
        <v>11.83828374</v>
      </c>
      <c r="AB132" s="732"/>
      <c r="AC132" s="732"/>
      <c r="AD132" s="732"/>
      <c r="AE132" s="733"/>
      <c r="AF132" s="734">
        <v>12.44442186</v>
      </c>
      <c r="AG132" s="732"/>
      <c r="AH132" s="732"/>
      <c r="AI132" s="732"/>
      <c r="AJ132" s="733"/>
      <c r="AK132" s="734">
        <v>12.09758787</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478</v>
      </c>
      <c r="W133" s="708"/>
      <c r="X133" s="708"/>
      <c r="Y133" s="708"/>
      <c r="Z133" s="709"/>
      <c r="AA133" s="710">
        <v>10.199999999999999</v>
      </c>
      <c r="AB133" s="711"/>
      <c r="AC133" s="711"/>
      <c r="AD133" s="711"/>
      <c r="AE133" s="712"/>
      <c r="AF133" s="710">
        <v>11.1</v>
      </c>
      <c r="AG133" s="711"/>
      <c r="AH133" s="711"/>
      <c r="AI133" s="711"/>
      <c r="AJ133" s="712"/>
      <c r="AK133" s="710">
        <v>12.1</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J+zDyXScY9K8tHNLYUMxfyQ6nLj5EQZZMVTV754C6JYxx8E71nvzIdfo6RRjMMG7tNMFZObqTA2Jn6QPM68TqQ==" saltValue="Xp/ovb2laJXfADILEN+1R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U4" zoomScaleNormal="85" zoomScaleSheetLayoutView="100" workbookViewId="0">
      <selection activeCell="AF94" sqref="AF94"/>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479</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LV2RGWw7CRffJZwy57FJS3aYaQQjCNSwPalm8B/Krfmc5RI/x3C7PcprmciEbdJAbNvgPBjAKwEEYwpkEbkwPw==" saltValue="jtjzS8THA7bsQRRuUtH3W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7"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hiLkClMhKdKpP9NpwsvG0u4LKchg1f3ThrM8s+GciffvCl3rHkT+yIsiiTH7aGrcGvX/3odjIBouNuRQtWL6Sg==" saltValue="Iovvonmv2sqvUA0d7TEQg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L43"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480</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481</v>
      </c>
      <c r="AL6" s="248"/>
      <c r="AM6" s="248"/>
      <c r="AN6" s="248"/>
    </row>
    <row r="7" spans="1:46" ht="13.5" customHeight="1" x14ac:dyDescent="0.15">
      <c r="A7" s="247"/>
      <c r="AK7" s="250"/>
      <c r="AL7" s="251"/>
      <c r="AM7" s="251"/>
      <c r="AN7" s="252"/>
      <c r="AO7" s="1105" t="s">
        <v>482</v>
      </c>
      <c r="AP7" s="253"/>
      <c r="AQ7" s="254" t="s">
        <v>483</v>
      </c>
      <c r="AR7" s="255"/>
    </row>
    <row r="8" spans="1:46" x14ac:dyDescent="0.15">
      <c r="A8" s="247"/>
      <c r="AK8" s="256"/>
      <c r="AL8" s="257"/>
      <c r="AM8" s="257"/>
      <c r="AN8" s="258"/>
      <c r="AO8" s="1106"/>
      <c r="AP8" s="259" t="s">
        <v>484</v>
      </c>
      <c r="AQ8" s="260" t="s">
        <v>485</v>
      </c>
      <c r="AR8" s="261" t="s">
        <v>486</v>
      </c>
    </row>
    <row r="9" spans="1:46" x14ac:dyDescent="0.15">
      <c r="A9" s="247"/>
      <c r="AK9" s="1117" t="s">
        <v>487</v>
      </c>
      <c r="AL9" s="1118"/>
      <c r="AM9" s="1118"/>
      <c r="AN9" s="1119"/>
      <c r="AO9" s="262">
        <v>1508933</v>
      </c>
      <c r="AP9" s="262">
        <v>236770</v>
      </c>
      <c r="AQ9" s="263">
        <v>156369</v>
      </c>
      <c r="AR9" s="264">
        <v>51.4</v>
      </c>
    </row>
    <row r="10" spans="1:46" ht="13.5" customHeight="1" x14ac:dyDescent="0.15">
      <c r="A10" s="247"/>
      <c r="AK10" s="1117" t="s">
        <v>488</v>
      </c>
      <c r="AL10" s="1118"/>
      <c r="AM10" s="1118"/>
      <c r="AN10" s="1119"/>
      <c r="AO10" s="265">
        <v>268308</v>
      </c>
      <c r="AP10" s="265">
        <v>42101</v>
      </c>
      <c r="AQ10" s="266">
        <v>21449</v>
      </c>
      <c r="AR10" s="267">
        <v>96.3</v>
      </c>
    </row>
    <row r="11" spans="1:46" ht="13.5" customHeight="1" x14ac:dyDescent="0.15">
      <c r="A11" s="247"/>
      <c r="AK11" s="1117" t="s">
        <v>489</v>
      </c>
      <c r="AL11" s="1118"/>
      <c r="AM11" s="1118"/>
      <c r="AN11" s="1119"/>
      <c r="AO11" s="265">
        <v>26833</v>
      </c>
      <c r="AP11" s="265">
        <v>4210</v>
      </c>
      <c r="AQ11" s="266">
        <v>1663</v>
      </c>
      <c r="AR11" s="267">
        <v>153.19999999999999</v>
      </c>
    </row>
    <row r="12" spans="1:46" ht="13.5" customHeight="1" x14ac:dyDescent="0.15">
      <c r="A12" s="247"/>
      <c r="AK12" s="1117" t="s">
        <v>490</v>
      </c>
      <c r="AL12" s="1118"/>
      <c r="AM12" s="1118"/>
      <c r="AN12" s="1119"/>
      <c r="AO12" s="265" t="s">
        <v>491</v>
      </c>
      <c r="AP12" s="265" t="s">
        <v>491</v>
      </c>
      <c r="AQ12" s="266">
        <v>34</v>
      </c>
      <c r="AR12" s="267" t="s">
        <v>491</v>
      </c>
    </row>
    <row r="13" spans="1:46" ht="13.5" customHeight="1" x14ac:dyDescent="0.15">
      <c r="A13" s="247"/>
      <c r="AK13" s="1117" t="s">
        <v>492</v>
      </c>
      <c r="AL13" s="1118"/>
      <c r="AM13" s="1118"/>
      <c r="AN13" s="1119"/>
      <c r="AO13" s="265">
        <v>31737</v>
      </c>
      <c r="AP13" s="265">
        <v>4980</v>
      </c>
      <c r="AQ13" s="266">
        <v>5566</v>
      </c>
      <c r="AR13" s="267">
        <v>-10.5</v>
      </c>
    </row>
    <row r="14" spans="1:46" ht="13.5" customHeight="1" x14ac:dyDescent="0.15">
      <c r="A14" s="247"/>
      <c r="AK14" s="1117" t="s">
        <v>493</v>
      </c>
      <c r="AL14" s="1118"/>
      <c r="AM14" s="1118"/>
      <c r="AN14" s="1119"/>
      <c r="AO14" s="265">
        <v>3662</v>
      </c>
      <c r="AP14" s="265">
        <v>575</v>
      </c>
      <c r="AQ14" s="266">
        <v>3589</v>
      </c>
      <c r="AR14" s="267">
        <v>-84</v>
      </c>
    </row>
    <row r="15" spans="1:46" ht="13.5" customHeight="1" x14ac:dyDescent="0.15">
      <c r="A15" s="247"/>
      <c r="AK15" s="1120" t="s">
        <v>494</v>
      </c>
      <c r="AL15" s="1121"/>
      <c r="AM15" s="1121"/>
      <c r="AN15" s="1122"/>
      <c r="AO15" s="265">
        <v>-100465</v>
      </c>
      <c r="AP15" s="265">
        <v>-15764</v>
      </c>
      <c r="AQ15" s="266">
        <v>-10547</v>
      </c>
      <c r="AR15" s="267">
        <v>49.5</v>
      </c>
    </row>
    <row r="16" spans="1:46" x14ac:dyDescent="0.15">
      <c r="A16" s="247"/>
      <c r="AK16" s="1120" t="s">
        <v>177</v>
      </c>
      <c r="AL16" s="1121"/>
      <c r="AM16" s="1121"/>
      <c r="AN16" s="1122"/>
      <c r="AO16" s="265">
        <v>1739008</v>
      </c>
      <c r="AP16" s="265">
        <v>272871</v>
      </c>
      <c r="AQ16" s="266">
        <v>178125</v>
      </c>
      <c r="AR16" s="267">
        <v>53.2</v>
      </c>
    </row>
    <row r="17" spans="1:46" x14ac:dyDescent="0.15">
      <c r="A17" s="247"/>
    </row>
    <row r="18" spans="1:46" x14ac:dyDescent="0.15">
      <c r="A18" s="247"/>
      <c r="AQ18" s="268"/>
      <c r="AR18" s="268"/>
    </row>
    <row r="19" spans="1:46" x14ac:dyDescent="0.15">
      <c r="A19" s="247"/>
      <c r="AK19" s="243" t="s">
        <v>495</v>
      </c>
    </row>
    <row r="20" spans="1:46" x14ac:dyDescent="0.15">
      <c r="A20" s="247"/>
      <c r="AK20" s="269"/>
      <c r="AL20" s="270"/>
      <c r="AM20" s="270"/>
      <c r="AN20" s="271"/>
      <c r="AO20" s="272" t="s">
        <v>496</v>
      </c>
      <c r="AP20" s="273" t="s">
        <v>497</v>
      </c>
      <c r="AQ20" s="274" t="s">
        <v>498</v>
      </c>
      <c r="AR20" s="275"/>
    </row>
    <row r="21" spans="1:46" s="248" customFormat="1" x14ac:dyDescent="0.15">
      <c r="A21" s="276"/>
      <c r="AK21" s="1123" t="s">
        <v>499</v>
      </c>
      <c r="AL21" s="1124"/>
      <c r="AM21" s="1124"/>
      <c r="AN21" s="1125"/>
      <c r="AO21" s="277">
        <v>18.04</v>
      </c>
      <c r="AP21" s="278">
        <v>14.51</v>
      </c>
      <c r="AQ21" s="279">
        <v>3.53</v>
      </c>
      <c r="AS21" s="280"/>
      <c r="AT21" s="276"/>
    </row>
    <row r="22" spans="1:46" s="248" customFormat="1" x14ac:dyDescent="0.15">
      <c r="A22" s="276"/>
      <c r="AK22" s="1123" t="s">
        <v>500</v>
      </c>
      <c r="AL22" s="1124"/>
      <c r="AM22" s="1124"/>
      <c r="AN22" s="1125"/>
      <c r="AO22" s="281">
        <v>97.7</v>
      </c>
      <c r="AP22" s="282">
        <v>95.5</v>
      </c>
      <c r="AQ22" s="283">
        <v>2.2000000000000002</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501</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502</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503</v>
      </c>
      <c r="AL29" s="248"/>
      <c r="AM29" s="248"/>
      <c r="AN29" s="248"/>
      <c r="AS29" s="290"/>
    </row>
    <row r="30" spans="1:46" ht="13.5" customHeight="1" x14ac:dyDescent="0.15">
      <c r="A30" s="247"/>
      <c r="AK30" s="250"/>
      <c r="AL30" s="251"/>
      <c r="AM30" s="251"/>
      <c r="AN30" s="252"/>
      <c r="AO30" s="1105" t="s">
        <v>482</v>
      </c>
      <c r="AP30" s="253"/>
      <c r="AQ30" s="254" t="s">
        <v>483</v>
      </c>
      <c r="AR30" s="255"/>
    </row>
    <row r="31" spans="1:46" x14ac:dyDescent="0.15">
      <c r="A31" s="247"/>
      <c r="AK31" s="256"/>
      <c r="AL31" s="257"/>
      <c r="AM31" s="257"/>
      <c r="AN31" s="258"/>
      <c r="AO31" s="1106"/>
      <c r="AP31" s="259" t="s">
        <v>484</v>
      </c>
      <c r="AQ31" s="260" t="s">
        <v>485</v>
      </c>
      <c r="AR31" s="261" t="s">
        <v>486</v>
      </c>
    </row>
    <row r="32" spans="1:46" ht="27" customHeight="1" x14ac:dyDescent="0.15">
      <c r="A32" s="247"/>
      <c r="AK32" s="1107" t="s">
        <v>504</v>
      </c>
      <c r="AL32" s="1108"/>
      <c r="AM32" s="1108"/>
      <c r="AN32" s="1109"/>
      <c r="AO32" s="291">
        <v>1472332</v>
      </c>
      <c r="AP32" s="291">
        <v>231027</v>
      </c>
      <c r="AQ32" s="292">
        <v>89268</v>
      </c>
      <c r="AR32" s="293">
        <v>158.80000000000001</v>
      </c>
    </row>
    <row r="33" spans="1:46" ht="13.5" customHeight="1" x14ac:dyDescent="0.15">
      <c r="A33" s="247"/>
      <c r="AK33" s="1107" t="s">
        <v>505</v>
      </c>
      <c r="AL33" s="1108"/>
      <c r="AM33" s="1108"/>
      <c r="AN33" s="1109"/>
      <c r="AO33" s="291" t="s">
        <v>491</v>
      </c>
      <c r="AP33" s="291" t="s">
        <v>491</v>
      </c>
      <c r="AQ33" s="292" t="s">
        <v>491</v>
      </c>
      <c r="AR33" s="293" t="s">
        <v>491</v>
      </c>
    </row>
    <row r="34" spans="1:46" ht="27" customHeight="1" x14ac:dyDescent="0.15">
      <c r="A34" s="247"/>
      <c r="AK34" s="1107" t="s">
        <v>506</v>
      </c>
      <c r="AL34" s="1108"/>
      <c r="AM34" s="1108"/>
      <c r="AN34" s="1109"/>
      <c r="AO34" s="291" t="s">
        <v>491</v>
      </c>
      <c r="AP34" s="291" t="s">
        <v>491</v>
      </c>
      <c r="AQ34" s="292" t="s">
        <v>491</v>
      </c>
      <c r="AR34" s="293" t="s">
        <v>491</v>
      </c>
    </row>
    <row r="35" spans="1:46" ht="27" customHeight="1" x14ac:dyDescent="0.15">
      <c r="A35" s="247"/>
      <c r="AK35" s="1107" t="s">
        <v>507</v>
      </c>
      <c r="AL35" s="1108"/>
      <c r="AM35" s="1108"/>
      <c r="AN35" s="1109"/>
      <c r="AO35" s="291">
        <v>245370</v>
      </c>
      <c r="AP35" s="291">
        <v>38501</v>
      </c>
      <c r="AQ35" s="292">
        <v>17003</v>
      </c>
      <c r="AR35" s="293">
        <v>126.4</v>
      </c>
    </row>
    <row r="36" spans="1:46" ht="27" customHeight="1" x14ac:dyDescent="0.15">
      <c r="A36" s="247"/>
      <c r="AK36" s="1107" t="s">
        <v>508</v>
      </c>
      <c r="AL36" s="1108"/>
      <c r="AM36" s="1108"/>
      <c r="AN36" s="1109"/>
      <c r="AO36" s="291">
        <v>5678</v>
      </c>
      <c r="AP36" s="291">
        <v>891</v>
      </c>
      <c r="AQ36" s="292">
        <v>5039</v>
      </c>
      <c r="AR36" s="293">
        <v>-82.3</v>
      </c>
    </row>
    <row r="37" spans="1:46" ht="13.5" customHeight="1" x14ac:dyDescent="0.15">
      <c r="A37" s="247"/>
      <c r="AK37" s="1107" t="s">
        <v>509</v>
      </c>
      <c r="AL37" s="1108"/>
      <c r="AM37" s="1108"/>
      <c r="AN37" s="1109"/>
      <c r="AO37" s="291">
        <v>4701</v>
      </c>
      <c r="AP37" s="291">
        <v>738</v>
      </c>
      <c r="AQ37" s="292">
        <v>909</v>
      </c>
      <c r="AR37" s="293">
        <v>-18.8</v>
      </c>
    </row>
    <row r="38" spans="1:46" ht="27" customHeight="1" x14ac:dyDescent="0.15">
      <c r="A38" s="247"/>
      <c r="AK38" s="1110" t="s">
        <v>510</v>
      </c>
      <c r="AL38" s="1111"/>
      <c r="AM38" s="1111"/>
      <c r="AN38" s="1112"/>
      <c r="AO38" s="294">
        <v>428</v>
      </c>
      <c r="AP38" s="294">
        <v>67</v>
      </c>
      <c r="AQ38" s="295">
        <v>25</v>
      </c>
      <c r="AR38" s="283">
        <v>168</v>
      </c>
      <c r="AS38" s="290"/>
    </row>
    <row r="39" spans="1:46" x14ac:dyDescent="0.15">
      <c r="A39" s="247"/>
      <c r="AK39" s="1110" t="s">
        <v>511</v>
      </c>
      <c r="AL39" s="1111"/>
      <c r="AM39" s="1111"/>
      <c r="AN39" s="1112"/>
      <c r="AO39" s="291">
        <v>-40577</v>
      </c>
      <c r="AP39" s="291">
        <v>-6367</v>
      </c>
      <c r="AQ39" s="292">
        <v>-4913</v>
      </c>
      <c r="AR39" s="293">
        <v>29.6</v>
      </c>
      <c r="AS39" s="290"/>
    </row>
    <row r="40" spans="1:46" ht="27" customHeight="1" x14ac:dyDescent="0.15">
      <c r="A40" s="247"/>
      <c r="AK40" s="1107" t="s">
        <v>512</v>
      </c>
      <c r="AL40" s="1108"/>
      <c r="AM40" s="1108"/>
      <c r="AN40" s="1109"/>
      <c r="AO40" s="291">
        <v>-1211322</v>
      </c>
      <c r="AP40" s="291">
        <v>-190071</v>
      </c>
      <c r="AQ40" s="292">
        <v>-72657</v>
      </c>
      <c r="AR40" s="293">
        <v>161.6</v>
      </c>
      <c r="AS40" s="290"/>
    </row>
    <row r="41" spans="1:46" x14ac:dyDescent="0.15">
      <c r="A41" s="247"/>
      <c r="AK41" s="1113" t="s">
        <v>287</v>
      </c>
      <c r="AL41" s="1114"/>
      <c r="AM41" s="1114"/>
      <c r="AN41" s="1115"/>
      <c r="AO41" s="291">
        <v>476610</v>
      </c>
      <c r="AP41" s="291">
        <v>74786</v>
      </c>
      <c r="AQ41" s="292">
        <v>34674</v>
      </c>
      <c r="AR41" s="293">
        <v>115.7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513</v>
      </c>
    </row>
    <row r="48" spans="1:46" x14ac:dyDescent="0.15">
      <c r="A48" s="247"/>
      <c r="AK48" s="301" t="s">
        <v>514</v>
      </c>
      <c r="AL48" s="301"/>
      <c r="AM48" s="301"/>
      <c r="AN48" s="301"/>
      <c r="AO48" s="301"/>
      <c r="AP48" s="301"/>
      <c r="AQ48" s="302"/>
      <c r="AR48" s="301"/>
    </row>
    <row r="49" spans="1:44" ht="13.5" customHeight="1" x14ac:dyDescent="0.15">
      <c r="A49" s="247"/>
      <c r="AK49" s="303"/>
      <c r="AL49" s="304"/>
      <c r="AM49" s="1100" t="s">
        <v>482</v>
      </c>
      <c r="AN49" s="1102" t="s">
        <v>515</v>
      </c>
      <c r="AO49" s="1103"/>
      <c r="AP49" s="1103"/>
      <c r="AQ49" s="1103"/>
      <c r="AR49" s="1104"/>
    </row>
    <row r="50" spans="1:44" x14ac:dyDescent="0.15">
      <c r="A50" s="247"/>
      <c r="AK50" s="305"/>
      <c r="AL50" s="306"/>
      <c r="AM50" s="1101"/>
      <c r="AN50" s="307" t="s">
        <v>516</v>
      </c>
      <c r="AO50" s="308" t="s">
        <v>517</v>
      </c>
      <c r="AP50" s="309" t="s">
        <v>518</v>
      </c>
      <c r="AQ50" s="310" t="s">
        <v>519</v>
      </c>
      <c r="AR50" s="311" t="s">
        <v>520</v>
      </c>
    </row>
    <row r="51" spans="1:44" x14ac:dyDescent="0.15">
      <c r="A51" s="247"/>
      <c r="AK51" s="303" t="s">
        <v>521</v>
      </c>
      <c r="AL51" s="304"/>
      <c r="AM51" s="312">
        <v>2362761</v>
      </c>
      <c r="AN51" s="313">
        <v>334479</v>
      </c>
      <c r="AO51" s="314">
        <v>70.5</v>
      </c>
      <c r="AP51" s="315">
        <v>125391</v>
      </c>
      <c r="AQ51" s="316">
        <v>-13.6</v>
      </c>
      <c r="AR51" s="317">
        <v>84.1</v>
      </c>
    </row>
    <row r="52" spans="1:44" x14ac:dyDescent="0.15">
      <c r="A52" s="247"/>
      <c r="AK52" s="318"/>
      <c r="AL52" s="319" t="s">
        <v>522</v>
      </c>
      <c r="AM52" s="320">
        <v>1602807</v>
      </c>
      <c r="AN52" s="321">
        <v>226898</v>
      </c>
      <c r="AO52" s="322">
        <v>135.1</v>
      </c>
      <c r="AP52" s="323">
        <v>68516</v>
      </c>
      <c r="AQ52" s="324">
        <v>-18.2</v>
      </c>
      <c r="AR52" s="325">
        <v>153.30000000000001</v>
      </c>
    </row>
    <row r="53" spans="1:44" x14ac:dyDescent="0.15">
      <c r="A53" s="247"/>
      <c r="AK53" s="303" t="s">
        <v>523</v>
      </c>
      <c r="AL53" s="304"/>
      <c r="AM53" s="312">
        <v>2522585</v>
      </c>
      <c r="AN53" s="313">
        <v>362232</v>
      </c>
      <c r="AO53" s="314">
        <v>8.3000000000000007</v>
      </c>
      <c r="AP53" s="315">
        <v>138402</v>
      </c>
      <c r="AQ53" s="316">
        <v>10.4</v>
      </c>
      <c r="AR53" s="317">
        <v>-2.1</v>
      </c>
    </row>
    <row r="54" spans="1:44" x14ac:dyDescent="0.15">
      <c r="A54" s="247"/>
      <c r="AK54" s="318"/>
      <c r="AL54" s="319" t="s">
        <v>522</v>
      </c>
      <c r="AM54" s="320">
        <v>859953</v>
      </c>
      <c r="AN54" s="321">
        <v>123485</v>
      </c>
      <c r="AO54" s="322">
        <v>-45.6</v>
      </c>
      <c r="AP54" s="323">
        <v>70652</v>
      </c>
      <c r="AQ54" s="324">
        <v>3.1</v>
      </c>
      <c r="AR54" s="325">
        <v>-48.7</v>
      </c>
    </row>
    <row r="55" spans="1:44" x14ac:dyDescent="0.15">
      <c r="A55" s="247"/>
      <c r="AK55" s="303" t="s">
        <v>524</v>
      </c>
      <c r="AL55" s="304"/>
      <c r="AM55" s="312">
        <v>2143876</v>
      </c>
      <c r="AN55" s="313">
        <v>316019</v>
      </c>
      <c r="AO55" s="314">
        <v>-12.8</v>
      </c>
      <c r="AP55" s="315">
        <v>146367</v>
      </c>
      <c r="AQ55" s="316">
        <v>5.8</v>
      </c>
      <c r="AR55" s="317">
        <v>-18.600000000000001</v>
      </c>
    </row>
    <row r="56" spans="1:44" x14ac:dyDescent="0.15">
      <c r="A56" s="247"/>
      <c r="AK56" s="318"/>
      <c r="AL56" s="319" t="s">
        <v>522</v>
      </c>
      <c r="AM56" s="320">
        <v>867695</v>
      </c>
      <c r="AN56" s="321">
        <v>127903</v>
      </c>
      <c r="AO56" s="322">
        <v>3.6</v>
      </c>
      <c r="AP56" s="323">
        <v>79441</v>
      </c>
      <c r="AQ56" s="324">
        <v>12.4</v>
      </c>
      <c r="AR56" s="325">
        <v>-8.8000000000000007</v>
      </c>
    </row>
    <row r="57" spans="1:44" x14ac:dyDescent="0.15">
      <c r="A57" s="247"/>
      <c r="AK57" s="303" t="s">
        <v>525</v>
      </c>
      <c r="AL57" s="304"/>
      <c r="AM57" s="312">
        <v>2854452</v>
      </c>
      <c r="AN57" s="313">
        <v>433610</v>
      </c>
      <c r="AO57" s="314">
        <v>37.200000000000003</v>
      </c>
      <c r="AP57" s="315">
        <v>165181</v>
      </c>
      <c r="AQ57" s="316">
        <v>12.9</v>
      </c>
      <c r="AR57" s="317">
        <v>24.3</v>
      </c>
    </row>
    <row r="58" spans="1:44" x14ac:dyDescent="0.15">
      <c r="A58" s="247"/>
      <c r="AK58" s="318"/>
      <c r="AL58" s="319" t="s">
        <v>522</v>
      </c>
      <c r="AM58" s="320">
        <v>1004961</v>
      </c>
      <c r="AN58" s="321">
        <v>152660</v>
      </c>
      <c r="AO58" s="322">
        <v>19.399999999999999</v>
      </c>
      <c r="AP58" s="323">
        <v>82246</v>
      </c>
      <c r="AQ58" s="324">
        <v>3.5</v>
      </c>
      <c r="AR58" s="325">
        <v>15.9</v>
      </c>
    </row>
    <row r="59" spans="1:44" x14ac:dyDescent="0.15">
      <c r="A59" s="247"/>
      <c r="AK59" s="303" t="s">
        <v>526</v>
      </c>
      <c r="AL59" s="304"/>
      <c r="AM59" s="312">
        <v>1325926</v>
      </c>
      <c r="AN59" s="313">
        <v>208054</v>
      </c>
      <c r="AO59" s="314">
        <v>-52</v>
      </c>
      <c r="AP59" s="315">
        <v>166234</v>
      </c>
      <c r="AQ59" s="316">
        <v>0.6</v>
      </c>
      <c r="AR59" s="317">
        <v>-52.6</v>
      </c>
    </row>
    <row r="60" spans="1:44" x14ac:dyDescent="0.15">
      <c r="A60" s="247"/>
      <c r="AK60" s="318"/>
      <c r="AL60" s="319" t="s">
        <v>522</v>
      </c>
      <c r="AM60" s="320">
        <v>410476</v>
      </c>
      <c r="AN60" s="321">
        <v>64409</v>
      </c>
      <c r="AO60" s="322">
        <v>-57.8</v>
      </c>
      <c r="AP60" s="323">
        <v>89789</v>
      </c>
      <c r="AQ60" s="324">
        <v>9.1999999999999993</v>
      </c>
      <c r="AR60" s="325">
        <v>-67</v>
      </c>
    </row>
    <row r="61" spans="1:44" x14ac:dyDescent="0.15">
      <c r="A61" s="247"/>
      <c r="AK61" s="303" t="s">
        <v>527</v>
      </c>
      <c r="AL61" s="326"/>
      <c r="AM61" s="312">
        <v>2241920</v>
      </c>
      <c r="AN61" s="313">
        <v>330879</v>
      </c>
      <c r="AO61" s="314">
        <v>10.199999999999999</v>
      </c>
      <c r="AP61" s="315">
        <v>148315</v>
      </c>
      <c r="AQ61" s="327">
        <v>3.2</v>
      </c>
      <c r="AR61" s="317">
        <v>7</v>
      </c>
    </row>
    <row r="62" spans="1:44" x14ac:dyDescent="0.15">
      <c r="A62" s="247"/>
      <c r="AK62" s="318"/>
      <c r="AL62" s="319" t="s">
        <v>522</v>
      </c>
      <c r="AM62" s="320">
        <v>949178</v>
      </c>
      <c r="AN62" s="321">
        <v>139071</v>
      </c>
      <c r="AO62" s="322">
        <v>10.9</v>
      </c>
      <c r="AP62" s="323">
        <v>78129</v>
      </c>
      <c r="AQ62" s="324">
        <v>2</v>
      </c>
      <c r="AR62" s="325">
        <v>8.9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fR+vERt2WcUiJIWwlwT1fAE/B8GluHqPEOFV3bLzX7/USOHUtKwLBbeBwzRaXxv5BfnTsd7FPE60uQiLeN9sGw==" saltValue="urxKf38Q+tkSafDEaUKqj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89" zoomScaleNormal="100" zoomScaleSheetLayoutView="55" workbookViewId="0">
      <selection activeCell="CN97" sqref="CN97"/>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479</v>
      </c>
    </row>
    <row r="121" spans="125:125" ht="13.5" hidden="1" customHeight="1" x14ac:dyDescent="0.15">
      <c r="DU121" s="241"/>
    </row>
  </sheetData>
  <sheetProtection algorithmName="SHA-512" hashValue="DVCKujuMOcl98ZbeyMBnbfAJYIuqFAb9DLodeAJG5YMnkpyBL5VBsVELcdQPRN1s5YNNzNJxypy5U0dLOGb7Hw==" saltValue="f+CWqv6qdJq16ipLmJAXs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P58"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479</v>
      </c>
    </row>
  </sheetData>
  <sheetProtection algorithmName="SHA-512" hashValue="UHdLa/RpfMIkOq6rz56as4ibY/P+PZtQYZ/f0xVLtUwDbUSlQNH8mPSIIhziVTyDqxrpkj8myqM06Hn+5DMoKQ==" saltValue="YkXdsTqEHbwoKLPIqaZdsw=="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F43"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26" t="s">
        <v>3</v>
      </c>
      <c r="D47" s="1126"/>
      <c r="E47" s="1127"/>
      <c r="F47" s="11">
        <v>27.54</v>
      </c>
      <c r="G47" s="12">
        <v>28.28</v>
      </c>
      <c r="H47" s="12">
        <v>29.77</v>
      </c>
      <c r="I47" s="12">
        <v>29.42</v>
      </c>
      <c r="J47" s="13">
        <v>25.87</v>
      </c>
    </row>
    <row r="48" spans="2:10" ht="57.75" customHeight="1" x14ac:dyDescent="0.15">
      <c r="B48" s="14"/>
      <c r="C48" s="1128" t="s">
        <v>4</v>
      </c>
      <c r="D48" s="1128"/>
      <c r="E48" s="1129"/>
      <c r="F48" s="15">
        <v>1.78</v>
      </c>
      <c r="G48" s="16">
        <v>2.4500000000000002</v>
      </c>
      <c r="H48" s="16">
        <v>1.86</v>
      </c>
      <c r="I48" s="16">
        <v>1.07</v>
      </c>
      <c r="J48" s="17">
        <v>1.55</v>
      </c>
    </row>
    <row r="49" spans="2:10" ht="57.75" customHeight="1" thickBot="1" x14ac:dyDescent="0.2">
      <c r="B49" s="18"/>
      <c r="C49" s="1130" t="s">
        <v>5</v>
      </c>
      <c r="D49" s="1130"/>
      <c r="E49" s="1131"/>
      <c r="F49" s="19">
        <v>4.09</v>
      </c>
      <c r="G49" s="20">
        <v>6.64</v>
      </c>
      <c r="H49" s="20">
        <v>1.78</v>
      </c>
      <c r="I49" s="20">
        <v>1.52</v>
      </c>
      <c r="J49" s="21">
        <v>2.76</v>
      </c>
    </row>
    <row r="50" spans="2:10" x14ac:dyDescent="0.15"/>
  </sheetData>
  <sheetProtection algorithmName="SHA-512" hashValue="xQMJt+ZFvPAdAnW23blM9KGqBir/IENjb3w+OP+WI16A7J3Ci40UICYQEqWoxEfgjkDIzbeIn6r8gy3RBZklKA==" saltValue="VRuU+lte+04Bv1mBablu8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総務財政課</cp:lastModifiedBy>
  <dcterms:created xsi:type="dcterms:W3CDTF">2026-02-23T08:20:03Z</dcterms:created>
  <dcterms:modified xsi:type="dcterms:W3CDTF">2026-03-16T07:10:20Z</dcterms:modified>
  <cp:category/>
</cp:coreProperties>
</file>