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G:\財政係\決算統計\財政状況資料集\R6決算\【3／11（水）県〆切】令和６年度財政状況資料集の作成等について\03_町→県\"/>
    </mc:Choice>
  </mc:AlternateContent>
  <xr:revisionPtr revIDLastSave="0" documentId="13_ncr:1_{78D6BF81-48BE-40D7-B051-EAA398B10C0A}"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W37" i="10"/>
  <c r="BW38" i="10" s="1"/>
  <c r="BW39" i="10" s="1"/>
  <c r="BE37" i="10"/>
  <c r="AM37" i="10"/>
  <c r="C37" i="10"/>
  <c r="CO36" i="10"/>
  <c r="BW36" i="10"/>
  <c r="BE36" i="10"/>
  <c r="C36" i="10"/>
  <c r="CO35" i="10"/>
  <c r="BW35" i="10"/>
  <c r="CO34" i="10"/>
  <c r="BW34" i="10"/>
  <c r="C34" i="10"/>
  <c r="AM34" i="10" l="1"/>
  <c r="AM35" i="10" s="1"/>
  <c r="AM36"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<sst xmlns="http://schemas.openxmlformats.org/spreadsheetml/2006/main" count="1092" uniqueCount="574">
  <si>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</si>
  <si>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</si>
  <si>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</si>
  <si>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</si>
  <si>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</si>
  <si>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</si>
  <si>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</si>
  <si>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</si>
  <si>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</si>
  <si>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</si>
  <si>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</si>
  <si>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</si>
  <si>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</si>
  <si>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</si>
  <si>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</si>
  <si>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</si>
  <si>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</si>
  <si>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</si>
  <si>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</si>
  <si>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</si>
  <si>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</si>
  <si>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</si>
  <si>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</si>
  <si>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</si>
  <si>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</si>
  <si>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</si>
  <si>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</si>
  <si>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</si>
  <si>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</si>
  <si>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</si>
  <si>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</si>
  <si>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</si>
  <si>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</si>
  <si>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</si>
  <si>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</si>
  <si>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</si>
  <si>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</si>
  <si>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</si>
  <si>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</si>
  <si>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</si>
  <si>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</si>
  <si>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</si>
  <si>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</si>
  <si>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</si>
  <si>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</si>
  <si>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</si>
  <si>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</si>
  <si>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</si>
  <si>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</si>
  <si>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</si>
  <si>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</si>
  <si>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</si>
  <si>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</si>
  <si>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</si>
  <si>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</si>
  <si>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</si>
  <si>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</si>
  <si>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</si>
  <si>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</si>
  <si>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</si>
  <si>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</si>
  <si>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</si>
  <si>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</si>
  <si>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</si>
  <si>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</si>
  <si>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</si>
  <si>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</si>
  <si>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</si>
  <si>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</si>
  <si>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</si>
  <si>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</si>
  <si>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</si>
  <si>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</si>
  <si>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</si>
  <si>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</si>
  <si>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</si>
  <si>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</si>
  <si>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</si>
  <si>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</si>
  <si>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</si>
  <si>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</si>
  <si>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</si>
  <si>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</si>
  <si>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</si>
  <si>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</si>
  <si>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</si>
  <si>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</si>
  <si>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</si>
  <si>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</si>
  <si>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</si>
  <si>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</si>
  <si>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</si>
  <si>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</si>
  <si>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</si>
  <si>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奥出雲町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</si>
  <si>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</si>
  <si>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</si>
  <si>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</si>
  <si>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</si>
  <si>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</si>
  <si>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</si>
  <si>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</si>
  <si>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</si>
  <si>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</si>
  <si>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</si>
  <si>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</si>
  <si>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</si>
  <si>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</si>
  <si>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</si>
  <si>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</si>
  <si>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</si>
  <si>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</si>
  <si>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</si>
  <si>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</si>
  <si>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</si>
  <si>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</si>
  <si>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</si>
  <si>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</si>
  <si>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</si>
  <si>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</si>
  <si>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</si>
  <si>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</si>
  <si>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</si>
  <si>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</si>
  <si>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</si>
  <si>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</si>
  <si>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</si>
  <si>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</si>
  <si>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</si>
  <si>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</si>
  <si>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</si>
  <si>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</si>
  <si>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</si>
  <si>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</si>
  <si>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</si>
  <si>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</si>
  <si>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</si>
  <si>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</si>
  <si>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</si>
  <si>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</si>
  <si>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</si>
  <si>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</si>
  <si>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</si>
  <si>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</si>
  <si>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</si>
  <si>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</si>
  <si>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</si>
  <si>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</si>
  <si>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</si>
  <si>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</si>
  <si>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</si>
  <si>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</si>
  <si>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</si>
  <si>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</si>
  <si>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</si>
  <si>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</si>
  <si>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</si>
  <si>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</si>
  <si>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</si>
  <si>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</si>
  <si>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</si>
  <si>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</si>
  <si>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</si>
  <si>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</si>
  <si>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</si>
  <si>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</si>
  <si>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</si>
  <si>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</si>
  <si>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</si>
  <si>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</si>
  <si>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</si>
  <si>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</si>
  <si>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</si>
  <si>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</si>
  <si>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</si>
  <si>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</si>
  <si>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</si>
  <si>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</si>
  <si>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</si>
  <si>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</si>
  <si>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</si>
  <si>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</si>
  <si>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</si>
  <si>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</si>
  <si>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</si>
  <si>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</si>
  <si>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</si>
  <si>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</si>
  <si>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</si>
  <si>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</si>
  <si>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</si>
  <si>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</si>
  <si>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</si>
  <si>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</si>
  <si>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</si>
  <si>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</si>
  <si>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</si>
  <si>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</si>
  <si>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</si>
  <si>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</si>
  <si>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</si>
  <si>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</si>
  <si>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</si>
  <si>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</si>
  <si>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島根県奥出雲町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</si>
  <si>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</si>
  <si>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</si>
  <si>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</si>
  <si>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</si>
  <si>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</si>
  <si>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</si>
  <si>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</si>
  <si>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</si>
  <si>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</si>
  <si>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</si>
  <si>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</si>
  <si>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</si>
  <si>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</si>
  <si>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</si>
  <si>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</si>
  <si>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</si>
  <si>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</si>
  <si>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</si>
  <si>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</si>
  <si>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</si>
  <si>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</si>
  <si>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</si>
  <si>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</si>
  <si>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</si>
  <si>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</si>
  <si>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</si>
  <si>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</si>
  <si>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</si>
  <si>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</si>
  <si>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</si>
  <si>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</si>
  <si>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</si>
  <si>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</si>
  <si>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</si>
  <si>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</si>
  <si>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</si>
  <si>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</si>
  <si>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</si>
  <si>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</si>
  <si>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</si>
  <si>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</si>
  <si>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</si>
  <si>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</si>
  <si>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</si>
  <si>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</si>
  <si>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</si>
  <si>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</si>
  <si>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</si>
  <si>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</si>
  <si>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</si>
  <si>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</si>
  <si>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</si>
  <si>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</si>
  <si>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</si>
  <si>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</si>
  <si>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</si>
  <si>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</si>
  <si>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</si>
  <si>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</si>
  <si>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</si>
  <si>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</si>
  <si>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</si>
  <si>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</si>
  <si>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</si>
  <si>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</si>
  <si>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</si>
  <si>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</si>
  <si>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</si>
  <si>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</si>
  <si>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</si>
  <si>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</si>
  <si>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</si>
  <si>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</si>
  <si>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</si>
  <si>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</si>
  <si>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</si>
  <si>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</si>
  <si>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</si>
  <si>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</si>
  <si>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</si>
  <si>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</si>
  <si>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</si>
  <si>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</si>
  <si>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</si>
  <si>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</si>
  <si>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</si>
  <si>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</si>
  <si>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</si>
  <si>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</si>
  <si>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</si>
  <si>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</si>
  <si>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</si>
  <si>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</si>
  <si>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</si>
  <si>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</si>
  <si>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</si>
  <si>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</si>
  <si>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</si>
  <si>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</si>
  <si>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</si>
  <si>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</si>
  <si>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</si>
  <si>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</si>
  <si>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</si>
  <si>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</si>
  <si>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</si>
  <si>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</si>
  <si>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</si>
  <si>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</si>
  <si>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</si>
  <si>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</si>
  <si>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</si>
  <si>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</si>
  <si>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</si>
  <si>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</si>
  <si>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</si>
  <si>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</si>
  <si>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</si>
  <si>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</si>
  <si>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</si>
  <si>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</si>
  <si>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</si>
  <si>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</si>
  <si>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</si>
  <si>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</si>
  <si>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</si>
  <si>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</si>
  <si>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</si>
  <si>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</si>
  <si>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</si>
  <si>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</si>
  <si>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</si>
  <si>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</si>
  <si>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</si>
  <si>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</si>
  <si>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</si>
  <si>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</si>
  <si>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</si>
  <si>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</si>
  <si>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</si>
  <si>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</si>
  <si>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</si>
  <si>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</si>
  <si>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</si>
  <si>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</si>
  <si>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</si>
  <si>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</si>
  <si>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</si>
  <si>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</si>
  <si>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</si>
  <si>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島根県奥出雲町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</si>
  <si>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</si>
  <si>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</si>
  <si>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</si>
  <si>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</si>
  <si>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</si>
  <si>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</si>
  <si>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</si>
  <si>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</si>
  <si>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</si>
  <si>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</si>
  <si>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</si>
  <si>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</si>
  <si>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</si>
  <si>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</si>
  <si>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</si>
  <si>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</si>
  <si>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</si>
  <si>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</si>
  <si>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</si>
  <si>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</si>
  <si>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国営農地開発事業特別会計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</si>
  <si>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</si>
  <si>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</si>
  <si>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</si>
  <si>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</si>
  <si>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</si>
  <si>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</si>
  <si>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</si>
  <si>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</si>
  <si>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</si>
  <si>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</si>
  <si>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</si>
  <si>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</si>
  <si>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</si>
  <si>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</si>
  <si>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</si>
  <si>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介護老人保健施設事業特別会計</t>
    <phoneticPr fontId="5"/>
  </si>
  <si>
    <t>介護サービス事業特別会計</t>
    <phoneticPr fontId="5"/>
  </si>
  <si>
    <t>奥出雲病院事業特別会計</t>
    <phoneticPr fontId="5"/>
  </si>
  <si>
    <t>法適用企業</t>
    <phoneticPr fontId="5"/>
  </si>
  <si>
    <t>水道事業会計</t>
    <phoneticPr fontId="5"/>
  </si>
  <si>
    <t>下水道事業特別会計</t>
    <phoneticPr fontId="5"/>
  </si>
  <si>
    <t>仁多発電事業特別会計</t>
    <phoneticPr fontId="5"/>
  </si>
  <si>
    <t>法非適用企業</t>
    <phoneticPr fontId="5"/>
  </si>
  <si>
    <t>農業用小水力発電事業特別会計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</si>
  <si>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</si>
  <si>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</si>
  <si>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</si>
  <si>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</si>
  <si>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</si>
  <si>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</si>
  <si>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</si>
  <si>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</si>
  <si>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</si>
  <si>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</si>
  <si>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</si>
  <si>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</si>
  <si>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</si>
  <si>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</si>
  <si>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</si>
  <si>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</si>
  <si>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</si>
  <si>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</si>
  <si>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</si>
  <si>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</si>
  <si>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</si>
  <si>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</si>
  <si>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</si>
  <si>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</si>
  <si>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</si>
  <si>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</si>
  <si>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</si>
  <si>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</si>
  <si>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</si>
  <si>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</si>
  <si>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</si>
  <si>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</si>
  <si>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</si>
  <si>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</si>
  <si>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</si>
  <si>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</si>
  <si>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</si>
  <si>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</si>
  <si>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</si>
  <si>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</si>
  <si>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</si>
  <si>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</si>
  <si>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</si>
  <si>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</si>
  <si>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</si>
  <si>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</si>
  <si>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</si>
  <si>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</si>
  <si>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</si>
  <si>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</si>
  <si>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</si>
  <si>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</si>
  <si>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</si>
  <si>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</si>
  <si>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</si>
  <si>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</si>
  <si>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</si>
  <si>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</si>
  <si>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</si>
  <si>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</si>
  <si>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</si>
  <si>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</si>
  <si>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</si>
  <si>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</si>
  <si>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</si>
  <si>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</si>
  <si>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</si>
  <si>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</si>
  <si>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</si>
  <si>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</si>
  <si>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</si>
  <si>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</si>
  <si>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</si>
  <si>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</si>
  <si>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</si>
  <si>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</si>
  <si>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</si>
  <si>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</si>
  <si>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</si>
  <si>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</si>
  <si>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</si>
  <si>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</si>
  <si>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</si>
  <si>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</si>
  <si>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</si>
  <si>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</si>
  <si>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</si>
  <si>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</si>
  <si>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</si>
  <si>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</si>
  <si>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</si>
  <si>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</si>
  <si>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</si>
  <si>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</si>
  <si>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</si>
  <si>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</si>
  <si>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</si>
  <si>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</si>
  <si>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</si>
  <si>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</si>
  <si>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</si>
  <si>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</si>
  <si>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</si>
  <si>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</si>
  <si>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</si>
  <si>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</si>
  <si>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</si>
  <si>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</si>
  <si>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</si>
  <si>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</si>
  <si>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</si>
  <si>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</si>
  <si>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</si>
  <si>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</si>
  <si>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</si>
  <si>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</si>
  <si>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</si>
  <si>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</si>
  <si>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</si>
  <si>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</si>
  <si>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</si>
  <si>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</si>
  <si>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</si>
  <si>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</si>
  <si>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</si>
  <si>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</si>
  <si>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</si>
  <si>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</si>
  <si>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</si>
  <si>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</si>
  <si>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</si>
  <si>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</si>
  <si>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</si>
  <si>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</si>
  <si>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</si>
  <si>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</si>
  <si>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奥出雲病院事業特別会計</t>
  </si>
  <si>
    <t>下水道事業特別会計</t>
  </si>
  <si>
    <t>水道事業会計</t>
  </si>
  <si>
    <t>後期高齢者医療保険事業特別会計</t>
  </si>
  <si>
    <t>国民健康保険事業特別会計</t>
  </si>
  <si>
    <t>国営農地開発事業特別会計</t>
  </si>
  <si>
    <t>介護老人保健施設事業特別会計</t>
  </si>
  <si>
    <t>その他会計（赤字）</t>
  </si>
  <si>
    <t>その他会計（黒字）</t>
  </si>
  <si>
    <t>R02</t>
    <phoneticPr fontId="5"/>
  </si>
  <si>
    <t>R03</t>
    <phoneticPr fontId="5"/>
  </si>
  <si>
    <t>R04</t>
    <phoneticPr fontId="5"/>
  </si>
  <si>
    <t>R05</t>
    <phoneticPr fontId="5"/>
  </si>
  <si>
    <t>R06</t>
    <phoneticPr fontId="5"/>
  </si>
  <si>
    <t>-</t>
    <phoneticPr fontId="2"/>
  </si>
  <si>
    <t>島根県市町村総合組合（普通）</t>
    <rPh sb="0" eb="3">
      <t>シマネケン</t>
    </rPh>
    <rPh sb="3" eb="6">
      <t>シチョウソン</t>
    </rPh>
    <rPh sb="6" eb="8">
      <t>ソウゴウ</t>
    </rPh>
    <rPh sb="8" eb="10">
      <t>クミアイ</t>
    </rPh>
    <rPh sb="11" eb="13">
      <t>フツウ</t>
    </rPh>
    <phoneticPr fontId="2"/>
  </si>
  <si>
    <t>雲南広域連合（普通）</t>
    <rPh sb="0" eb="2">
      <t>ウンナン</t>
    </rPh>
    <rPh sb="2" eb="4">
      <t>コウイキ</t>
    </rPh>
    <rPh sb="4" eb="6">
      <t>レンゴウ</t>
    </rPh>
    <rPh sb="7" eb="9">
      <t>フツウ</t>
    </rPh>
    <phoneticPr fontId="2"/>
  </si>
  <si>
    <t>雲南広域連合（介護）</t>
    <rPh sb="0" eb="2">
      <t>ウンナン</t>
    </rPh>
    <rPh sb="2" eb="4">
      <t>コウイキ</t>
    </rPh>
    <rPh sb="4" eb="6">
      <t>レンゴウ</t>
    </rPh>
    <rPh sb="7" eb="9">
      <t>カイゴ</t>
    </rPh>
    <phoneticPr fontId="2"/>
  </si>
  <si>
    <t>雲南広域連合（下水）</t>
    <rPh sb="0" eb="2">
      <t>ウンナン</t>
    </rPh>
    <rPh sb="2" eb="4">
      <t>コウイキ</t>
    </rPh>
    <rPh sb="4" eb="6">
      <t>レンゴウ</t>
    </rPh>
    <rPh sb="7" eb="9">
      <t>ゲスイ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</si>
  <si>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</si>
  <si>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</si>
  <si>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奥出雲仁多米</t>
    <rPh sb="0" eb="3">
      <t>オクイズモ</t>
    </rPh>
    <rPh sb="3" eb="5">
      <t>ニタ</t>
    </rPh>
    <rPh sb="5" eb="6">
      <t>マイ</t>
    </rPh>
    <phoneticPr fontId="2"/>
  </si>
  <si>
    <t>奥出雲交通</t>
    <rPh sb="0" eb="3">
      <t>オクイズモ</t>
    </rPh>
    <rPh sb="3" eb="5">
      <t>コウツウ</t>
    </rPh>
    <phoneticPr fontId="2"/>
  </si>
  <si>
    <t>奥出雲振興</t>
    <rPh sb="0" eb="5">
      <t>オクイズモシンコウ</t>
    </rPh>
    <phoneticPr fontId="2"/>
  </si>
  <si>
    <t>〇</t>
    <phoneticPr fontId="2"/>
  </si>
  <si>
    <t>仁多堆肥センター</t>
    <rPh sb="0" eb="2">
      <t>ニタ</t>
    </rPh>
    <rPh sb="2" eb="4">
      <t>タイヒ</t>
    </rPh>
    <phoneticPr fontId="2"/>
  </si>
  <si>
    <t>奥出雲町土地開発公社</t>
    <rPh sb="0" eb="4">
      <t>オクイズモチョウ</t>
    </rPh>
    <rPh sb="4" eb="8">
      <t>トチカイハツ</t>
    </rPh>
    <rPh sb="8" eb="10">
      <t>コウシャ</t>
    </rPh>
    <phoneticPr fontId="2"/>
  </si>
  <si>
    <t>奥出雲町農業公社</t>
    <rPh sb="0" eb="4">
      <t>オクイズモチョウ</t>
    </rPh>
    <rPh sb="4" eb="6">
      <t>ノウギョウ</t>
    </rPh>
    <rPh sb="6" eb="8">
      <t>コウシャ</t>
    </rPh>
    <phoneticPr fontId="2"/>
  </si>
  <si>
    <t>舞茸奥出雲</t>
    <rPh sb="0" eb="2">
      <t>マイタケ</t>
    </rPh>
    <rPh sb="2" eb="5">
      <t>オクイズモ</t>
    </rPh>
    <phoneticPr fontId="2"/>
  </si>
  <si>
    <t>奥出雲電力</t>
    <rPh sb="0" eb="3">
      <t>オクイズモ</t>
    </rPh>
    <rPh sb="3" eb="5">
      <t>デンリョク</t>
    </rPh>
    <phoneticPr fontId="2"/>
  </si>
  <si>
    <t>奥出雲酒造</t>
    <rPh sb="0" eb="3">
      <t>オクイズモ</t>
    </rPh>
    <rPh sb="3" eb="5">
      <t>シュゾウ</t>
    </rPh>
    <phoneticPr fontId="2"/>
  </si>
  <si>
    <t>島根県住宅供給公社</t>
    <rPh sb="0" eb="3">
      <t>シマネケン</t>
    </rPh>
    <rPh sb="3" eb="5">
      <t>ジュウタク</t>
    </rPh>
    <rPh sb="5" eb="7">
      <t>キョウキュウ</t>
    </rPh>
    <rPh sb="7" eb="9">
      <t>コウシャ</t>
    </rPh>
    <phoneticPr fontId="2"/>
  </si>
  <si>
    <t>ふるさと応援基金</t>
    <phoneticPr fontId="5"/>
  </si>
  <si>
    <t>地域振興基金</t>
    <phoneticPr fontId="5"/>
  </si>
  <si>
    <t>仁多米振興施設整備基金</t>
    <phoneticPr fontId="5"/>
  </si>
  <si>
    <t>福祉基金</t>
    <phoneticPr fontId="5"/>
  </si>
  <si>
    <t>過疎地域自立促進特別対策事業基金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</si>
</sst>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85942</c:v>
                </c:pt>
                <c:pt idx="2">
                  <c:v>95007</c:v>
                </c:pt>
                <c:pt idx="3">
                  <c:v>98176</c:v>
                </c:pt>
                <c:pt idx="4">
                  <c:v>119283</c:v>
                </c:pt>
              </c:numCache>
            </c:numRef>
          </c:val>
          <c:smooth val="0"/>
          <c:extLst>
            <c:ext xmlns:c16="http://schemas.microsoft.com/office/drawing/2014/chart" uri="{C3380CC4-5D6E-409C-BE32-E72D297353CC}">
              <c16:uniqueId val="{00000000-90A2-439C-882A-0DE93C82C9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137008</c:v>
                </c:pt>
                <c:pt idx="1">
                  <c:v>131407</c:v>
                </c:pt>
                <c:pt idx="2">
                  <c:v>154553</c:v>
                </c:pt>
                <c:pt idx="3">
                  <c:v>205748</c:v>
                </c:pt>
                <c:pt idx="4">
                  <c:v>273929</c:v>
                </c:pt>
              </c:numCache>
            </c:numRef>
          </c:val>
          <c:smooth val="0"/>
          <c:extLst>
            <c:ext xmlns:c16="http://schemas.microsoft.com/office/drawing/2014/chart" uri="{C3380CC4-5D6E-409C-BE32-E72D297353CC}">
              <c16:uniqueId val="{00000001-90A2-439C-882A-0DE93C82C9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1.99</c:v>
                </c:pt>
                <c:pt idx="1">
                  <c:v>1.56</c:v>
                </c:pt>
                <c:pt idx="2">
                  <c:v>1.97</c:v>
                </c:pt>
                <c:pt idx="3">
                  <c:v>4.2699999999999996</c:v>
                </c:pt>
                <c:pt idx="4">
                  <c:v>3.4</c:v>
                </c:pt>
              </c:numCache>
            </c:numRef>
          </c:val>
          <c:extLst>
            <c:ext xmlns:c16="http://schemas.microsoft.com/office/drawing/2014/chart" uri="{C3380CC4-5D6E-409C-BE32-E72D297353CC}">
              <c16:uniqueId val="{00000000-0F5F-4339-A39B-F630B9F9F9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10.49</c:v>
                </c:pt>
                <c:pt idx="1">
                  <c:v>10.86</c:v>
                </c:pt>
                <c:pt idx="2">
                  <c:v>11.19</c:v>
                </c:pt>
                <c:pt idx="3">
                  <c:v>8.8000000000000007</c:v>
                </c:pt>
                <c:pt idx="4">
                  <c:v>9.7899999999999991</c:v>
                </c:pt>
              </c:numCache>
            </c:numRef>
          </c:val>
          <c:extLst>
            <c:ext xmlns:c16="http://schemas.microsoft.com/office/drawing/2014/chart" uri="{C3380CC4-5D6E-409C-BE32-E72D297353CC}">
              <c16:uniqueId val="{00000001-0F5F-4339-A39B-F630B9F9F9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c:v>
                </c:pt>
                <c:pt idx="1">
                  <c:v>4.8</c:v>
                </c:pt>
                <c:pt idx="2">
                  <c:v>4.75</c:v>
                </c:pt>
                <c:pt idx="3">
                  <c:v>13.04</c:v>
                </c:pt>
                <c:pt idx="4">
                  <c:v>2.27</c:v>
                </c:pt>
              </c:numCache>
            </c:numRef>
          </c:val>
          <c:smooth val="0"/>
          <c:extLst>
            <c:ext xmlns:c16="http://schemas.microsoft.com/office/drawing/2014/chart" uri="{C3380CC4-5D6E-409C-BE32-E72D297353CC}">
              <c16:uniqueId val="{00000002-0F5F-4339-A39B-F630B9F9F9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0.01</c:v>
                </c:pt>
                <c:pt idx="4">
                  <c:v>#N/A</c:v>
                </c:pt>
                <c:pt idx="5">
                  <c:v>0.02</c:v>
                </c:pt>
                <c:pt idx="6">
                  <c:v>#N/A</c:v>
                </c:pt>
                <c:pt idx="7">
                  <c:v>0.66</c:v>
                </c:pt>
                <c:pt idx="8">
                  <c:v>#N/A</c:v>
                </c:pt>
                <c:pt idx="9">
                  <c:v>0</c:v>
                </c:pt>
              </c:numCache>
            </c:numRef>
          </c:val>
          <c:extLst>
            <c:ext xmlns:c16="http://schemas.microsoft.com/office/drawing/2014/chart" uri="{C3380CC4-5D6E-409C-BE32-E72D297353CC}">
              <c16:uniqueId val="{00000000-7B69-454D-BBDB-C3D9603719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69-454D-BBDB-C3D960371914}"/>
            </c:ext>
          </c:extLst>
        </c:ser>
        <c:ser>
          <c:idx val="2"/>
          <c:order val="2"/>
          <c:tx>
            <c:strRef>
              <c:f>データシート!$A$29</c:f>
              <c:strCache>
                <c:ptCount val="1"/>
                <c:pt idx="0">
                  <c:v>介護老人保健施設事業特別会計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B69-454D-BBDB-C3D960371914}"/>
            </c:ext>
          </c:extLst>
        </c:ser>
        <c:ser>
          <c:idx val="3"/>
          <c:order val="3"/>
          <c:tx>
            <c:strRef>
              <c:f>データシート!$A$30</c:f>
              <c:strCache>
                <c:ptCount val="1"/>
                <c:pt idx="0">
                  <c:v>国営農地開発事業特別会計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B69-454D-BBDB-C3D96037191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0.02</c:v>
                </c:pt>
                <c:pt idx="4">
                  <c:v>#N/A</c:v>
                </c:pt>
                <c:pt idx="5">
                  <c:v>0.05</c:v>
                </c:pt>
                <c:pt idx="6">
                  <c:v>#N/A</c:v>
                </c:pt>
                <c:pt idx="7">
                  <c:v>0.05</c:v>
                </c:pt>
                <c:pt idx="8">
                  <c:v>#N/A</c:v>
                </c:pt>
                <c:pt idx="9">
                  <c:v>0.03</c:v>
                </c:pt>
              </c:numCache>
            </c:numRef>
          </c:val>
          <c:extLst>
            <c:ext xmlns:c16="http://schemas.microsoft.com/office/drawing/2014/chart" uri="{C3380CC4-5D6E-409C-BE32-E72D297353CC}">
              <c16:uniqueId val="{00000004-7B69-454D-BBDB-C3D960371914}"/>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0.05</c:v>
                </c:pt>
                <c:pt idx="6">
                  <c:v>#N/A</c:v>
                </c:pt>
                <c:pt idx="7">
                  <c:v>0.04</c:v>
                </c:pt>
                <c:pt idx="8">
                  <c:v>#N/A</c:v>
                </c:pt>
                <c:pt idx="9">
                  <c:v>0.06</c:v>
                </c:pt>
              </c:numCache>
            </c:numRef>
          </c:val>
          <c:extLst>
            <c:ext xmlns:c16="http://schemas.microsoft.com/office/drawing/2014/chart" uri="{C3380CC4-5D6E-409C-BE32-E72D297353CC}">
              <c16:uniqueId val="{00000005-7B69-454D-BBDB-C3D96037191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1.36</c:v>
                </c:pt>
                <c:pt idx="4">
                  <c:v>#N/A</c:v>
                </c:pt>
                <c:pt idx="5">
                  <c:v>1.69</c:v>
                </c:pt>
                <c:pt idx="6">
                  <c:v>#N/A</c:v>
                </c:pt>
                <c:pt idx="7">
                  <c:v>1.67</c:v>
                </c:pt>
                <c:pt idx="8">
                  <c:v>#N/A</c:v>
                </c:pt>
                <c:pt idx="9">
                  <c:v>2.08</c:v>
                </c:pt>
              </c:numCache>
            </c:numRef>
          </c:val>
          <c:extLst>
            <c:ext xmlns:c16="http://schemas.microsoft.com/office/drawing/2014/chart" uri="{C3380CC4-5D6E-409C-BE32-E72D297353CC}">
              <c16:uniqueId val="{00000006-7B69-454D-BBDB-C3D960371914}"/>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2.36</c:v>
                </c:pt>
              </c:numCache>
            </c:numRef>
          </c:val>
          <c:extLst>
            <c:ext xmlns:c16="http://schemas.microsoft.com/office/drawing/2014/chart" uri="{C3380CC4-5D6E-409C-BE32-E72D297353CC}">
              <c16:uniqueId val="{00000007-7B69-454D-BBDB-C3D960371914}"/>
            </c:ext>
          </c:extLst>
        </c:ser>
        <c:ser>
          <c:idx val="8"/>
          <c:order val="8"/>
          <c:tx>
            <c:strRef>
              <c:f>データシート!$A$35</c:f>
              <c:strCache>
                <c:ptCount val="1"/>
                <c:pt idx="0">
                  <c:v>奥出雲病院事業特別会計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1.79</c:v>
                </c:pt>
                <c:pt idx="2">
                  <c:v>#N/A</c:v>
                </c:pt>
                <c:pt idx="3">
                  <c:v>2.2200000000000002</c:v>
                </c:pt>
                <c:pt idx="4">
                  <c:v>#N/A</c:v>
                </c:pt>
                <c:pt idx="5">
                  <c:v>4.51</c:v>
                </c:pt>
                <c:pt idx="6">
                  <c:v>#N/A</c:v>
                </c:pt>
                <c:pt idx="7">
                  <c:v>2.5299999999999998</c:v>
                </c:pt>
                <c:pt idx="8">
                  <c:v>#N/A</c:v>
                </c:pt>
                <c:pt idx="9">
                  <c:v>2.63</c:v>
                </c:pt>
              </c:numCache>
            </c:numRef>
          </c:val>
          <c:extLst>
            <c:ext xmlns:c16="http://schemas.microsoft.com/office/drawing/2014/chart" uri="{C3380CC4-5D6E-409C-BE32-E72D297353CC}">
              <c16:uniqueId val="{00000008-7B69-454D-BBDB-C3D9603719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1.99</c:v>
                </c:pt>
                <c:pt idx="2">
                  <c:v>#N/A</c:v>
                </c:pt>
                <c:pt idx="3">
                  <c:v>1.56</c:v>
                </c:pt>
                <c:pt idx="4">
                  <c:v>#N/A</c:v>
                </c:pt>
                <c:pt idx="5">
                  <c:v>1.96</c:v>
                </c:pt>
                <c:pt idx="6">
                  <c:v>#N/A</c:v>
                </c:pt>
                <c:pt idx="7">
                  <c:v>4.26</c:v>
                </c:pt>
                <c:pt idx="8">
                  <c:v>#N/A</c:v>
                </c:pt>
                <c:pt idx="9">
                  <c:v>3.39</c:v>
                </c:pt>
              </c:numCache>
            </c:numRef>
          </c:val>
          <c:extLst>
            <c:ext xmlns:c16="http://schemas.microsoft.com/office/drawing/2014/chart" uri="{C3380CC4-5D6E-409C-BE32-E72D297353CC}">
              <c16:uniqueId val="{00000009-7B69-454D-BBDB-C3D9603719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2464</c:v>
                </c:pt>
                <c:pt idx="5">
                  <c:v>2395</c:v>
                </c:pt>
                <c:pt idx="8">
                  <c:v>2345</c:v>
                </c:pt>
                <c:pt idx="11">
                  <c:v>2269</c:v>
                </c:pt>
                <c:pt idx="14">
                  <c:v>1956</c:v>
                </c:pt>
              </c:numCache>
            </c:numRef>
          </c:val>
          <c:extLst>
            <c:ext xmlns:c16="http://schemas.microsoft.com/office/drawing/2014/chart" uri="{C3380CC4-5D6E-409C-BE32-E72D297353CC}">
              <c16:uniqueId val="{00000000-26BC-483F-AB76-2A8A9BE164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3</c:v>
                </c:pt>
                <c:pt idx="12">
                  <c:v>6</c:v>
                </c:pt>
              </c:numCache>
            </c:numRef>
          </c:val>
          <c:extLst>
            <c:ext xmlns:c16="http://schemas.microsoft.com/office/drawing/2014/chart" uri="{C3380CC4-5D6E-409C-BE32-E72D297353CC}">
              <c16:uniqueId val="{00000001-26BC-483F-AB76-2A8A9BE164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17</c:v>
                </c:pt>
                <c:pt idx="6">
                  <c:v>17</c:v>
                </c:pt>
                <c:pt idx="9">
                  <c:v>17</c:v>
                </c:pt>
                <c:pt idx="12">
                  <c:v>16</c:v>
                </c:pt>
              </c:numCache>
            </c:numRef>
          </c:val>
          <c:extLst>
            <c:ext xmlns:c16="http://schemas.microsoft.com/office/drawing/2014/chart" uri="{C3380CC4-5D6E-409C-BE32-E72D297353CC}">
              <c16:uniqueId val="{00000002-26BC-483F-AB76-2A8A9BE164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23</c:v>
                </c:pt>
                <c:pt idx="6">
                  <c:v>26</c:v>
                </c:pt>
                <c:pt idx="9">
                  <c:v>23</c:v>
                </c:pt>
                <c:pt idx="12">
                  <c:v>18</c:v>
                </c:pt>
              </c:numCache>
            </c:numRef>
          </c:val>
          <c:extLst>
            <c:ext xmlns:c16="http://schemas.microsoft.com/office/drawing/2014/chart" uri="{C3380CC4-5D6E-409C-BE32-E72D297353CC}">
              <c16:uniqueId val="{00000003-26BC-483F-AB76-2A8A9BE164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1005</c:v>
                </c:pt>
                <c:pt idx="3">
                  <c:v>1059</c:v>
                </c:pt>
                <c:pt idx="6">
                  <c:v>1034</c:v>
                </c:pt>
                <c:pt idx="9">
                  <c:v>999</c:v>
                </c:pt>
                <c:pt idx="12">
                  <c:v>868</c:v>
                </c:pt>
              </c:numCache>
            </c:numRef>
          </c:val>
          <c:extLst>
            <c:ext xmlns:c16="http://schemas.microsoft.com/office/drawing/2014/chart" uri="{C3380CC4-5D6E-409C-BE32-E72D297353CC}">
              <c16:uniqueId val="{00000004-26BC-483F-AB76-2A8A9BE164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BC-483F-AB76-2A8A9BE164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BC-483F-AB76-2A8A9BE164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2177</c:v>
                </c:pt>
                <c:pt idx="3">
                  <c:v>2239</c:v>
                </c:pt>
                <c:pt idx="6">
                  <c:v>2097</c:v>
                </c:pt>
                <c:pt idx="9">
                  <c:v>1953</c:v>
                </c:pt>
                <c:pt idx="12">
                  <c:v>1518</c:v>
                </c:pt>
              </c:numCache>
            </c:numRef>
          </c:val>
          <c:extLst>
            <c:ext xmlns:c16="http://schemas.microsoft.com/office/drawing/2014/chart" uri="{C3380CC4-5D6E-409C-BE32-E72D297353CC}">
              <c16:uniqueId val="{00000007-26BC-483F-AB76-2A8A9BE164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757</c:v>
                </c:pt>
                <c:pt idx="2">
                  <c:v>#N/A</c:v>
                </c:pt>
                <c:pt idx="3">
                  <c:v>#N/A</c:v>
                </c:pt>
                <c:pt idx="4">
                  <c:v>944</c:v>
                </c:pt>
                <c:pt idx="5">
                  <c:v>#N/A</c:v>
                </c:pt>
                <c:pt idx="6">
                  <c:v>#N/A</c:v>
                </c:pt>
                <c:pt idx="7">
                  <c:v>830</c:v>
                </c:pt>
                <c:pt idx="8">
                  <c:v>#N/A</c:v>
                </c:pt>
                <c:pt idx="9">
                  <c:v>#N/A</c:v>
                </c:pt>
                <c:pt idx="10">
                  <c:v>726</c:v>
                </c:pt>
                <c:pt idx="11">
                  <c:v>#N/A</c:v>
                </c:pt>
                <c:pt idx="12">
                  <c:v>#N/A</c:v>
                </c:pt>
                <c:pt idx="13">
                  <c:v>470</c:v>
                </c:pt>
                <c:pt idx="14">
                  <c:v>#N/A</c:v>
                </c:pt>
              </c:numCache>
            </c:numRef>
          </c:val>
          <c:smooth val="0"/>
          <c:extLst>
            <c:ext xmlns:c16="http://schemas.microsoft.com/office/drawing/2014/chart" uri="{C3380CC4-5D6E-409C-BE32-E72D297353CC}">
              <c16:uniqueId val="{00000008-26BC-483F-AB76-2A8A9BE164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19775</c:v>
                </c:pt>
                <c:pt idx="5">
                  <c:v>18750</c:v>
                </c:pt>
                <c:pt idx="8">
                  <c:v>17076</c:v>
                </c:pt>
                <c:pt idx="11">
                  <c:v>16213</c:v>
                </c:pt>
                <c:pt idx="14">
                  <c:v>16553</c:v>
                </c:pt>
              </c:numCache>
            </c:numRef>
          </c:val>
          <c:extLst>
            <c:ext xmlns:c16="http://schemas.microsoft.com/office/drawing/2014/chart" uri="{C3380CC4-5D6E-409C-BE32-E72D297353CC}">
              <c16:uniqueId val="{00000000-86AA-4A34-B4D1-0818F65058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606</c:v>
                </c:pt>
                <c:pt idx="5">
                  <c:v>626</c:v>
                </c:pt>
                <c:pt idx="8">
                  <c:v>642</c:v>
                </c:pt>
                <c:pt idx="11">
                  <c:v>615</c:v>
                </c:pt>
                <c:pt idx="14">
                  <c:v>581</c:v>
                </c:pt>
              </c:numCache>
            </c:numRef>
          </c:val>
          <c:extLst>
            <c:ext xmlns:c16="http://schemas.microsoft.com/office/drawing/2014/chart" uri="{C3380CC4-5D6E-409C-BE32-E72D297353CC}">
              <c16:uniqueId val="{00000001-86AA-4A34-B4D1-0818F65058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3204</c:v>
                </c:pt>
                <c:pt idx="5">
                  <c:v>3143</c:v>
                </c:pt>
                <c:pt idx="8">
                  <c:v>3198</c:v>
                </c:pt>
                <c:pt idx="11">
                  <c:v>2519</c:v>
                </c:pt>
                <c:pt idx="14">
                  <c:v>2745</c:v>
                </c:pt>
              </c:numCache>
            </c:numRef>
          </c:val>
          <c:extLst>
            <c:ext xmlns:c16="http://schemas.microsoft.com/office/drawing/2014/chart" uri="{C3380CC4-5D6E-409C-BE32-E72D297353CC}">
              <c16:uniqueId val="{00000002-86AA-4A34-B4D1-0818F65058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AA-4A34-B4D1-0818F65058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AA-4A34-B4D1-0818F65058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374</c:v>
                </c:pt>
                <c:pt idx="3">
                  <c:v>541</c:v>
                </c:pt>
                <c:pt idx="6">
                  <c:v>1063</c:v>
                </c:pt>
                <c:pt idx="9">
                  <c:v>87</c:v>
                </c:pt>
                <c:pt idx="12">
                  <c:v>86</c:v>
                </c:pt>
              </c:numCache>
            </c:numRef>
          </c:val>
          <c:extLst>
            <c:ext xmlns:c16="http://schemas.microsoft.com/office/drawing/2014/chart" uri="{C3380CC4-5D6E-409C-BE32-E72D297353CC}">
              <c16:uniqueId val="{00000005-86AA-4A34-B4D1-0818F65058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c:v>
                </c:pt>
                <c:pt idx="3">
                  <c:v>815</c:v>
                </c:pt>
                <c:pt idx="6">
                  <c:v>810</c:v>
                </c:pt>
                <c:pt idx="9">
                  <c:v>843</c:v>
                </c:pt>
                <c:pt idx="12">
                  <c:v>876</c:v>
                </c:pt>
              </c:numCache>
            </c:numRef>
          </c:val>
          <c:extLst>
            <c:ext xmlns:c16="http://schemas.microsoft.com/office/drawing/2014/chart" uri="{C3380CC4-5D6E-409C-BE32-E72D297353CC}">
              <c16:uniqueId val="{00000006-86AA-4A34-B4D1-0818F65058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161</c:v>
                </c:pt>
                <c:pt idx="3">
                  <c:v>141</c:v>
                </c:pt>
                <c:pt idx="6">
                  <c:v>123</c:v>
                </c:pt>
                <c:pt idx="9">
                  <c:v>122</c:v>
                </c:pt>
                <c:pt idx="12">
                  <c:v>187</c:v>
                </c:pt>
              </c:numCache>
            </c:numRef>
          </c:val>
          <c:extLst>
            <c:ext xmlns:c16="http://schemas.microsoft.com/office/drawing/2014/chart" uri="{C3380CC4-5D6E-409C-BE32-E72D297353CC}">
              <c16:uniqueId val="{00000007-86AA-4A34-B4D1-0818F65058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10417</c:v>
                </c:pt>
                <c:pt idx="3">
                  <c:v>9710</c:v>
                </c:pt>
                <c:pt idx="6">
                  <c:v>9112</c:v>
                </c:pt>
                <c:pt idx="9">
                  <c:v>8362</c:v>
                </c:pt>
                <c:pt idx="12">
                  <c:v>7906</c:v>
                </c:pt>
              </c:numCache>
            </c:numRef>
          </c:val>
          <c:extLst>
            <c:ext xmlns:c16="http://schemas.microsoft.com/office/drawing/2014/chart" uri="{C3380CC4-5D6E-409C-BE32-E72D297353CC}">
              <c16:uniqueId val="{00000008-86AA-4A34-B4D1-0818F65058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191</c:v>
                </c:pt>
                <c:pt idx="3">
                  <c:v>145</c:v>
                </c:pt>
                <c:pt idx="6">
                  <c:v>117</c:v>
                </c:pt>
                <c:pt idx="9">
                  <c:v>92</c:v>
                </c:pt>
                <c:pt idx="12">
                  <c:v>69</c:v>
                </c:pt>
              </c:numCache>
            </c:numRef>
          </c:val>
          <c:extLst>
            <c:ext xmlns:c16="http://schemas.microsoft.com/office/drawing/2014/chart" uri="{C3380CC4-5D6E-409C-BE32-E72D297353CC}">
              <c16:uniqueId val="{00000009-86AA-4A34-B4D1-0818F65058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19330</c:v>
                </c:pt>
                <c:pt idx="3">
                  <c:v>18294</c:v>
                </c:pt>
                <c:pt idx="6">
                  <c:v>17364</c:v>
                </c:pt>
                <c:pt idx="9">
                  <c:v>17238</c:v>
                </c:pt>
                <c:pt idx="12">
                  <c:v>17552</c:v>
                </c:pt>
              </c:numCache>
            </c:numRef>
          </c:val>
          <c:extLst>
            <c:ext xmlns:c16="http://schemas.microsoft.com/office/drawing/2014/chart" uri="{C3380CC4-5D6E-409C-BE32-E72D297353CC}">
              <c16:uniqueId val="{0000000A-86AA-4A34-B4D1-0818F65058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7773</c:v>
                </c:pt>
                <c:pt idx="2">
                  <c:v>#N/A</c:v>
                </c:pt>
                <c:pt idx="3">
                  <c:v>#N/A</c:v>
                </c:pt>
                <c:pt idx="4">
                  <c:v>7128</c:v>
                </c:pt>
                <c:pt idx="5">
                  <c:v>#N/A</c:v>
                </c:pt>
                <c:pt idx="6">
                  <c:v>#N/A</c:v>
                </c:pt>
                <c:pt idx="7">
                  <c:v>7674</c:v>
                </c:pt>
                <c:pt idx="8">
                  <c:v>#N/A</c:v>
                </c:pt>
                <c:pt idx="9">
                  <c:v>#N/A</c:v>
                </c:pt>
                <c:pt idx="10">
                  <c:v>7396</c:v>
                </c:pt>
                <c:pt idx="11">
                  <c:v>#N/A</c:v>
                </c:pt>
                <c:pt idx="12">
                  <c:v>#N/A</c:v>
                </c:pt>
                <c:pt idx="13">
                  <c:v>6797</c:v>
                </c:pt>
                <c:pt idx="14">
                  <c:v>#N/A</c:v>
                </c:pt>
              </c:numCache>
            </c:numRef>
          </c:val>
          <c:smooth val="0"/>
          <c:extLst>
            <c:ext xmlns:c16="http://schemas.microsoft.com/office/drawing/2014/chart" uri="{C3380CC4-5D6E-409C-BE32-E72D297353CC}">
              <c16:uniqueId val="{0000000B-86AA-4A34-B4D1-0818F65058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845</c:v>
                </c:pt>
                <c:pt idx="1">
                  <c:v>661</c:v>
                </c:pt>
                <c:pt idx="2">
                  <c:v>720</c:v>
                </c:pt>
              </c:numCache>
            </c:numRef>
          </c:val>
          <c:extLst>
            <c:ext xmlns:c16="http://schemas.microsoft.com/office/drawing/2014/chart" uri="{C3380CC4-5D6E-409C-BE32-E72D297353CC}">
              <c16:uniqueId val="{00000000-59FD-4828-9490-8128361303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873</c:v>
                </c:pt>
                <c:pt idx="1">
                  <c:v>341</c:v>
                </c:pt>
                <c:pt idx="2">
                  <c:v>326</c:v>
                </c:pt>
              </c:numCache>
            </c:numRef>
          </c:val>
          <c:extLst>
            <c:ext xmlns:c16="http://schemas.microsoft.com/office/drawing/2014/chart" uri="{C3380CC4-5D6E-409C-BE32-E72D297353CC}">
              <c16:uniqueId val="{00000001-59FD-4828-9490-8128361303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1763</c:v>
                </c:pt>
                <c:pt idx="1">
                  <c:v>1945</c:v>
                </c:pt>
                <c:pt idx="2">
                  <c:v>2085</c:v>
                </c:pt>
              </c:numCache>
            </c:numRef>
          </c:val>
          <c:extLst>
            <c:ext xmlns:c16="http://schemas.microsoft.com/office/drawing/2014/chart" uri="{C3380CC4-5D6E-409C-BE32-E72D297353CC}">
              <c16:uniqueId val="{00000002-59FD-4828-9490-8128361303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市町村合併直後に発行した地方債の償還終了に伴い算入公債費が</a:t>
          </a:r>
          <a:r>
            <a:rPr kumimoji="1" lang="en-US" altLang="ja-JP" sz="1400">
              <a:latin typeface="ＭＳ ゴシック" pitchFamily="49" charset="-128"/>
              <a:ea typeface="ＭＳ ゴシック" pitchFamily="49" charset="-128"/>
            </a:rPr>
            <a:t>313</a:t>
          </a:r>
          <a:r>
            <a:rPr kumimoji="1" lang="ja-JP" altLang="en-US" sz="1400">
              <a:latin typeface="ＭＳ ゴシック" pitchFamily="49" charset="-128"/>
              <a:ea typeface="ＭＳ ゴシック" pitchFamily="49" charset="-128"/>
            </a:rPr>
            <a:t>百万円減少する一方で、元利償還金が</a:t>
          </a:r>
          <a:r>
            <a:rPr kumimoji="1" lang="en-US" altLang="ja-JP" sz="1400">
              <a:latin typeface="ＭＳ ゴシック" pitchFamily="49" charset="-128"/>
              <a:ea typeface="ＭＳ ゴシック" pitchFamily="49" charset="-128"/>
            </a:rPr>
            <a:t>435</a:t>
          </a:r>
          <a:r>
            <a:rPr kumimoji="1" lang="ja-JP" altLang="en-US" sz="1400">
              <a:latin typeface="ＭＳ ゴシック" pitchFamily="49" charset="-128"/>
              <a:ea typeface="ＭＳ ゴシック" pitchFamily="49" charset="-128"/>
            </a:rPr>
            <a:t>百万円減少したため実質公債費比率の分子の額は</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百万円、約</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年度に小学校整備事業実施のため多額の地方債を発行したことから</a:t>
          </a:r>
          <a:r>
            <a:rPr kumimoji="1" lang="en-US" altLang="ja-JP" sz="1400">
              <a:latin typeface="ＭＳ ゴシック" pitchFamily="49" charset="-128"/>
              <a:ea typeface="ＭＳ ゴシック" pitchFamily="49" charset="-128"/>
            </a:rPr>
            <a:t>314</a:t>
          </a:r>
          <a:r>
            <a:rPr kumimoji="1" lang="ja-JP" altLang="en-US" sz="1400">
              <a:latin typeface="ＭＳ ゴシック" pitchFamily="49" charset="-128"/>
              <a:ea typeface="ＭＳ ゴシック" pitchFamily="49" charset="-128"/>
            </a:rPr>
            <a:t>百万円増加したが、公営企業債等繰入見込額は、各公営企業において償還が進み残高が減少したことにより</a:t>
          </a:r>
          <a:r>
            <a:rPr kumimoji="1" lang="en-US" altLang="ja-JP" sz="1400">
              <a:latin typeface="ＭＳ ゴシック" pitchFamily="49" charset="-128"/>
              <a:ea typeface="ＭＳ ゴシック" pitchFamily="49" charset="-128"/>
            </a:rPr>
            <a:t>456</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また、ふるさと基金積立てによる充当可能基金の</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百万円増や</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過疎債発行額の増による基準財政需要額算入見込額の</a:t>
          </a:r>
          <a:r>
            <a:rPr kumimoji="1" lang="en-US" altLang="ja-JP" sz="1400">
              <a:latin typeface="ＭＳ ゴシック" pitchFamily="49" charset="-128"/>
              <a:ea typeface="ＭＳ ゴシック" pitchFamily="49" charset="-128"/>
            </a:rPr>
            <a:t>340</a:t>
          </a:r>
          <a:r>
            <a:rPr kumimoji="1" lang="ja-JP" altLang="en-US" sz="1400">
              <a:latin typeface="ＭＳ ゴシック" pitchFamily="49" charset="-128"/>
              <a:ea typeface="ＭＳ ゴシック" pitchFamily="49" charset="-128"/>
            </a:rPr>
            <a:t>百万円増が要因となり、充当可能財源等については、</a:t>
          </a:r>
          <a:r>
            <a:rPr kumimoji="1" lang="en-US" altLang="ja-JP" sz="1400">
              <a:latin typeface="ＭＳ ゴシック" pitchFamily="49" charset="-128"/>
              <a:ea typeface="ＭＳ ゴシック" pitchFamily="49" charset="-128"/>
            </a:rPr>
            <a:t>532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これらの要因により将来負担比率の分子は</a:t>
          </a:r>
          <a:r>
            <a:rPr kumimoji="1" lang="en-US" altLang="ja-JP" sz="1400">
              <a:latin typeface="ＭＳ ゴシック" pitchFamily="49" charset="-128"/>
              <a:ea typeface="ＭＳ ゴシック" pitchFamily="49" charset="-128"/>
            </a:rPr>
            <a:t>599</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島根県奥出雲町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ふるさと寄附が好調に推移し、特定目的基金のふるさと応援基金を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百万円積み増ししたため基金全体額の増に繋がった。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年度に大幅に取り崩したため残高が減少しており、今後、段階的に積み戻しを行う予定である。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減債基金については、必要に応じて起債償還財源として取り崩す可能性があるが、残高が急減しないように留意する。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その他特定目的基金については、基金設置目的に沿った事業の財源として活用していくが、中長期的な計画に基づいて残高が急減しないように留意する。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・ふるさと応援基金：定住・結婚対策、出産・子育て支援、環境保全、観光振興、教育振興等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・仁多米振興施設整備基金：仁多米振興施設の整備、改修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・ふるさと応援基金：事業財源として取り崩したが、積み立ての原資となるふるさと応援寄附金（ふるさと納税）が好調で取崩額を上回る積立てができたため残高の増額となった。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・地域振興基金：合併特例債を財源に積み立てた基金であり、事業財源として取り崩したため減少。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・仁多米振興施設整備基金：設備改修を実施し、事業財源として取り崩しを行っている。一方で、第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セクターの奥出雲仁多米の寄附金を予算積立しているが、積み立て額より取崩額が多かったため減少。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・ふるさと応援基金：基金設置目的に沿った事業の財源として積極的に活用していく予定だが、基金積立財源のふるさと寄附金の獲得競争が激化しており、状況に留意しながら活用を図る必要がある。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債を財源に積み立ててきたが、当該発行上限に達しているため追加の元金積立の予定はない。今後も基金設置目的に沿った事業の財源として取り崩す予定であ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末残高から大幅に減少しているが、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大規模災害等不測の事態に対応できるよう一定残高を確保するため、収支状況等を見ながら積み戻しを段階的に行う予定である。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百万円の取崩を行ったため、残高は減少した。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今後も例年どおり一般会計の収支状況によって定時償還の財源として一定額を取り崩す見込み。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％）に加え、町内企業が少なく、税収等の自主財源に乏しいことから財政基盤が弱く、類似団体平均を大幅に下回る状況が続いている。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市町村合併後の大規模投資事業により多額の地方債発行を行ってきたため、基準財政需要額のうち公債費分が多く、全体額が押し上げられて分母が大きくなることから、財政力指数が小さくなる傾向にある。今後、投資事業のバランスを図りながら適切に財政運営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100754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44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100754</xdr:rowOff>
    </xdr:from>
    <xdr:to>
      <xdr:col>19</xdr:col>
      <xdr:colOff>133350</xdr:colOff>
      <xdr:row>44</xdr:row>
      <xdr:rowOff>100754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44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100754</xdr:rowOff>
    </xdr:from>
    <xdr:to>
      <xdr:col>15</xdr:col>
      <xdr:colOff>82550</xdr:colOff>
      <xdr:row>44</xdr:row>
      <xdr:rowOff>108796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108796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33037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117281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49954</xdr:rowOff>
    </xdr:from>
    <xdr:to>
      <xdr:col>19</xdr:col>
      <xdr:colOff>184150</xdr:colOff>
      <xdr:row>44</xdr:row>
      <xdr:rowOff>151554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49954</xdr:rowOff>
    </xdr:from>
    <xdr:to>
      <xdr:col>15</xdr:col>
      <xdr:colOff>133350</xdr:colOff>
      <xdr:row>44</xdr:row>
      <xdr:rowOff>151554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144373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地方債任意繰上償還の継続的な効果により、分子にあたる公債費は縮減されつつある一方で、給与改定等に伴い人件費が大幅に増額となったため比率は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小学校統合に向けた小学校整備事業実施のため多額の地方債を発行する見込みであり、今後、公債費も増加に転じていく。引き続き公債費の繰上償還を効果的に実施しつつ、投資事業の事業規模見直しによる発行地方債の抑制など歳出削減につながる取組みを継続的に実施し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60</xdr:row>
      <xdr:rowOff>39878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8827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151003</xdr:rowOff>
    </xdr:from>
    <xdr:to>
      <xdr:col>19</xdr:col>
      <xdr:colOff>133350</xdr:colOff>
      <xdr:row>60</xdr:row>
      <xdr:rowOff>1270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6655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122047</xdr:rowOff>
    </xdr:from>
    <xdr:to>
      <xdr:col>15</xdr:col>
      <xdr:colOff>82550</xdr:colOff>
      <xdr:row>59</xdr:row>
      <xdr:rowOff>151003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3759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122047</xdr:rowOff>
    </xdr:from>
    <xdr:to>
      <xdr:col>11</xdr:col>
      <xdr:colOff>31750</xdr:colOff>
      <xdr:row>60</xdr:row>
      <xdr:rowOff>6096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37597"/>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46499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160528</xdr:rowOff>
    </xdr:from>
    <xdr:to>
      <xdr:col>23</xdr:col>
      <xdr:colOff>184150</xdr:colOff>
      <xdr:row>60</xdr:row>
      <xdr:rowOff>90678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132605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36847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100203</xdr:rowOff>
    </xdr:from>
    <xdr:to>
      <xdr:col>15</xdr:col>
      <xdr:colOff>133350</xdr:colOff>
      <xdr:row>60</xdr:row>
      <xdr:rowOff>30353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15130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0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71247</xdr:rowOff>
    </xdr:from>
    <xdr:to>
      <xdr:col>11</xdr:col>
      <xdr:colOff>82550</xdr:colOff>
      <xdr:row>60</xdr:row>
      <xdr:rowOff>1397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157624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67073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るのは、主に物件費を要因としており、人口規模に対して保有する公共施設数が多く、その維持管理に要する費用が多額となっているためである。公共施設の老朽化も進んでいるため修繕費等が嵩むほか、近年では、光熱水費の高止まりや保守点検委託料等が増嵩し、全体経費を押し上げている状況であ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今後は、公共施設等総合管理計画に基づき、公共施設量の適正化に努め維持管理費の削減に取り組む必要がある。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31083</xdr:rowOff>
    </xdr:from>
    <xdr:to>
      <xdr:col>23</xdr:col>
      <xdr:colOff>133350</xdr:colOff>
      <xdr:row>84</xdr:row>
      <xdr:rowOff>17590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61433"/>
          <a:ext cx="838200" cy="15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17641</xdr:rowOff>
    </xdr:from>
    <xdr:to>
      <xdr:col>19</xdr:col>
      <xdr:colOff>133350</xdr:colOff>
      <xdr:row>83</xdr:row>
      <xdr:rowOff>31083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47991"/>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144782</xdr:rowOff>
    </xdr:from>
    <xdr:to>
      <xdr:col>15</xdr:col>
      <xdr:colOff>82550</xdr:colOff>
      <xdr:row>83</xdr:row>
      <xdr:rowOff>17641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03682"/>
          <a:ext cx="889000" cy="4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144782</xdr:rowOff>
    </xdr:from>
    <xdr:to>
      <xdr:col>11</xdr:col>
      <xdr:colOff>31750</xdr:colOff>
      <xdr:row>82</xdr:row>
      <xdr:rowOff>148737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03682"/>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168718</xdr:rowOff>
    </xdr:from>
    <xdr:to>
      <xdr:col>7</xdr:col>
      <xdr:colOff>31750</xdr:colOff>
      <xdr:row>82</xdr:row>
      <xdr:rowOff>98868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109045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2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138240</xdr:rowOff>
    </xdr:from>
    <xdr:to>
      <xdr:col>23</xdr:col>
      <xdr:colOff>184150</xdr:colOff>
      <xdr:row>84</xdr:row>
      <xdr:rowOff>68390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110317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4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151733</xdr:rowOff>
    </xdr:from>
    <xdr:to>
      <xdr:col>19</xdr:col>
      <xdr:colOff>184150</xdr:colOff>
      <xdr:row>83</xdr:row>
      <xdr:rowOff>81883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66660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97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138291</xdr:rowOff>
    </xdr:from>
    <xdr:to>
      <xdr:col>15</xdr:col>
      <xdr:colOff>133350</xdr:colOff>
      <xdr:row>83</xdr:row>
      <xdr:rowOff>68441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9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53218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93982</xdr:rowOff>
    </xdr:from>
    <xdr:to>
      <xdr:col>11</xdr:col>
      <xdr:colOff>82550</xdr:colOff>
      <xdr:row>83</xdr:row>
      <xdr:rowOff>24132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8909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3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97937</xdr:rowOff>
    </xdr:from>
    <xdr:to>
      <xdr:col>7</xdr:col>
      <xdr:colOff>31750</xdr:colOff>
      <xdr:row>83</xdr:row>
      <xdr:rowOff>28087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12864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4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ラスパイレス指数は、経験年数階層の変動等の要因により増加傾向にあり、前年度から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ポイント増加したところであるが、依然として島根県内においては一番低い状況にある。</a:t>
          </a:r>
        </a:p>
        <a:p>
          <a:r>
            <a:rPr kumimoji="1" lang="ja-JP" altLang="en-US" sz="1300">
              <a:latin typeface="ＭＳ Ｐゴシック" panose="020B0600070205080204" pitchFamily="50" charset="-128"/>
              <a:ea typeface="ＭＳ Ｐゴシック" panose="020B0600070205080204" pitchFamily="50" charset="-128"/>
            </a:rPr>
            <a:t>　本町は合併時にワタリ制度の廃止や給与改定を行うことにより給与水準を下げており、平成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年度まで独自の給与カットを、平成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年度には給与削減措置を、さらには平成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日に給与制度の総合的見直し等を実施してきたところである。今後も適正な給与水準の維持に努めていきたい。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9878</xdr:rowOff>
    </xdr:from>
    <xdr:to>
      <xdr:col>81</xdr:col>
      <xdr:colOff>44450</xdr:colOff>
      <xdr:row>82</xdr:row>
      <xdr:rowOff>90311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0687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82</xdr:row>
      <xdr:rowOff>9878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0151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127705</xdr:rowOff>
    </xdr:from>
    <xdr:to>
      <xdr:col>72</xdr:col>
      <xdr:colOff>203200</xdr:colOff>
      <xdr:row>81</xdr:row>
      <xdr:rowOff>167922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0151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81</xdr:row>
      <xdr:rowOff>167922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0419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39511</xdr:rowOff>
    </xdr:from>
    <xdr:to>
      <xdr:col>81</xdr:col>
      <xdr:colOff>95250</xdr:colOff>
      <xdr:row>82</xdr:row>
      <xdr:rowOff>141111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56038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4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130528</xdr:rowOff>
    </xdr:from>
    <xdr:to>
      <xdr:col>77</xdr:col>
      <xdr:colOff>95250</xdr:colOff>
      <xdr:row>82</xdr:row>
      <xdr:rowOff>60678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70855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78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76905</xdr:rowOff>
    </xdr:from>
    <xdr:to>
      <xdr:col>73</xdr:col>
      <xdr:colOff>44450</xdr:colOff>
      <xdr:row>82</xdr:row>
      <xdr:rowOff>7055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17232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職員数自体は対前年度で概ね横ばいで推移しているものの、</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人当たりの職員数としては前年度から</a:t>
          </a:r>
          <a:r>
            <a:rPr kumimoji="1" lang="en-US" altLang="ja-JP" sz="1200">
              <a:latin typeface="ＭＳ Ｐゴシック" panose="020B0600070205080204" pitchFamily="50" charset="-128"/>
              <a:ea typeface="ＭＳ Ｐゴシック" panose="020B0600070205080204" pitchFamily="50" charset="-128"/>
            </a:rPr>
            <a:t>0.36</a:t>
          </a:r>
          <a:r>
            <a:rPr kumimoji="1" lang="ja-JP" altLang="en-US" sz="1200">
              <a:latin typeface="ＭＳ Ｐゴシック" panose="020B0600070205080204" pitchFamily="50" charset="-128"/>
              <a:ea typeface="ＭＳ Ｐゴシック" panose="020B0600070205080204" pitchFamily="50" charset="-128"/>
            </a:rPr>
            <a:t>ポイント増加した。近年は退職者補充等を前提とした採用を行っているところであるが、人口が減少傾向にあるため、人口当たりの職員数は増加していくこととなる。その一方で、国の制度改正等への対応により職員数を増やす必要があることや、町の面積等を考慮すると人口に比例させ一律に職員数を削減し難い面もある。今後は、昨今の働き方改革による就業環境の変化や定年の引上げが開始されたことによる職員数の増加も予想されるため、引き続き効率的な組織づくりに努めていき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82610</xdr:rowOff>
    </xdr:from>
    <xdr:to>
      <xdr:col>81</xdr:col>
      <xdr:colOff>44450</xdr:colOff>
      <xdr:row>61</xdr:row>
      <xdr:rowOff>123976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4106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29754</xdr:rowOff>
    </xdr:from>
    <xdr:to>
      <xdr:col>77</xdr:col>
      <xdr:colOff>44450</xdr:colOff>
      <xdr:row>61</xdr:row>
      <xdr:rowOff>82610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88204"/>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29754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7786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164435</xdr:rowOff>
    </xdr:from>
    <xdr:to>
      <xdr:col>68</xdr:col>
      <xdr:colOff>152400</xdr:colOff>
      <xdr:row>61</xdr:row>
      <xdr:rowOff>19413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51435"/>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73176</xdr:rowOff>
    </xdr:from>
    <xdr:to>
      <xdr:col>81</xdr:col>
      <xdr:colOff>95250</xdr:colOff>
      <xdr:row>62</xdr:row>
      <xdr:rowOff>3326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45253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31810</xdr:rowOff>
    </xdr:from>
    <xdr:to>
      <xdr:col>77</xdr:col>
      <xdr:colOff>95250</xdr:colOff>
      <xdr:row>61</xdr:row>
      <xdr:rowOff>133410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118187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57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150404</xdr:rowOff>
    </xdr:from>
    <xdr:to>
      <xdr:col>73</xdr:col>
      <xdr:colOff>44450</xdr:colOff>
      <xdr:row>61</xdr:row>
      <xdr:rowOff>80554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65331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54990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113635</xdr:rowOff>
    </xdr:from>
    <xdr:to>
      <xdr:col>64</xdr:col>
      <xdr:colOff>152400</xdr:colOff>
      <xdr:row>61</xdr:row>
      <xdr:rowOff>43785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53962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地方債任意繰上償還の継続的な効果により分子にあたる元利償還金額が減少し、比率は</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％改善した。</a:t>
          </a:r>
          <a:r>
            <a:rPr kumimoji="1" lang="ja-JP" altLang="en-US" sz="1300">
              <a:latin typeface="ＭＳ Ｐゴシック" panose="020B0600070205080204" pitchFamily="50" charset="-128"/>
              <a:ea typeface="ＭＳ Ｐゴシック" panose="020B0600070205080204" pitchFamily="50" charset="-128"/>
            </a:rPr>
            <a:t>今後は、小学校整備事業など大型投資事業の実施により、発行した地方債の償還が始まると再び比率が悪化する懸念がある。</a:t>
          </a:r>
        </a:p>
        <a:p>
          <a:r>
            <a:rPr kumimoji="1" lang="ja-JP" altLang="en-US" sz="1300">
              <a:latin typeface="ＭＳ Ｐゴシック" panose="020B0600070205080204" pitchFamily="50" charset="-128"/>
              <a:ea typeface="ＭＳ Ｐゴシック" panose="020B0600070205080204" pitchFamily="50" charset="-128"/>
            </a:rPr>
            <a:t>　引き続き、新規地方債発行額の抑制、任意繰上償還の実施により公債費の抑制を図っていく。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64558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36635</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64558</xdr:rowOff>
    </xdr:from>
    <xdr:to>
      <xdr:col>81</xdr:col>
      <xdr:colOff>133350</xdr:colOff>
      <xdr:row>44</xdr:row>
      <xdr:rowOff>64558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44</xdr:row>
      <xdr:rowOff>104775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4695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104775</xdr:rowOff>
    </xdr:from>
    <xdr:to>
      <xdr:col>77</xdr:col>
      <xdr:colOff>44450</xdr:colOff>
      <xdr:row>44</xdr:row>
      <xdr:rowOff>134938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6485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25929</xdr:rowOff>
    </xdr:from>
    <xdr:to>
      <xdr:col>77</xdr:col>
      <xdr:colOff>95250</xdr:colOff>
      <xdr:row>40</xdr:row>
      <xdr:rowOff>127529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137706</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5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24342</xdr:rowOff>
    </xdr:from>
    <xdr:to>
      <xdr:col>72</xdr:col>
      <xdr:colOff>203200</xdr:colOff>
      <xdr:row>44</xdr:row>
      <xdr:rowOff>134938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568142"/>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44</xdr:row>
      <xdr:rowOff>24342</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34695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167217</xdr:rowOff>
    </xdr:from>
    <xdr:to>
      <xdr:col>68</xdr:col>
      <xdr:colOff>203200</xdr:colOff>
      <xdr:row>40</xdr:row>
      <xdr:rowOff>97367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126471</xdr:rowOff>
    </xdr:from>
    <xdr:to>
      <xdr:col>64</xdr:col>
      <xdr:colOff>152400</xdr:colOff>
      <xdr:row>41</xdr:row>
      <xdr:rowOff>56621</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66798</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53975</xdr:rowOff>
    </xdr:from>
    <xdr:to>
      <xdr:col>77</xdr:col>
      <xdr:colOff>95250</xdr:colOff>
      <xdr:row>44</xdr:row>
      <xdr:rowOff>155575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140352</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84138</xdr:rowOff>
    </xdr:from>
    <xdr:to>
      <xdr:col>73</xdr:col>
      <xdr:colOff>44450</xdr:colOff>
      <xdr:row>45</xdr:row>
      <xdr:rowOff>14288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170515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144992</xdr:rowOff>
    </xdr:from>
    <xdr:to>
      <xdr:col>68</xdr:col>
      <xdr:colOff>203200</xdr:colOff>
      <xdr:row>44</xdr:row>
      <xdr:rowOff>75142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59919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年度は小学校整備事業実施のため多額の地方債を発行したことから地方債残高が増額となった。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その一方で、企業債残高の減少による公営企業債等繰入見込額の減少や好調なふるさと寄付による基金残高の増に伴う充当可能財源等の増加が影響し、比率は</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％改善した。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今後も小学校整備事業の実施により多額の地方債発行が予定されており、比率の悪化が懸念されるため、引き続き繰上償還を効果的に実施しつつ事業規模の見直しによる発行地方債の抑制などを進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6350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149877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6350</xdr:rowOff>
    </xdr:from>
    <xdr:to>
      <xdr:col>81</xdr:col>
      <xdr:colOff>133350</xdr:colOff>
      <xdr:row>22</xdr:row>
      <xdr:rowOff>6350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7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53289</xdr:rowOff>
    </xdr:from>
    <xdr:to>
      <xdr:col>81</xdr:col>
      <xdr:colOff>44450</xdr:colOff>
      <xdr:row>22</xdr:row>
      <xdr:rowOff>28549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653739"/>
          <a:ext cx="838200" cy="1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28549</xdr:rowOff>
    </xdr:from>
    <xdr:to>
      <xdr:col>77</xdr:col>
      <xdr:colOff>44450</xdr:colOff>
      <xdr:row>22</xdr:row>
      <xdr:rowOff>86462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800449"/>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113131</xdr:rowOff>
    </xdr:from>
    <xdr:to>
      <xdr:col>72</xdr:col>
      <xdr:colOff>203200</xdr:colOff>
      <xdr:row>22</xdr:row>
      <xdr:rowOff>86462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713581"/>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113131</xdr:rowOff>
    </xdr:from>
    <xdr:to>
      <xdr:col>68</xdr:col>
      <xdr:colOff>152400</xdr:colOff>
      <xdr:row>22</xdr:row>
      <xdr:rowOff>139548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713581"/>
          <a:ext cx="889000" cy="1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82042</xdr:rowOff>
    </xdr:from>
    <xdr:to>
      <xdr:col>68</xdr:col>
      <xdr:colOff>203200</xdr:colOff>
      <xdr:row>15</xdr:row>
      <xdr:rowOff>12192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141275</xdr:rowOff>
    </xdr:from>
    <xdr:to>
      <xdr:col>64</xdr:col>
      <xdr:colOff>152400</xdr:colOff>
      <xdr:row>16</xdr:row>
      <xdr:rowOff>71425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81602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8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2489</xdr:rowOff>
    </xdr:from>
    <xdr:to>
      <xdr:col>81</xdr:col>
      <xdr:colOff>95250</xdr:colOff>
      <xdr:row>21</xdr:row>
      <xdr:rowOff>104089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6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69816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49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149199</xdr:rowOff>
    </xdr:from>
    <xdr:to>
      <xdr:col>77</xdr:col>
      <xdr:colOff>95250</xdr:colOff>
      <xdr:row>22</xdr:row>
      <xdr:rowOff>79349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7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64126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83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35662</xdr:rowOff>
    </xdr:from>
    <xdr:to>
      <xdr:col>73</xdr:col>
      <xdr:colOff>44450</xdr:colOff>
      <xdr:row>22</xdr:row>
      <xdr:rowOff>137262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8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122039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8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62331</xdr:rowOff>
    </xdr:from>
    <xdr:to>
      <xdr:col>68</xdr:col>
      <xdr:colOff>203200</xdr:colOff>
      <xdr:row>21</xdr:row>
      <xdr:rowOff>163931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6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148708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7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88748</xdr:rowOff>
    </xdr:from>
    <xdr:to>
      <xdr:col>64</xdr:col>
      <xdr:colOff>152400</xdr:colOff>
      <xdr:row>23</xdr:row>
      <xdr:rowOff>18898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8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3675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94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ポイントの増加となったが、過去に行った給与水準の抑制等により類似団体平均と比べると大幅に低くなっており、類似団体内順位においても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は、人事院勧告等による給与改定及び昨今の働き方改革による就業環境の変化並びに定年の引上げが開始されたことによる職員数の増加等により人件費の増加が懸念されているところではあるが、過度に上昇することのないよう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101854</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10260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16781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101854</xdr:rowOff>
    </xdr:from>
    <xdr:to>
      <xdr:col>24</xdr:col>
      <xdr:colOff>114300</xdr:colOff>
      <xdr:row>35</xdr:row>
      <xdr:rowOff>101854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102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47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158005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168148</xdr:rowOff>
    </xdr:from>
    <xdr:to>
      <xdr:col>19</xdr:col>
      <xdr:colOff>187325</xdr:colOff>
      <xdr:row>35</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974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34</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35</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144797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126492</xdr:rowOff>
    </xdr:from>
    <xdr:to>
      <xdr:col>6</xdr:col>
      <xdr:colOff>171450</xdr:colOff>
      <xdr:row>35</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引き続いて物件費における経常一般財源が、電気代などエネルギー価格や物価高騰などの影響を受け微増したが、類似団体内では最小となっている。これまでの実経常経費の削減による効果であるが、今後も引き続き公共施設の適正化を推進するなど、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159004</xdr:rowOff>
    </xdr:from>
    <xdr:to>
      <xdr:col>82</xdr:col>
      <xdr:colOff>107950</xdr:colOff>
      <xdr:row>13</xdr:row>
      <xdr:rowOff>10414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2164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145288</xdr:rowOff>
    </xdr:from>
    <xdr:to>
      <xdr:col>78</xdr:col>
      <xdr:colOff>69850</xdr:colOff>
      <xdr:row>12</xdr:row>
      <xdr:rowOff>159004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2026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122428</xdr:rowOff>
    </xdr:from>
    <xdr:to>
      <xdr:col>73</xdr:col>
      <xdr:colOff>180975</xdr:colOff>
      <xdr:row>12</xdr:row>
      <xdr:rowOff>145288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1798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122428</xdr:rowOff>
    </xdr:from>
    <xdr:to>
      <xdr:col>69</xdr:col>
      <xdr:colOff>92075</xdr:colOff>
      <xdr:row>12</xdr:row>
      <xdr:rowOff>136144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179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0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89425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8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131064</xdr:rowOff>
    </xdr:from>
    <xdr:to>
      <xdr:col>82</xdr:col>
      <xdr:colOff>158750</xdr:colOff>
      <xdr:row>13</xdr:row>
      <xdr:rowOff>61214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18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39641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108204</xdr:rowOff>
    </xdr:from>
    <xdr:to>
      <xdr:col>78</xdr:col>
      <xdr:colOff>120650</xdr:colOff>
      <xdr:row>13</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48531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1934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94488</xdr:rowOff>
    </xdr:from>
    <xdr:to>
      <xdr:col>74</xdr:col>
      <xdr:colOff>31750</xdr:colOff>
      <xdr:row>13</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15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34815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192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71628</xdr:rowOff>
    </xdr:from>
    <xdr:to>
      <xdr:col>69</xdr:col>
      <xdr:colOff>142875</xdr:colOff>
      <xdr:row>13</xdr:row>
      <xdr:rowOff>1778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1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89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85344</xdr:rowOff>
    </xdr:from>
    <xdr:to>
      <xdr:col>65</xdr:col>
      <xdr:colOff>53975</xdr:colOff>
      <xdr:row>13</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4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25671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引き続き独自施策については過度に増高することのないように努める。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年度は下水道事業特別会計の公営企業会計移行に伴い繰出金が補助費等へ移行したため大幅に比率は減少した。今後も適正な執行に努めていく。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0</xdr:rowOff>
    </xdr:from>
    <xdr:to>
      <xdr:col>82</xdr:col>
      <xdr:colOff>107950</xdr:colOff>
      <xdr:row>58</xdr:row>
      <xdr:rowOff>63500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58300"/>
          <a:ext cx="8382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76200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4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補助費等における経常一般財源は、公営企業会計への負担金が約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％とおおきなウエイトを占めている。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下水道事業特別会計が公営企業会計へ移行したことに伴い補助費等が急増した。今後は、公営企業会計負担金の適正管理に努めるとともに、債務負担行為に伴う償還補助の着実な解消などにより比率改善を進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42</xdr:row>
      <xdr:rowOff>43180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43980"/>
          <a:ext cx="8382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37</xdr:row>
      <xdr:rowOff>100330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5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119380</xdr:rowOff>
    </xdr:from>
    <xdr:to>
      <xdr:col>73</xdr:col>
      <xdr:colOff>180975</xdr:colOff>
      <xdr:row>37</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119380</xdr:rowOff>
    </xdr:from>
    <xdr:to>
      <xdr:col>69</xdr:col>
      <xdr:colOff>92075</xdr:colOff>
      <xdr:row>37</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163830</xdr:rowOff>
    </xdr:from>
    <xdr:to>
      <xdr:col>82</xdr:col>
      <xdr:colOff>158750</xdr:colOff>
      <xdr:row>42</xdr:row>
      <xdr:rowOff>93980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72407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68580</xdr:rowOff>
    </xdr:from>
    <xdr:to>
      <xdr:col>69</xdr:col>
      <xdr:colOff>142875</xdr:colOff>
      <xdr:row>36</xdr:row>
      <xdr:rowOff>170180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地方債の新規発行抑制や任意繰上償還実施により、前年度に比べ</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％改善したものの、類似団体と比較し依然として高い水準にある。</a:t>
          </a:r>
        </a:p>
        <a:p>
          <a:r>
            <a:rPr kumimoji="1" lang="ja-JP" altLang="en-US" sz="1300">
              <a:latin typeface="ＭＳ Ｐゴシック" panose="020B0600070205080204" pitchFamily="50" charset="-128"/>
              <a:ea typeface="ＭＳ Ｐゴシック" panose="020B0600070205080204" pitchFamily="50" charset="-128"/>
            </a:rPr>
            <a:t>　今後は、大型投資事業による多額の地方債発行が予定されており、事業規模の見直しによる新規地方債の発行抑制や任意繰上償還を実施することで公債費の抑制を図る。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80</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90956"/>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7287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94996</xdr:rowOff>
    </xdr:from>
    <xdr:to>
      <xdr:col>15</xdr:col>
      <xdr:colOff>98425</xdr:colOff>
      <xdr:row>80</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8109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140715</xdr:rowOff>
    </xdr:from>
    <xdr:to>
      <xdr:col>11</xdr:col>
      <xdr:colOff>9525</xdr:colOff>
      <xdr:row>80</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8567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44196</xdr:rowOff>
    </xdr:from>
    <xdr:to>
      <xdr:col>15</xdr:col>
      <xdr:colOff>149225</xdr:colOff>
      <xdr:row>80</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130573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89915</xdr:rowOff>
    </xdr:from>
    <xdr:to>
      <xdr:col>11</xdr:col>
      <xdr:colOff>60325</xdr:colOff>
      <xdr:row>81</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4842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103632</xdr:rowOff>
    </xdr:from>
    <xdr:to>
      <xdr:col>6</xdr:col>
      <xdr:colOff>171450</xdr:colOff>
      <xdr:row>81</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18559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人件費及び物件費における経常経費の抑制により、公債費以外全体では、類似団体と比較して低い比率で推移していたが、対前年比</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％悪化し、その差が狭まってきている。</a:t>
          </a:r>
        </a:p>
        <a:p>
          <a:r>
            <a:rPr kumimoji="1" lang="ja-JP" altLang="en-US" sz="1200">
              <a:latin typeface="ＭＳ Ｐゴシック" panose="020B0600070205080204" pitchFamily="50" charset="-128"/>
              <a:ea typeface="ＭＳ Ｐゴシック" panose="020B0600070205080204" pitchFamily="50" charset="-128"/>
            </a:rPr>
            <a:t>　電気代等のエネルギー価格や物価高騰等の影響を受けた物件費や補助費などの増額や歳入側の普通交付税、臨時財政対策債の減による分母の減が影響している。　今後も比率の増加傾向が続けば経常収支比率全体を押し上げる可能性があるため注視していきたい。</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74</xdr:row>
      <xdr:rowOff>145288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67714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99568</xdr:rowOff>
    </xdr:from>
    <xdr:to>
      <xdr:col>78</xdr:col>
      <xdr:colOff>69850</xdr:colOff>
      <xdr:row>73</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154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49276</xdr:rowOff>
    </xdr:from>
    <xdr:to>
      <xdr:col>73</xdr:col>
      <xdr:colOff>180975</xdr:colOff>
      <xdr:row>73</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651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49276</xdr:rowOff>
    </xdr:from>
    <xdr:to>
      <xdr:col>69</xdr:col>
      <xdr:colOff>92075</xdr:colOff>
      <xdr:row>73</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5651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0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9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94488</xdr:rowOff>
    </xdr:from>
    <xdr:to>
      <xdr:col>82</xdr:col>
      <xdr:colOff>158750</xdr:colOff>
      <xdr:row>75</xdr:row>
      <xdr:rowOff>24638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111015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48768</xdr:rowOff>
    </xdr:from>
    <xdr:to>
      <xdr:col>74</xdr:col>
      <xdr:colOff>31750</xdr:colOff>
      <xdr:row>73</xdr:row>
      <xdr:rowOff>150368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160545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3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169926</xdr:rowOff>
    </xdr:from>
    <xdr:to>
      <xdr:col>69</xdr:col>
      <xdr:colOff>142875</xdr:colOff>
      <xdr:row>73</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110253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28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44196</xdr:rowOff>
    </xdr:from>
    <xdr:to>
      <xdr:col>65</xdr:col>
      <xdr:colOff>53975</xdr:colOff>
      <xdr:row>73</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5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155973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32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106428</xdr:rowOff>
    </xdr:from>
    <xdr:to>
      <xdr:col>29</xdr:col>
      <xdr:colOff>127000</xdr:colOff>
      <xdr:row>17</xdr:row>
      <xdr:rowOff>75304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97253"/>
          <a:ext cx="647700" cy="140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75304</xdr:rowOff>
    </xdr:from>
    <xdr:to>
      <xdr:col>26</xdr:col>
      <xdr:colOff>50800</xdr:colOff>
      <xdr:row>17</xdr:row>
      <xdr:rowOff>128802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37579"/>
          <a:ext cx="698500" cy="5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128802</xdr:rowOff>
    </xdr:from>
    <xdr:to>
      <xdr:col>22</xdr:col>
      <xdr:colOff>114300</xdr:colOff>
      <xdr:row>17</xdr:row>
      <xdr:rowOff>144153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91077"/>
          <a:ext cx="698500" cy="1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144153</xdr:rowOff>
    </xdr:from>
    <xdr:to>
      <xdr:col>18</xdr:col>
      <xdr:colOff>177800</xdr:colOff>
      <xdr:row>18</xdr:row>
      <xdr:rowOff>22383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06428"/>
          <a:ext cx="698500" cy="49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160407</xdr:rowOff>
    </xdr:from>
    <xdr:to>
      <xdr:col>15</xdr:col>
      <xdr:colOff>101600</xdr:colOff>
      <xdr:row>18</xdr:row>
      <xdr:rowOff>90557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2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75334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20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55628</xdr:rowOff>
    </xdr:from>
    <xdr:to>
      <xdr:col>29</xdr:col>
      <xdr:colOff>177800</xdr:colOff>
      <xdr:row>16</xdr:row>
      <xdr:rowOff>157228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4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72155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9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24504</xdr:rowOff>
    </xdr:from>
    <xdr:to>
      <xdr:col>26</xdr:col>
      <xdr:colOff>101600</xdr:colOff>
      <xdr:row>17</xdr:row>
      <xdr:rowOff>126104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8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136281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55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78002</xdr:rowOff>
    </xdr:from>
    <xdr:to>
      <xdr:col>22</xdr:col>
      <xdr:colOff>165100</xdr:colOff>
      <xdr:row>18</xdr:row>
      <xdr:rowOff>8152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4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18329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0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93353</xdr:rowOff>
    </xdr:from>
    <xdr:to>
      <xdr:col>19</xdr:col>
      <xdr:colOff>38100</xdr:colOff>
      <xdr:row>18</xdr:row>
      <xdr:rowOff>23503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55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143033</xdr:rowOff>
    </xdr:from>
    <xdr:to>
      <xdr:col>15</xdr:col>
      <xdr:colOff>101600</xdr:colOff>
      <xdr:row>18</xdr:row>
      <xdr:rowOff>73183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83360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7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99873</xdr:rowOff>
    </xdr:from>
    <xdr:to>
      <xdr:col>29</xdr:col>
      <xdr:colOff>127000</xdr:colOff>
      <xdr:row>37</xdr:row>
      <xdr:rowOff>262655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67323"/>
          <a:ext cx="0" cy="10200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234732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262655</xdr:rowOff>
    </xdr:from>
    <xdr:to>
      <xdr:col>30</xdr:col>
      <xdr:colOff>25400</xdr:colOff>
      <xdr:row>37</xdr:row>
      <xdr:rowOff>262655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873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186250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1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99873</xdr:rowOff>
    </xdr:from>
    <xdr:to>
      <xdr:col>30</xdr:col>
      <xdr:colOff>25400</xdr:colOff>
      <xdr:row>34</xdr:row>
      <xdr:rowOff>99873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67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70212</xdr:rowOff>
    </xdr:from>
    <xdr:to>
      <xdr:col>29</xdr:col>
      <xdr:colOff>127000</xdr:colOff>
      <xdr:row>35</xdr:row>
      <xdr:rowOff>139364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337662"/>
          <a:ext cx="647700" cy="41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519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5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28442</xdr:rowOff>
    </xdr:from>
    <xdr:to>
      <xdr:col>29</xdr:col>
      <xdr:colOff>177800</xdr:colOff>
      <xdr:row>36</xdr:row>
      <xdr:rowOff>130042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81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272999</xdr:rowOff>
    </xdr:from>
    <xdr:to>
      <xdr:col>26</xdr:col>
      <xdr:colOff>50800</xdr:colOff>
      <xdr:row>34</xdr:row>
      <xdr:rowOff>70212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197549"/>
          <a:ext cx="698500" cy="14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400</xdr:rowOff>
    </xdr:from>
    <xdr:to>
      <xdr:col>26</xdr:col>
      <xdr:colOff>101600</xdr:colOff>
      <xdr:row>36</xdr:row>
      <xdr:rowOff>102000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53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86777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123666</xdr:rowOff>
    </xdr:from>
    <xdr:to>
      <xdr:col>22</xdr:col>
      <xdr:colOff>114300</xdr:colOff>
      <xdr:row>33</xdr:row>
      <xdr:rowOff>272999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048216"/>
          <a:ext cx="698500" cy="149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339661</xdr:rowOff>
    </xdr:from>
    <xdr:to>
      <xdr:col>22</xdr:col>
      <xdr:colOff>165100</xdr:colOff>
      <xdr:row>36</xdr:row>
      <xdr:rowOff>98361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83138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3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123666</xdr:rowOff>
    </xdr:from>
    <xdr:to>
      <xdr:col>18</xdr:col>
      <xdr:colOff>177800</xdr:colOff>
      <xdr:row>34</xdr:row>
      <xdr:rowOff>106731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048216"/>
          <a:ext cx="698500" cy="32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30823</xdr:rowOff>
    </xdr:from>
    <xdr:to>
      <xdr:col>19</xdr:col>
      <xdr:colOff>38100</xdr:colOff>
      <xdr:row>36</xdr:row>
      <xdr:rowOff>132423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117200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7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247269</xdr:rowOff>
    </xdr:from>
    <xdr:to>
      <xdr:col>15</xdr:col>
      <xdr:colOff>101600</xdr:colOff>
      <xdr:row>36</xdr:row>
      <xdr:rowOff>5969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333646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88564</xdr:rowOff>
    </xdr:from>
    <xdr:to>
      <xdr:col>29</xdr:col>
      <xdr:colOff>177800</xdr:colOff>
      <xdr:row>35</xdr:row>
      <xdr:rowOff>190164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9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276541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19412</xdr:rowOff>
    </xdr:from>
    <xdr:to>
      <xdr:col>26</xdr:col>
      <xdr:colOff>101600</xdr:colOff>
      <xdr:row>34</xdr:row>
      <xdr:rowOff>121012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28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131189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55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222199</xdr:rowOff>
    </xdr:from>
    <xdr:to>
      <xdr:col>22</xdr:col>
      <xdr:colOff>165100</xdr:colOff>
      <xdr:row>33</xdr:row>
      <xdr:rowOff>323799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14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162526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59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72866</xdr:rowOff>
    </xdr:from>
    <xdr:to>
      <xdr:col>19</xdr:col>
      <xdr:colOff>38100</xdr:colOff>
      <xdr:row>33</xdr:row>
      <xdr:rowOff>174466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599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13193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57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55931</xdr:rowOff>
    </xdr:from>
    <xdr:to>
      <xdr:col>15</xdr:col>
      <xdr:colOff>101600</xdr:colOff>
      <xdr:row>34</xdr:row>
      <xdr:rowOff>157531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2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167708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09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73210</xdr:rowOff>
    </xdr:from>
    <xdr:to>
      <xdr:col>24</xdr:col>
      <xdr:colOff>63500</xdr:colOff>
      <xdr:row>35</xdr:row>
      <xdr:rowOff>41772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2510"/>
          <a:ext cx="838200" cy="14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41772</xdr:rowOff>
    </xdr:from>
    <xdr:to>
      <xdr:col>19</xdr:col>
      <xdr:colOff>177800</xdr:colOff>
      <xdr:row>35</xdr:row>
      <xdr:rowOff>133452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2522"/>
          <a:ext cx="889000" cy="9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133452</xdr:rowOff>
    </xdr:from>
    <xdr:to>
      <xdr:col>15</xdr:col>
      <xdr:colOff>50800</xdr:colOff>
      <xdr:row>35</xdr:row>
      <xdr:rowOff>154461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34202"/>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154461</xdr:rowOff>
    </xdr:from>
    <xdr:to>
      <xdr:col>10</xdr:col>
      <xdr:colOff>114300</xdr:colOff>
      <xdr:row>36</xdr:row>
      <xdr:rowOff>49414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521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22410</xdr:rowOff>
    </xdr:from>
    <xdr:to>
      <xdr:col>24</xdr:col>
      <xdr:colOff>114300</xdr:colOff>
      <xdr:row>34</xdr:row>
      <xdr:rowOff>124010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45287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162422</xdr:rowOff>
    </xdr:from>
    <xdr:to>
      <xdr:col>20</xdr:col>
      <xdr:colOff>38100</xdr:colOff>
      <xdr:row>35</xdr:row>
      <xdr:rowOff>92572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109099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82652</xdr:rowOff>
    </xdr:from>
    <xdr:to>
      <xdr:col>15</xdr:col>
      <xdr:colOff>101600</xdr:colOff>
      <xdr:row>36</xdr:row>
      <xdr:rowOff>12802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29329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103661</xdr:rowOff>
    </xdr:from>
    <xdr:to>
      <xdr:col>10</xdr:col>
      <xdr:colOff>165100</xdr:colOff>
      <xdr:row>36</xdr:row>
      <xdr:rowOff>33811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50338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170064</xdr:rowOff>
    </xdr:from>
    <xdr:to>
      <xdr:col>6</xdr:col>
      <xdr:colOff>38100</xdr:colOff>
      <xdr:row>36</xdr:row>
      <xdr:rowOff>100214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91341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26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125058</xdr:rowOff>
    </xdr:from>
    <xdr:to>
      <xdr:col>24</xdr:col>
      <xdr:colOff>63500</xdr:colOff>
      <xdr:row>56</xdr:row>
      <xdr:rowOff>57194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554808"/>
          <a:ext cx="838200" cy="10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57194</xdr:rowOff>
    </xdr:from>
    <xdr:to>
      <xdr:col>19</xdr:col>
      <xdr:colOff>177800</xdr:colOff>
      <xdr:row>56</xdr:row>
      <xdr:rowOff>73128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58394"/>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73128</xdr:rowOff>
    </xdr:from>
    <xdr:to>
      <xdr:col>15</xdr:col>
      <xdr:colOff>50800</xdr:colOff>
      <xdr:row>56</xdr:row>
      <xdr:rowOff>106424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674328"/>
          <a:ext cx="889000" cy="3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80538</xdr:rowOff>
    </xdr:from>
    <xdr:to>
      <xdr:col>10</xdr:col>
      <xdr:colOff>114300</xdr:colOff>
      <xdr:row>56</xdr:row>
      <xdr:rowOff>106424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681738"/>
          <a:ext cx="8890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63297</xdr:rowOff>
    </xdr:from>
    <xdr:to>
      <xdr:col>6</xdr:col>
      <xdr:colOff>38100</xdr:colOff>
      <xdr:row>56</xdr:row>
      <xdr:rowOff>164897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156024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5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74258</xdr:rowOff>
    </xdr:from>
    <xdr:to>
      <xdr:col>24</xdr:col>
      <xdr:colOff>114300</xdr:colOff>
      <xdr:row>56</xdr:row>
      <xdr:rowOff>4408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97135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35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6394</xdr:rowOff>
    </xdr:from>
    <xdr:to>
      <xdr:col>20</xdr:col>
      <xdr:colOff>38100</xdr:colOff>
      <xdr:row>56</xdr:row>
      <xdr:rowOff>107994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124521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8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22328</xdr:rowOff>
    </xdr:from>
    <xdr:to>
      <xdr:col>15</xdr:col>
      <xdr:colOff>101600</xdr:colOff>
      <xdr:row>56</xdr:row>
      <xdr:rowOff>123928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2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140455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9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55624</xdr:rowOff>
    </xdr:from>
    <xdr:to>
      <xdr:col>10</xdr:col>
      <xdr:colOff>165100</xdr:colOff>
      <xdr:row>56</xdr:row>
      <xdr:rowOff>157224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2301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3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29738</xdr:rowOff>
    </xdr:from>
    <xdr:to>
      <xdr:col>6</xdr:col>
      <xdr:colOff>38100</xdr:colOff>
      <xdr:row>56</xdr:row>
      <xdr:rowOff>131338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147865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0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63024</xdr:rowOff>
    </xdr:from>
    <xdr:to>
      <xdr:col>24</xdr:col>
      <xdr:colOff>63500</xdr:colOff>
      <xdr:row>75</xdr:row>
      <xdr:rowOff>139567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750324"/>
          <a:ext cx="838200" cy="2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164560</xdr:rowOff>
    </xdr:from>
    <xdr:to>
      <xdr:col>19</xdr:col>
      <xdr:colOff>177800</xdr:colOff>
      <xdr:row>75</xdr:row>
      <xdr:rowOff>139567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851860"/>
          <a:ext cx="889000" cy="1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164560</xdr:rowOff>
    </xdr:from>
    <xdr:to>
      <xdr:col>15</xdr:col>
      <xdr:colOff>50800</xdr:colOff>
      <xdr:row>75</xdr:row>
      <xdr:rowOff>51822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851860"/>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51822</xdr:rowOff>
    </xdr:from>
    <xdr:to>
      <xdr:col>10</xdr:col>
      <xdr:colOff>114300</xdr:colOff>
      <xdr:row>75</xdr:row>
      <xdr:rowOff>58813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910572"/>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118714</xdr:rowOff>
    </xdr:from>
    <xdr:to>
      <xdr:col>6</xdr:col>
      <xdr:colOff>38100</xdr:colOff>
      <xdr:row>78</xdr:row>
      <xdr:rowOff>48864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2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39991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4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12224</xdr:rowOff>
    </xdr:from>
    <xdr:to>
      <xdr:col>24</xdr:col>
      <xdr:colOff>114300</xdr:colOff>
      <xdr:row>74</xdr:row>
      <xdr:rowOff>113824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69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35101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5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88767</xdr:rowOff>
    </xdr:from>
    <xdr:to>
      <xdr:col>20</xdr:col>
      <xdr:colOff>38100</xdr:colOff>
      <xdr:row>76</xdr:row>
      <xdr:rowOff>18917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35444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113760</xdr:rowOff>
    </xdr:from>
    <xdr:to>
      <xdr:col>15</xdr:col>
      <xdr:colOff>101600</xdr:colOff>
      <xdr:row>75</xdr:row>
      <xdr:rowOff>43910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8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60437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5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1022</xdr:rowOff>
    </xdr:from>
    <xdr:to>
      <xdr:col>10</xdr:col>
      <xdr:colOff>165100</xdr:colOff>
      <xdr:row>75</xdr:row>
      <xdr:rowOff>102622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8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119149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8013</xdr:rowOff>
    </xdr:from>
    <xdr:to>
      <xdr:col>6</xdr:col>
      <xdr:colOff>38100</xdr:colOff>
      <xdr:row>75</xdr:row>
      <xdr:rowOff>109613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86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126140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6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128384</xdr:rowOff>
    </xdr:from>
    <xdr:to>
      <xdr:col>24</xdr:col>
      <xdr:colOff>63500</xdr:colOff>
      <xdr:row>91</xdr:row>
      <xdr:rowOff>170231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730334"/>
          <a:ext cx="8382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170231</xdr:rowOff>
    </xdr:from>
    <xdr:to>
      <xdr:col>19</xdr:col>
      <xdr:colOff>177800</xdr:colOff>
      <xdr:row>92</xdr:row>
      <xdr:rowOff>156451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772181"/>
          <a:ext cx="889000" cy="1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2539</xdr:rowOff>
    </xdr:from>
    <xdr:to>
      <xdr:col>15</xdr:col>
      <xdr:colOff>50800</xdr:colOff>
      <xdr:row>92</xdr:row>
      <xdr:rowOff>156451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775939"/>
          <a:ext cx="889000" cy="1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2539</xdr:rowOff>
    </xdr:from>
    <xdr:to>
      <xdr:col>10</xdr:col>
      <xdr:colOff>114300</xdr:colOff>
      <xdr:row>93</xdr:row>
      <xdr:rowOff>143954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775939"/>
          <a:ext cx="889000" cy="3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29845</xdr:rowOff>
    </xdr:from>
    <xdr:to>
      <xdr:col>6</xdr:col>
      <xdr:colOff>38100</xdr:colOff>
      <xdr:row>95</xdr:row>
      <xdr:rowOff>131445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122572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77584</xdr:rowOff>
    </xdr:from>
    <xdr:to>
      <xdr:col>24</xdr:col>
      <xdr:colOff>114300</xdr:colOff>
      <xdr:row>92</xdr:row>
      <xdr:rowOff>7734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6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100461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5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119431</xdr:rowOff>
    </xdr:from>
    <xdr:to>
      <xdr:col>20</xdr:col>
      <xdr:colOff>38100</xdr:colOff>
      <xdr:row>92</xdr:row>
      <xdr:rowOff>49581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72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66108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49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105651</xdr:rowOff>
    </xdr:from>
    <xdr:to>
      <xdr:col>15</xdr:col>
      <xdr:colOff>101600</xdr:colOff>
      <xdr:row>93</xdr:row>
      <xdr:rowOff>35801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52328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5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123189</xdr:rowOff>
    </xdr:from>
    <xdr:to>
      <xdr:col>10</xdr:col>
      <xdr:colOff>165100</xdr:colOff>
      <xdr:row>92</xdr:row>
      <xdr:rowOff>53339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7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69866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50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93154</xdr:rowOff>
    </xdr:from>
    <xdr:to>
      <xdr:col>6</xdr:col>
      <xdr:colOff>38100</xdr:colOff>
      <xdr:row>94</xdr:row>
      <xdr:rowOff>23304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0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39831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8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51087</xdr:rowOff>
    </xdr:from>
    <xdr:to>
      <xdr:col>55</xdr:col>
      <xdr:colOff>0</xdr:colOff>
      <xdr:row>31</xdr:row>
      <xdr:rowOff>67382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366037"/>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51087</xdr:rowOff>
    </xdr:from>
    <xdr:to>
      <xdr:col>50</xdr:col>
      <xdr:colOff>114300</xdr:colOff>
      <xdr:row>32</xdr:row>
      <xdr:rowOff>119183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366037"/>
          <a:ext cx="889000" cy="2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119183</xdr:rowOff>
    </xdr:from>
    <xdr:to>
      <xdr:col>45</xdr:col>
      <xdr:colOff>177800</xdr:colOff>
      <xdr:row>33</xdr:row>
      <xdr:rowOff>34403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605583"/>
          <a:ext cx="889000" cy="8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43665</xdr:rowOff>
    </xdr:from>
    <xdr:to>
      <xdr:col>41</xdr:col>
      <xdr:colOff>50800</xdr:colOff>
      <xdr:row>33</xdr:row>
      <xdr:rowOff>34403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58615"/>
          <a:ext cx="889000" cy="33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4622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16582</xdr:rowOff>
    </xdr:from>
    <xdr:to>
      <xdr:col>55</xdr:col>
      <xdr:colOff>50800</xdr:colOff>
      <xdr:row>31</xdr:row>
      <xdr:rowOff>118182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3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141059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28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287</xdr:rowOff>
    </xdr:from>
    <xdr:to>
      <xdr:col>50</xdr:col>
      <xdr:colOff>165100</xdr:colOff>
      <xdr:row>31</xdr:row>
      <xdr:rowOff>101887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3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118414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09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68383</xdr:rowOff>
    </xdr:from>
    <xdr:to>
      <xdr:col>46</xdr:col>
      <xdr:colOff>38100</xdr:colOff>
      <xdr:row>32</xdr:row>
      <xdr:rowOff>169983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15060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3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155053</xdr:rowOff>
    </xdr:from>
    <xdr:to>
      <xdr:col>41</xdr:col>
      <xdr:colOff>101600</xdr:colOff>
      <xdr:row>33</xdr:row>
      <xdr:rowOff>85203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101730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1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164315</xdr:rowOff>
    </xdr:from>
    <xdr:to>
      <xdr:col>36</xdr:col>
      <xdr:colOff>165100</xdr:colOff>
      <xdr:row>31</xdr:row>
      <xdr:rowOff>94465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0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110992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8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36965</xdr:rowOff>
    </xdr:from>
    <xdr:to>
      <xdr:col>55</xdr:col>
      <xdr:colOff>0</xdr:colOff>
      <xdr:row>56</xdr:row>
      <xdr:rowOff>166850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38165"/>
          <a:ext cx="838200" cy="1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166850</xdr:rowOff>
    </xdr:from>
    <xdr:to>
      <xdr:col>50</xdr:col>
      <xdr:colOff>114300</xdr:colOff>
      <xdr:row>57</xdr:row>
      <xdr:rowOff>92927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68050"/>
          <a:ext cx="889000" cy="9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92927</xdr:rowOff>
    </xdr:from>
    <xdr:to>
      <xdr:col>45</xdr:col>
      <xdr:colOff>177800</xdr:colOff>
      <xdr:row>57</xdr:row>
      <xdr:rowOff>137020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65577"/>
          <a:ext cx="889000" cy="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126350</xdr:rowOff>
    </xdr:from>
    <xdr:to>
      <xdr:col>41</xdr:col>
      <xdr:colOff>50800</xdr:colOff>
      <xdr:row>57</xdr:row>
      <xdr:rowOff>137020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99000"/>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107375</xdr:rowOff>
    </xdr:from>
    <xdr:to>
      <xdr:col>36</xdr:col>
      <xdr:colOff>165100</xdr:colOff>
      <xdr:row>58</xdr:row>
      <xdr:rowOff>37525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28652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7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157615</xdr:rowOff>
    </xdr:from>
    <xdr:to>
      <xdr:col>55</xdr:col>
      <xdr:colOff>50800</xdr:colOff>
      <xdr:row>56</xdr:row>
      <xdr:rowOff>87765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9042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116050</xdr:rowOff>
    </xdr:from>
    <xdr:to>
      <xdr:col>50</xdr:col>
      <xdr:colOff>165100</xdr:colOff>
      <xdr:row>57</xdr:row>
      <xdr:rowOff>46200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62727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9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42127</xdr:rowOff>
    </xdr:from>
    <xdr:to>
      <xdr:col>46</xdr:col>
      <xdr:colOff>38100</xdr:colOff>
      <xdr:row>57</xdr:row>
      <xdr:rowOff>143727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160254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86220</xdr:rowOff>
    </xdr:from>
    <xdr:to>
      <xdr:col>41</xdr:col>
      <xdr:colOff>101600</xdr:colOff>
      <xdr:row>58</xdr:row>
      <xdr:rowOff>16370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32897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3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75550</xdr:rowOff>
    </xdr:from>
    <xdr:to>
      <xdr:col>36</xdr:col>
      <xdr:colOff>165100</xdr:colOff>
      <xdr:row>58</xdr:row>
      <xdr:rowOff>5700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22227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2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42143</xdr:rowOff>
    </xdr:from>
    <xdr:to>
      <xdr:col>55</xdr:col>
      <xdr:colOff>0</xdr:colOff>
      <xdr:row>78</xdr:row>
      <xdr:rowOff>51629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5243"/>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51629</xdr:rowOff>
    </xdr:from>
    <xdr:to>
      <xdr:col>50</xdr:col>
      <xdr:colOff>114300</xdr:colOff>
      <xdr:row>78</xdr:row>
      <xdr:rowOff>77984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4729"/>
          <a:ext cx="8890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77984</xdr:rowOff>
    </xdr:from>
    <xdr:to>
      <xdr:col>45</xdr:col>
      <xdr:colOff>177800</xdr:colOff>
      <xdr:row>78</xdr:row>
      <xdr:rowOff>135544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1084"/>
          <a:ext cx="889000" cy="5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67543</xdr:rowOff>
    </xdr:from>
    <xdr:to>
      <xdr:col>41</xdr:col>
      <xdr:colOff>50800</xdr:colOff>
      <xdr:row>78</xdr:row>
      <xdr:rowOff>135544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40643"/>
          <a:ext cx="889000" cy="6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28758</xdr:rowOff>
    </xdr:from>
    <xdr:to>
      <xdr:col>36</xdr:col>
      <xdr:colOff>165100</xdr:colOff>
      <xdr:row>78</xdr:row>
      <xdr:rowOff>130358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121485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162793</xdr:rowOff>
    </xdr:from>
    <xdr:to>
      <xdr:col>55</xdr:col>
      <xdr:colOff>50800</xdr:colOff>
      <xdr:row>78</xdr:row>
      <xdr:rowOff>92943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122170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xdr:rowOff>
    </xdr:from>
    <xdr:to>
      <xdr:col>50</xdr:col>
      <xdr:colOff>165100</xdr:colOff>
      <xdr:row>78</xdr:row>
      <xdr:rowOff>102429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118956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4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27184</xdr:rowOff>
    </xdr:from>
    <xdr:to>
      <xdr:col>46</xdr:col>
      <xdr:colOff>38100</xdr:colOff>
      <xdr:row>78</xdr:row>
      <xdr:rowOff>128784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84744</xdr:rowOff>
    </xdr:from>
    <xdr:to>
      <xdr:col>41</xdr:col>
      <xdr:colOff>101600</xdr:colOff>
      <xdr:row>79</xdr:row>
      <xdr:rowOff>14894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16743</xdr:rowOff>
    </xdr:from>
    <xdr:to>
      <xdr:col>36</xdr:col>
      <xdr:colOff>165100</xdr:colOff>
      <xdr:row>78</xdr:row>
      <xdr:rowOff>118343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134870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6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44433</xdr:rowOff>
    </xdr:from>
    <xdr:to>
      <xdr:col>55</xdr:col>
      <xdr:colOff>0</xdr:colOff>
      <xdr:row>94</xdr:row>
      <xdr:rowOff>112437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989283"/>
          <a:ext cx="838200" cy="23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112437</xdr:rowOff>
    </xdr:from>
    <xdr:to>
      <xdr:col>50</xdr:col>
      <xdr:colOff>114300</xdr:colOff>
      <xdr:row>95</xdr:row>
      <xdr:rowOff>100975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28737"/>
          <a:ext cx="889000" cy="15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83226</xdr:rowOff>
    </xdr:from>
    <xdr:to>
      <xdr:col>45</xdr:col>
      <xdr:colOff>177800</xdr:colOff>
      <xdr:row>95</xdr:row>
      <xdr:rowOff>100975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70976"/>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83226</xdr:rowOff>
    </xdr:from>
    <xdr:to>
      <xdr:col>41</xdr:col>
      <xdr:colOff>50800</xdr:colOff>
      <xdr:row>96</xdr:row>
      <xdr:rowOff>26040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70976"/>
          <a:ext cx="889000" cy="1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100856</xdr:rowOff>
    </xdr:from>
    <xdr:to>
      <xdr:col>36</xdr:col>
      <xdr:colOff>165100</xdr:colOff>
      <xdr:row>97</xdr:row>
      <xdr:rowOff>31006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165083</xdr:rowOff>
    </xdr:from>
    <xdr:to>
      <xdr:col>55</xdr:col>
      <xdr:colOff>50800</xdr:colOff>
      <xdr:row>93</xdr:row>
      <xdr:rowOff>95233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93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16510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78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61637</xdr:rowOff>
    </xdr:from>
    <xdr:to>
      <xdr:col>50</xdr:col>
      <xdr:colOff>165100</xdr:colOff>
      <xdr:row>94</xdr:row>
      <xdr:rowOff>163237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8314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5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50175</xdr:rowOff>
    </xdr:from>
    <xdr:to>
      <xdr:col>46</xdr:col>
      <xdr:colOff>38100</xdr:colOff>
      <xdr:row>95</xdr:row>
      <xdr:rowOff>151775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168302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1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32426</xdr:rowOff>
    </xdr:from>
    <xdr:to>
      <xdr:col>41</xdr:col>
      <xdr:colOff>101600</xdr:colOff>
      <xdr:row>95</xdr:row>
      <xdr:rowOff>134026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150553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09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146690</xdr:rowOff>
    </xdr:from>
    <xdr:to>
      <xdr:col>36</xdr:col>
      <xdr:colOff>165100</xdr:colOff>
      <xdr:row>96</xdr:row>
      <xdr:rowOff>76840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93367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0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100307</xdr:rowOff>
    </xdr:from>
    <xdr:to>
      <xdr:col>85</xdr:col>
      <xdr:colOff>127000</xdr:colOff>
      <xdr:row>37</xdr:row>
      <xdr:rowOff>113251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43957"/>
          <a:ext cx="8382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118909</xdr:rowOff>
    </xdr:from>
    <xdr:to>
      <xdr:col>81</xdr:col>
      <xdr:colOff>50800</xdr:colOff>
      <xdr:row>37</xdr:row>
      <xdr:rowOff>100307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291109"/>
          <a:ext cx="889000" cy="15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118909</xdr:rowOff>
    </xdr:from>
    <xdr:to>
      <xdr:col>76</xdr:col>
      <xdr:colOff>114300</xdr:colOff>
      <xdr:row>36</xdr:row>
      <xdr:rowOff>158405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291109"/>
          <a:ext cx="889000" cy="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158405</xdr:rowOff>
    </xdr:from>
    <xdr:to>
      <xdr:col>71</xdr:col>
      <xdr:colOff>177800</xdr:colOff>
      <xdr:row>37</xdr:row>
      <xdr:rowOff>160543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330605"/>
          <a:ext cx="889000" cy="17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66628</xdr:rowOff>
    </xdr:from>
    <xdr:to>
      <xdr:col>67</xdr:col>
      <xdr:colOff>101600</xdr:colOff>
      <xdr:row>37</xdr:row>
      <xdr:rowOff>168228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1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13305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62451</xdr:rowOff>
    </xdr:from>
    <xdr:to>
      <xdr:col>85</xdr:col>
      <xdr:colOff>177800</xdr:colOff>
      <xdr:row>37</xdr:row>
      <xdr:rowOff>164050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061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21828</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9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49507</xdr:rowOff>
    </xdr:from>
    <xdr:to>
      <xdr:col>81</xdr:col>
      <xdr:colOff>101600</xdr:colOff>
      <xdr:row>37</xdr:row>
      <xdr:rowOff>151107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3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167634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68109</xdr:rowOff>
    </xdr:from>
    <xdr:to>
      <xdr:col>76</xdr:col>
      <xdr:colOff>165100</xdr:colOff>
      <xdr:row>36</xdr:row>
      <xdr:rowOff>169709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2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14786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1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107605</xdr:rowOff>
    </xdr:from>
    <xdr:to>
      <xdr:col>72</xdr:col>
      <xdr:colOff>38100</xdr:colOff>
      <xdr:row>37</xdr:row>
      <xdr:rowOff>37755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2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54282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0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109743</xdr:rowOff>
    </xdr:from>
    <xdr:to>
      <xdr:col>67</xdr:col>
      <xdr:colOff>101600</xdr:colOff>
      <xdr:row>38</xdr:row>
      <xdr:rowOff>39892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533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31020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123314</xdr:rowOff>
    </xdr:from>
    <xdr:to>
      <xdr:col>85</xdr:col>
      <xdr:colOff>126364</xdr:colOff>
      <xdr:row>78</xdr:row>
      <xdr:rowOff>23270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810614"/>
          <a:ext cx="1269" cy="58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27097</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4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23270</xdr:rowOff>
    </xdr:from>
    <xdr:to>
      <xdr:col>86</xdr:col>
      <xdr:colOff>25400</xdr:colOff>
      <xdr:row>78</xdr:row>
      <xdr:rowOff>23270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3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69991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258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123314</xdr:rowOff>
    </xdr:from>
    <xdr:to>
      <xdr:col>86</xdr:col>
      <xdr:colOff>25400</xdr:colOff>
      <xdr:row>74</xdr:row>
      <xdr:rowOff>123314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81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151395</xdr:rowOff>
    </xdr:from>
    <xdr:to>
      <xdr:col>85</xdr:col>
      <xdr:colOff>127000</xdr:colOff>
      <xdr:row>74</xdr:row>
      <xdr:rowOff>123314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324345"/>
          <a:ext cx="838200" cy="4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125035</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5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146608</xdr:rowOff>
    </xdr:from>
    <xdr:to>
      <xdr:col>85</xdr:col>
      <xdr:colOff>177800</xdr:colOff>
      <xdr:row>77</xdr:row>
      <xdr:rowOff>76758</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7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151395</xdr:rowOff>
    </xdr:from>
    <xdr:to>
      <xdr:col>81</xdr:col>
      <xdr:colOff>50800</xdr:colOff>
      <xdr:row>73</xdr:row>
      <xdr:rowOff>41690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324345"/>
          <a:ext cx="889000" cy="23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124442</xdr:rowOff>
    </xdr:from>
    <xdr:to>
      <xdr:col>81</xdr:col>
      <xdr:colOff>101600</xdr:colOff>
      <xdr:row>77</xdr:row>
      <xdr:rowOff>54592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45719</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6052</xdr:rowOff>
    </xdr:from>
    <xdr:to>
      <xdr:col>76</xdr:col>
      <xdr:colOff>114300</xdr:colOff>
      <xdr:row>73</xdr:row>
      <xdr:rowOff>41690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521902"/>
          <a:ext cx="8890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131753</xdr:rowOff>
    </xdr:from>
    <xdr:to>
      <xdr:col>76</xdr:col>
      <xdr:colOff>165100</xdr:colOff>
      <xdr:row>77</xdr:row>
      <xdr:rowOff>61903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53030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6052</xdr:rowOff>
    </xdr:from>
    <xdr:to>
      <xdr:col>71</xdr:col>
      <xdr:colOff>177800</xdr:colOff>
      <xdr:row>73</xdr:row>
      <xdr:rowOff>59165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521902"/>
          <a:ext cx="889000" cy="5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142639</xdr:rowOff>
    </xdr:from>
    <xdr:to>
      <xdr:col>72</xdr:col>
      <xdr:colOff>38100</xdr:colOff>
      <xdr:row>77</xdr:row>
      <xdr:rowOff>72789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63916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63508</xdr:rowOff>
    </xdr:from>
    <xdr:to>
      <xdr:col>67</xdr:col>
      <xdr:colOff>101600</xdr:colOff>
      <xdr:row>76</xdr:row>
      <xdr:rowOff>165108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9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156235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72514</xdr:rowOff>
    </xdr:from>
    <xdr:to>
      <xdr:col>85</xdr:col>
      <xdr:colOff>177800</xdr:colOff>
      <xdr:row>75</xdr:row>
      <xdr:rowOff>2664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7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25541</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100595</xdr:rowOff>
    </xdr:from>
    <xdr:to>
      <xdr:col>81</xdr:col>
      <xdr:colOff>101600</xdr:colOff>
      <xdr:row>72</xdr:row>
      <xdr:rowOff>30745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2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47272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0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162340</xdr:rowOff>
    </xdr:from>
    <xdr:to>
      <xdr:col>76</xdr:col>
      <xdr:colOff>165100</xdr:colOff>
      <xdr:row>73</xdr:row>
      <xdr:rowOff>92490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50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109017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2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126702</xdr:rowOff>
    </xdr:from>
    <xdr:to>
      <xdr:col>72</xdr:col>
      <xdr:colOff>38100</xdr:colOff>
      <xdr:row>73</xdr:row>
      <xdr:rowOff>56852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4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73379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24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8365</xdr:rowOff>
    </xdr:from>
    <xdr:to>
      <xdr:col>67</xdr:col>
      <xdr:colOff>101600</xdr:colOff>
      <xdr:row>73</xdr:row>
      <xdr:rowOff>109965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5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126492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2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51353</xdr:rowOff>
    </xdr:from>
    <xdr:to>
      <xdr:col>85</xdr:col>
      <xdr:colOff>127000</xdr:colOff>
      <xdr:row>95</xdr:row>
      <xdr:rowOff>114554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339103"/>
          <a:ext cx="838200" cy="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51353</xdr:rowOff>
    </xdr:from>
    <xdr:to>
      <xdr:col>81</xdr:col>
      <xdr:colOff>50800</xdr:colOff>
      <xdr:row>96</xdr:row>
      <xdr:rowOff>147824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339103"/>
          <a:ext cx="889000" cy="26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147824</xdr:rowOff>
    </xdr:from>
    <xdr:to>
      <xdr:col>76</xdr:col>
      <xdr:colOff>114300</xdr:colOff>
      <xdr:row>97</xdr:row>
      <xdr:rowOff>84706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607024"/>
          <a:ext cx="889000" cy="10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84706</xdr:rowOff>
    </xdr:from>
    <xdr:to>
      <xdr:col>71</xdr:col>
      <xdr:colOff>177800</xdr:colOff>
      <xdr:row>97</xdr:row>
      <xdr:rowOff>124330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1535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75656</xdr:rowOff>
    </xdr:from>
    <xdr:to>
      <xdr:col>67</xdr:col>
      <xdr:colOff>101600</xdr:colOff>
      <xdr:row>98</xdr:row>
      <xdr:rowOff>5806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168383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63754</xdr:rowOff>
    </xdr:from>
    <xdr:to>
      <xdr:col>85</xdr:col>
      <xdr:colOff>177800</xdr:colOff>
      <xdr:row>95</xdr:row>
      <xdr:rowOff>165354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3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86631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2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553</xdr:rowOff>
    </xdr:from>
    <xdr:to>
      <xdr:col>81</xdr:col>
      <xdr:colOff>101600</xdr:colOff>
      <xdr:row>95</xdr:row>
      <xdr:rowOff>102153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2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118680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0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97024</xdr:rowOff>
    </xdr:from>
    <xdr:to>
      <xdr:col>76</xdr:col>
      <xdr:colOff>165100</xdr:colOff>
      <xdr:row>97</xdr:row>
      <xdr:rowOff>27174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5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43701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3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33906</xdr:rowOff>
    </xdr:from>
    <xdr:to>
      <xdr:col>72</xdr:col>
      <xdr:colOff>38100</xdr:colOff>
      <xdr:row>97</xdr:row>
      <xdr:rowOff>135506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126633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5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73530</xdr:rowOff>
    </xdr:from>
    <xdr:to>
      <xdr:col>67</xdr:col>
      <xdr:colOff>101600</xdr:colOff>
      <xdr:row>98</xdr:row>
      <xdr:rowOff>3680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20207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7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131653</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46753"/>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147998</xdr:rowOff>
    </xdr:from>
    <xdr:to>
      <xdr:col>102</xdr:col>
      <xdr:colOff>114300</xdr:colOff>
      <xdr:row>38</xdr:row>
      <xdr:rowOff>131653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491648"/>
          <a:ext cx="889000" cy="1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3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114053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2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80853</xdr:rowOff>
    </xdr:from>
    <xdr:to>
      <xdr:col>102</xdr:col>
      <xdr:colOff>165100</xdr:colOff>
      <xdr:row>39</xdr:row>
      <xdr:rowOff>11003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2130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88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97198</xdr:rowOff>
    </xdr:from>
    <xdr:to>
      <xdr:col>98</xdr:col>
      <xdr:colOff>38100</xdr:colOff>
      <xdr:row>38</xdr:row>
      <xdr:rowOff>27349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40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43875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1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146296</xdr:rowOff>
    </xdr:from>
    <xdr:to>
      <xdr:col>116</xdr:col>
      <xdr:colOff>62864</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0246"/>
          <a:ext cx="1269" cy="132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92973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6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146296</xdr:rowOff>
    </xdr:from>
    <xdr:to>
      <xdr:col>116</xdr:col>
      <xdr:colOff>152400</xdr:colOff>
      <xdr:row>51</xdr:row>
      <xdr:rowOff>146296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146296</xdr:rowOff>
    </xdr:from>
    <xdr:to>
      <xdr:col>116</xdr:col>
      <xdr:colOff>63500</xdr:colOff>
      <xdr:row>51</xdr:row>
      <xdr:rowOff>147472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8890246"/>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53970</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9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75543</xdr:rowOff>
    </xdr:from>
    <xdr:to>
      <xdr:col>116</xdr:col>
      <xdr:colOff>114300</xdr:colOff>
      <xdr:row>59</xdr:row>
      <xdr:rowOff>5693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104136</xdr:rowOff>
    </xdr:from>
    <xdr:to>
      <xdr:col>111</xdr:col>
      <xdr:colOff>177800</xdr:colOff>
      <xdr:row>51</xdr:row>
      <xdr:rowOff>147472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8848086"/>
          <a:ext cx="889000" cy="4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51214</xdr:rowOff>
    </xdr:from>
    <xdr:to>
      <xdr:col>112</xdr:col>
      <xdr:colOff>38100</xdr:colOff>
      <xdr:row>58</xdr:row>
      <xdr:rowOff>152814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143941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100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81995</xdr:rowOff>
    </xdr:from>
    <xdr:to>
      <xdr:col>107</xdr:col>
      <xdr:colOff>50800</xdr:colOff>
      <xdr:row>51</xdr:row>
      <xdr:rowOff>104136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8825945"/>
          <a:ext cx="8890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82695</xdr:rowOff>
    </xdr:from>
    <xdr:to>
      <xdr:col>107</xdr:col>
      <xdr:colOff>101600</xdr:colOff>
      <xdr:row>59</xdr:row>
      <xdr:rowOff>12845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3972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61650</xdr:rowOff>
    </xdr:from>
    <xdr:to>
      <xdr:col>102</xdr:col>
      <xdr:colOff>114300</xdr:colOff>
      <xdr:row>51</xdr:row>
      <xdr:rowOff>81995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8805600"/>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70416</xdr:rowOff>
    </xdr:from>
    <xdr:to>
      <xdr:col>102</xdr:col>
      <xdr:colOff>165100</xdr:colOff>
      <xdr:row>59</xdr:row>
      <xdr:rowOff>566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163143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1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63819</xdr:rowOff>
    </xdr:from>
    <xdr:to>
      <xdr:col>98</xdr:col>
      <xdr:colOff>38100</xdr:colOff>
      <xdr:row>58</xdr:row>
      <xdr:rowOff>165419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156546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10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95496</xdr:rowOff>
    </xdr:from>
    <xdr:to>
      <xdr:col>116</xdr:col>
      <xdr:colOff>114300</xdr:colOff>
      <xdr:row>52</xdr:row>
      <xdr:rowOff>25646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88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48523</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7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96672</xdr:rowOff>
    </xdr:from>
    <xdr:to>
      <xdr:col>112</xdr:col>
      <xdr:colOff>38100</xdr:colOff>
      <xdr:row>52</xdr:row>
      <xdr:rowOff>26822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88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43349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861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53336</xdr:rowOff>
    </xdr:from>
    <xdr:to>
      <xdr:col>107</xdr:col>
      <xdr:colOff>101600</xdr:colOff>
      <xdr:row>51</xdr:row>
      <xdr:rowOff>154936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8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85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31195</xdr:rowOff>
    </xdr:from>
    <xdr:to>
      <xdr:col>102</xdr:col>
      <xdr:colOff>165100</xdr:colOff>
      <xdr:row>51</xdr:row>
      <xdr:rowOff>132795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8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149322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85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10850</xdr:rowOff>
    </xdr:from>
    <xdr:to>
      <xdr:col>98</xdr:col>
      <xdr:colOff>38100</xdr:colOff>
      <xdr:row>51</xdr:row>
      <xdr:rowOff>112450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87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128977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5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88984</xdr:rowOff>
    </xdr:from>
    <xdr:to>
      <xdr:col>116</xdr:col>
      <xdr:colOff>62864</xdr:colOff>
      <xdr:row>78</xdr:row>
      <xdr:rowOff>156110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604834"/>
          <a:ext cx="1269" cy="92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159937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3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156110</xdr:rowOff>
    </xdr:from>
    <xdr:to>
      <xdr:col>116</xdr:col>
      <xdr:colOff>152400</xdr:colOff>
      <xdr:row>78</xdr:row>
      <xdr:rowOff>156110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35661</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38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88984</xdr:rowOff>
    </xdr:from>
    <xdr:to>
      <xdr:col>116</xdr:col>
      <xdr:colOff>152400</xdr:colOff>
      <xdr:row>73</xdr:row>
      <xdr:rowOff>88984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60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95841</xdr:rowOff>
    </xdr:from>
    <xdr:to>
      <xdr:col>116</xdr:col>
      <xdr:colOff>63500</xdr:colOff>
      <xdr:row>73</xdr:row>
      <xdr:rowOff>88984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097341"/>
          <a:ext cx="838200" cy="5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33983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64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55556</xdr:rowOff>
    </xdr:from>
    <xdr:to>
      <xdr:col>116</xdr:col>
      <xdr:colOff>114300</xdr:colOff>
      <xdr:row>76</xdr:row>
      <xdr:rowOff>157156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08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95841</xdr:rowOff>
    </xdr:from>
    <xdr:to>
      <xdr:col>111</xdr:col>
      <xdr:colOff>177800</xdr:colOff>
      <xdr:row>71</xdr:row>
      <xdr:rowOff>67087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097341"/>
          <a:ext cx="889000" cy="14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69452</xdr:rowOff>
    </xdr:from>
    <xdr:to>
      <xdr:col>112</xdr:col>
      <xdr:colOff>38100</xdr:colOff>
      <xdr:row>75</xdr:row>
      <xdr:rowOff>171053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282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162180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2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26364</xdr:rowOff>
    </xdr:from>
    <xdr:to>
      <xdr:col>107</xdr:col>
      <xdr:colOff>50800</xdr:colOff>
      <xdr:row>71</xdr:row>
      <xdr:rowOff>67087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199314"/>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42788</xdr:rowOff>
    </xdr:from>
    <xdr:to>
      <xdr:col>107</xdr:col>
      <xdr:colOff>101600</xdr:colOff>
      <xdr:row>75</xdr:row>
      <xdr:rowOff>144388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135515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9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26364</xdr:rowOff>
    </xdr:from>
    <xdr:to>
      <xdr:col>102</xdr:col>
      <xdr:colOff>114300</xdr:colOff>
      <xdr:row>71</xdr:row>
      <xdr:rowOff>141300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199314"/>
          <a:ext cx="889000" cy="1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76540</xdr:rowOff>
    </xdr:from>
    <xdr:to>
      <xdr:col>102</xdr:col>
      <xdr:colOff>165100</xdr:colOff>
      <xdr:row>76</xdr:row>
      <xdr:rowOff>6690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169267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85357</xdr:rowOff>
    </xdr:from>
    <xdr:to>
      <xdr:col>98</xdr:col>
      <xdr:colOff>38100</xdr:colOff>
      <xdr:row>75</xdr:row>
      <xdr:rowOff>15507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7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6634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38184</xdr:rowOff>
    </xdr:from>
    <xdr:to>
      <xdr:col>116</xdr:col>
      <xdr:colOff>114300</xdr:colOff>
      <xdr:row>73</xdr:row>
      <xdr:rowOff>139784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162661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0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45041</xdr:rowOff>
    </xdr:from>
    <xdr:to>
      <xdr:col>112</xdr:col>
      <xdr:colOff>38100</xdr:colOff>
      <xdr:row>70</xdr:row>
      <xdr:rowOff>146641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04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163168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182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16287</xdr:rowOff>
    </xdr:from>
    <xdr:to>
      <xdr:col>107</xdr:col>
      <xdr:colOff>101600</xdr:colOff>
      <xdr:row>71</xdr:row>
      <xdr:rowOff>117887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1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134414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196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147014</xdr:rowOff>
    </xdr:from>
    <xdr:to>
      <xdr:col>102</xdr:col>
      <xdr:colOff>165100</xdr:colOff>
      <xdr:row>71</xdr:row>
      <xdr:rowOff>77164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1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93691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192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90500</xdr:rowOff>
    </xdr:from>
    <xdr:to>
      <xdr:col>98</xdr:col>
      <xdr:colOff>38100</xdr:colOff>
      <xdr:row>72</xdr:row>
      <xdr:rowOff>20650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2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37177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203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住民一人あたりの歳出決算額は</a:t>
          </a:r>
          <a:r>
            <a:rPr kumimoji="1" lang="en-US" altLang="ja-JP" sz="1300">
              <a:latin typeface="ＭＳ Ｐゴシック" panose="020B0600070205080204" pitchFamily="50" charset="-128"/>
              <a:ea typeface="ＭＳ Ｐゴシック" panose="020B0600070205080204" pitchFamily="50" charset="-128"/>
            </a:rPr>
            <a:t>1,476</a:t>
          </a:r>
          <a:r>
            <a:rPr kumimoji="1" lang="ja-JP" altLang="en-US" sz="1300">
              <a:latin typeface="ＭＳ Ｐゴシック" panose="020B0600070205080204" pitchFamily="50" charset="-128"/>
              <a:ea typeface="ＭＳ Ｐゴシック" panose="020B0600070205080204" pitchFamily="50" charset="-128"/>
            </a:rPr>
            <a:t>千円となり、昨年度より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％減少した。歳出決算総額は約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％減少したが、人口は約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性質別にみると、補助費等は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年度に三セク損失補償の実行による特殊要因で類似団体</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位であったが、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でその特殊要因が抜けた一方で、公営企業会計移行に伴い下水道事業会計繰出金が補助費等へ計上され補助費等決算額を押し上げたため、引き続き類似団体１位の順位となっている。今後は基準外繰出金の見直し等を積極的に実施し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また、主に三セク等を対象とする貸付金は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年度から横ばいであるが、類似団体の中では一番多い状況が続いており今後も計画的に縮小を図る必要がある。</a:t>
          </a:r>
        </a:p>
        <a:p>
          <a:r>
            <a:rPr kumimoji="1" lang="ja-JP" altLang="en-US" sz="1300">
              <a:latin typeface="ＭＳ Ｐゴシック" panose="020B0600070205080204" pitchFamily="50" charset="-128"/>
              <a:ea typeface="ＭＳ Ｐゴシック" panose="020B0600070205080204" pitchFamily="50" charset="-128"/>
            </a:rPr>
            <a:t>　普通建設事業は、大型投資事業の小学校整備事業を実施していることにより類似団体上位に位置している。この事業財源として多額の地方債発行を伴うことから、</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で減少した公債費は再び増加し、当面、類似団体１位の公債費決算額が続くものとみられる。今後も普通建設事業の事業計画のローリングを毎年実施し取捨選択を徹底するとともに、地方債の任意繰上償還を実施しながら公債費の抑制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島根県奥出雲町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11,077
10,920
368.01
16,795,843
16,354,568
250,256
7,361,062
17,552,010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25591</xdr:rowOff>
    </xdr:from>
    <xdr:to>
      <xdr:col>24</xdr:col>
      <xdr:colOff>63500</xdr:colOff>
      <xdr:row>35</xdr:row>
      <xdr:rowOff>62547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6341"/>
          <a:ext cx="8382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62547</xdr:rowOff>
    </xdr:from>
    <xdr:to>
      <xdr:col>19</xdr:col>
      <xdr:colOff>177800</xdr:colOff>
      <xdr:row>35</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3297"/>
          <a:ext cx="8890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85217</xdr:rowOff>
    </xdr:from>
    <xdr:to>
      <xdr:col>15</xdr:col>
      <xdr:colOff>50800</xdr:colOff>
      <xdr:row>35</xdr:row>
      <xdr:rowOff>118364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5967"/>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85217</xdr:rowOff>
    </xdr:from>
    <xdr:to>
      <xdr:col>10</xdr:col>
      <xdr:colOff>114300</xdr:colOff>
      <xdr:row>35</xdr:row>
      <xdr:rowOff>128460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85967"/>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55135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146241</xdr:rowOff>
    </xdr:from>
    <xdr:to>
      <xdr:col>24</xdr:col>
      <xdr:colOff>114300</xdr:colOff>
      <xdr:row>35</xdr:row>
      <xdr:rowOff>76391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169118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11747</xdr:rowOff>
    </xdr:from>
    <xdr:to>
      <xdr:col>20</xdr:col>
      <xdr:colOff>38100</xdr:colOff>
      <xdr:row>35</xdr:row>
      <xdr:rowOff>113347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129874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67564</xdr:rowOff>
    </xdr:from>
    <xdr:to>
      <xdr:col>15</xdr:col>
      <xdr:colOff>101600</xdr:colOff>
      <xdr:row>35</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34417</xdr:rowOff>
    </xdr:from>
    <xdr:to>
      <xdr:col>10</xdr:col>
      <xdr:colOff>165100</xdr:colOff>
      <xdr:row>35</xdr:row>
      <xdr:rowOff>136017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152544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77660</xdr:rowOff>
    </xdr:from>
    <xdr:to>
      <xdr:col>6</xdr:col>
      <xdr:colOff>38100</xdr:colOff>
      <xdr:row>36</xdr:row>
      <xdr:rowOff>7810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24337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80728</xdr:rowOff>
    </xdr:from>
    <xdr:to>
      <xdr:col>24</xdr:col>
      <xdr:colOff>63500</xdr:colOff>
      <xdr:row>54</xdr:row>
      <xdr:rowOff>119802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39028"/>
          <a:ext cx="8382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119802</xdr:rowOff>
    </xdr:from>
    <xdr:to>
      <xdr:col>19</xdr:col>
      <xdr:colOff>177800</xdr:colOff>
      <xdr:row>55</xdr:row>
      <xdr:rowOff>75767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78102"/>
          <a:ext cx="889000" cy="12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75767</xdr:rowOff>
    </xdr:from>
    <xdr:to>
      <xdr:col>15</xdr:col>
      <xdr:colOff>50800</xdr:colOff>
      <xdr:row>55</xdr:row>
      <xdr:rowOff>153380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05517"/>
          <a:ext cx="889000" cy="7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21733</xdr:rowOff>
    </xdr:from>
    <xdr:to>
      <xdr:col>10</xdr:col>
      <xdr:colOff>114300</xdr:colOff>
      <xdr:row>55</xdr:row>
      <xdr:rowOff>153380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80033"/>
          <a:ext cx="889000" cy="30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3358</xdr:rowOff>
    </xdr:from>
    <xdr:to>
      <xdr:col>6</xdr:col>
      <xdr:colOff>38100</xdr:colOff>
      <xdr:row>55</xdr:row>
      <xdr:rowOff>104958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96085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29928</xdr:rowOff>
    </xdr:from>
    <xdr:to>
      <xdr:col>24</xdr:col>
      <xdr:colOff>114300</xdr:colOff>
      <xdr:row>54</xdr:row>
      <xdr:rowOff>131528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52805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69002</xdr:rowOff>
    </xdr:from>
    <xdr:to>
      <xdr:col>20</xdr:col>
      <xdr:colOff>38100</xdr:colOff>
      <xdr:row>54</xdr:row>
      <xdr:rowOff>170602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15679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0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24967</xdr:rowOff>
    </xdr:from>
    <xdr:to>
      <xdr:col>15</xdr:col>
      <xdr:colOff>101600</xdr:colOff>
      <xdr:row>55</xdr:row>
      <xdr:rowOff>126567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143094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102580</xdr:rowOff>
    </xdr:from>
    <xdr:to>
      <xdr:col>10</xdr:col>
      <xdr:colOff>165100</xdr:colOff>
      <xdr:row>56</xdr:row>
      <xdr:rowOff>32730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49257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0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142383</xdr:rowOff>
    </xdr:from>
    <xdr:to>
      <xdr:col>6</xdr:col>
      <xdr:colOff>38100</xdr:colOff>
      <xdr:row>54</xdr:row>
      <xdr:rowOff>72533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2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89060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0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119099</xdr:rowOff>
    </xdr:from>
    <xdr:to>
      <xdr:col>24</xdr:col>
      <xdr:colOff>63500</xdr:colOff>
      <xdr:row>74</xdr:row>
      <xdr:rowOff>2458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63499"/>
          <a:ext cx="838200" cy="2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2458</xdr:rowOff>
    </xdr:from>
    <xdr:to>
      <xdr:col>19</xdr:col>
      <xdr:colOff>177800</xdr:colOff>
      <xdr:row>75</xdr:row>
      <xdr:rowOff>19383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89758"/>
          <a:ext cx="889000" cy="18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125930</xdr:rowOff>
    </xdr:from>
    <xdr:to>
      <xdr:col>15</xdr:col>
      <xdr:colOff>50800</xdr:colOff>
      <xdr:row>75</xdr:row>
      <xdr:rowOff>19383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13230"/>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125930</xdr:rowOff>
    </xdr:from>
    <xdr:to>
      <xdr:col>10</xdr:col>
      <xdr:colOff>114300</xdr:colOff>
      <xdr:row>76</xdr:row>
      <xdr:rowOff>33547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3230"/>
          <a:ext cx="889000" cy="2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147075</xdr:rowOff>
    </xdr:from>
    <xdr:to>
      <xdr:col>6</xdr:col>
      <xdr:colOff>38100</xdr:colOff>
      <xdr:row>77</xdr:row>
      <xdr:rowOff>77225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68352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7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68299</xdr:rowOff>
    </xdr:from>
    <xdr:to>
      <xdr:col>24</xdr:col>
      <xdr:colOff>114300</xdr:colOff>
      <xdr:row>72</xdr:row>
      <xdr:rowOff>169899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91176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6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123108</xdr:rowOff>
    </xdr:from>
    <xdr:to>
      <xdr:col>20</xdr:col>
      <xdr:colOff>38100</xdr:colOff>
      <xdr:row>74</xdr:row>
      <xdr:rowOff>53258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69785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1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140033</xdr:rowOff>
    </xdr:from>
    <xdr:to>
      <xdr:col>15</xdr:col>
      <xdr:colOff>101600</xdr:colOff>
      <xdr:row>75</xdr:row>
      <xdr:rowOff>70183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86710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0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75130</xdr:rowOff>
    </xdr:from>
    <xdr:to>
      <xdr:col>10</xdr:col>
      <xdr:colOff>165100</xdr:colOff>
      <xdr:row>75</xdr:row>
      <xdr:rowOff>5280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21807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3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154197</xdr:rowOff>
    </xdr:from>
    <xdr:to>
      <xdr:col>6</xdr:col>
      <xdr:colOff>38100</xdr:colOff>
      <xdr:row>76</xdr:row>
      <xdr:rowOff>84347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100875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75964</xdr:rowOff>
    </xdr:from>
    <xdr:to>
      <xdr:col>24</xdr:col>
      <xdr:colOff>63500</xdr:colOff>
      <xdr:row>92</xdr:row>
      <xdr:rowOff>125679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677914"/>
          <a:ext cx="838200" cy="2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125679</xdr:rowOff>
    </xdr:from>
    <xdr:to>
      <xdr:col>19</xdr:col>
      <xdr:colOff>177800</xdr:colOff>
      <xdr:row>92</xdr:row>
      <xdr:rowOff>129511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899079"/>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16866</xdr:rowOff>
    </xdr:from>
    <xdr:to>
      <xdr:col>15</xdr:col>
      <xdr:colOff>50800</xdr:colOff>
      <xdr:row>92</xdr:row>
      <xdr:rowOff>129511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790266"/>
          <a:ext cx="889000" cy="1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16866</xdr:rowOff>
    </xdr:from>
    <xdr:to>
      <xdr:col>10</xdr:col>
      <xdr:colOff>114300</xdr:colOff>
      <xdr:row>93</xdr:row>
      <xdr:rowOff>19924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790266"/>
          <a:ext cx="889000" cy="1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119216</xdr:rowOff>
    </xdr:from>
    <xdr:to>
      <xdr:col>6</xdr:col>
      <xdr:colOff>38100</xdr:colOff>
      <xdr:row>97</xdr:row>
      <xdr:rowOff>49366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40493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25164</xdr:rowOff>
    </xdr:from>
    <xdr:to>
      <xdr:col>24</xdr:col>
      <xdr:colOff>114300</xdr:colOff>
      <xdr:row>91</xdr:row>
      <xdr:rowOff>126764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6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130014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6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74879</xdr:rowOff>
    </xdr:from>
    <xdr:to>
      <xdr:col>20</xdr:col>
      <xdr:colOff>38100</xdr:colOff>
      <xdr:row>93</xdr:row>
      <xdr:rowOff>5029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21556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62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78711</xdr:rowOff>
    </xdr:from>
    <xdr:to>
      <xdr:col>15</xdr:col>
      <xdr:colOff>101600</xdr:colOff>
      <xdr:row>93</xdr:row>
      <xdr:rowOff>8861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8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25388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62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137516</xdr:rowOff>
    </xdr:from>
    <xdr:to>
      <xdr:col>10</xdr:col>
      <xdr:colOff>165100</xdr:colOff>
      <xdr:row>92</xdr:row>
      <xdr:rowOff>67666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7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84193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51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140574</xdr:rowOff>
    </xdr:from>
    <xdr:to>
      <xdr:col>6</xdr:col>
      <xdr:colOff>38100</xdr:colOff>
      <xdr:row>93</xdr:row>
      <xdr:rowOff>70724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87251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6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58166</xdr:rowOff>
    </xdr:from>
    <xdr:to>
      <xdr:col>55</xdr:col>
      <xdr:colOff>0</xdr:colOff>
      <xdr:row>36</xdr:row>
      <xdr:rowOff>76073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3036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58166</xdr:rowOff>
    </xdr:from>
    <xdr:to>
      <xdr:col>50</xdr:col>
      <xdr:colOff>114300</xdr:colOff>
      <xdr:row>36</xdr:row>
      <xdr:rowOff>99314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2303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99314</xdr:rowOff>
    </xdr:from>
    <xdr:to>
      <xdr:col>45</xdr:col>
      <xdr:colOff>177800</xdr:colOff>
      <xdr:row>36</xdr:row>
      <xdr:rowOff>110363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7151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110363</xdr:rowOff>
    </xdr:from>
    <xdr:to>
      <xdr:col>41</xdr:col>
      <xdr:colOff>50800</xdr:colOff>
      <xdr:row>36</xdr:row>
      <xdr:rowOff>119888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28256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28084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4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25273</xdr:rowOff>
    </xdr:from>
    <xdr:to>
      <xdr:col>55</xdr:col>
      <xdr:colOff>50800</xdr:colOff>
      <xdr:row>36</xdr:row>
      <xdr:rowOff>126873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48150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4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7366</xdr:rowOff>
    </xdr:from>
    <xdr:to>
      <xdr:col>50</xdr:col>
      <xdr:colOff>165100</xdr:colOff>
      <xdr:row>36</xdr:row>
      <xdr:rowOff>108966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125493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5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48514</xdr:rowOff>
    </xdr:from>
    <xdr:to>
      <xdr:col>46</xdr:col>
      <xdr:colOff>38100</xdr:colOff>
      <xdr:row>36</xdr:row>
      <xdr:rowOff>150114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166641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59563</xdr:rowOff>
    </xdr:from>
    <xdr:to>
      <xdr:col>41</xdr:col>
      <xdr:colOff>101600</xdr:colOff>
      <xdr:row>36</xdr:row>
      <xdr:rowOff>161163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6240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69088</xdr:rowOff>
    </xdr:from>
    <xdr:to>
      <xdr:col>36</xdr:col>
      <xdr:colOff>165100</xdr:colOff>
      <xdr:row>36</xdr:row>
      <xdr:rowOff>170688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15765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27956</xdr:rowOff>
    </xdr:from>
    <xdr:to>
      <xdr:col>55</xdr:col>
      <xdr:colOff>0</xdr:colOff>
      <xdr:row>55</xdr:row>
      <xdr:rowOff>18505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8943356"/>
          <a:ext cx="838200" cy="5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27956</xdr:rowOff>
    </xdr:from>
    <xdr:to>
      <xdr:col>50</xdr:col>
      <xdr:colOff>114300</xdr:colOff>
      <xdr:row>53</xdr:row>
      <xdr:rowOff>159593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943356"/>
          <a:ext cx="889000" cy="3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159593</xdr:rowOff>
    </xdr:from>
    <xdr:to>
      <xdr:col>45</xdr:col>
      <xdr:colOff>177800</xdr:colOff>
      <xdr:row>54</xdr:row>
      <xdr:rowOff>162761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46443"/>
          <a:ext cx="889000" cy="17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139902</xdr:rowOff>
    </xdr:from>
    <xdr:to>
      <xdr:col>41</xdr:col>
      <xdr:colOff>50800</xdr:colOff>
      <xdr:row>54</xdr:row>
      <xdr:rowOff>162761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39820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139155</xdr:rowOff>
    </xdr:from>
    <xdr:to>
      <xdr:col>55</xdr:col>
      <xdr:colOff>50800</xdr:colOff>
      <xdr:row>55</xdr:row>
      <xdr:rowOff>69305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162032</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4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148606</xdr:rowOff>
    </xdr:from>
    <xdr:to>
      <xdr:col>50</xdr:col>
      <xdr:colOff>165100</xdr:colOff>
      <xdr:row>52</xdr:row>
      <xdr:rowOff>78756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8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95283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86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108793</xdr:rowOff>
    </xdr:from>
    <xdr:to>
      <xdr:col>46</xdr:col>
      <xdr:colOff>38100</xdr:colOff>
      <xdr:row>54</xdr:row>
      <xdr:rowOff>38943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55470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897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111961</xdr:rowOff>
    </xdr:from>
    <xdr:to>
      <xdr:col>41</xdr:col>
      <xdr:colOff>101600</xdr:colOff>
      <xdr:row>55</xdr:row>
      <xdr:rowOff>42111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58638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14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89102</xdr:rowOff>
    </xdr:from>
    <xdr:to>
      <xdr:col>36</xdr:col>
      <xdr:colOff>165100</xdr:colOff>
      <xdr:row>55</xdr:row>
      <xdr:rowOff>19252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35779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12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27457</xdr:rowOff>
    </xdr:from>
    <xdr:to>
      <xdr:col>55</xdr:col>
      <xdr:colOff>0</xdr:colOff>
      <xdr:row>77</xdr:row>
      <xdr:rowOff>25552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57657"/>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114230</xdr:rowOff>
    </xdr:from>
    <xdr:to>
      <xdr:col>50</xdr:col>
      <xdr:colOff>114300</xdr:colOff>
      <xdr:row>77</xdr:row>
      <xdr:rowOff>25552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44430"/>
          <a:ext cx="889000" cy="8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111888</xdr:rowOff>
    </xdr:from>
    <xdr:to>
      <xdr:col>45</xdr:col>
      <xdr:colOff>177800</xdr:colOff>
      <xdr:row>76</xdr:row>
      <xdr:rowOff>114230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4208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93599</xdr:rowOff>
    </xdr:from>
    <xdr:to>
      <xdr:col>41</xdr:col>
      <xdr:colOff>50800</xdr:colOff>
      <xdr:row>76</xdr:row>
      <xdr:rowOff>111888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2379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136772</xdr:rowOff>
    </xdr:from>
    <xdr:to>
      <xdr:col>36</xdr:col>
      <xdr:colOff>165100</xdr:colOff>
      <xdr:row>74</xdr:row>
      <xdr:rowOff>66922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6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83449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148107</xdr:rowOff>
    </xdr:from>
    <xdr:to>
      <xdr:col>55</xdr:col>
      <xdr:colOff>50800</xdr:colOff>
      <xdr:row>76</xdr:row>
      <xdr:rowOff>78257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170984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5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146202</xdr:rowOff>
    </xdr:from>
    <xdr:to>
      <xdr:col>50</xdr:col>
      <xdr:colOff>165100</xdr:colOff>
      <xdr:row>77</xdr:row>
      <xdr:rowOff>76352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67479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63430</xdr:rowOff>
    </xdr:from>
    <xdr:to>
      <xdr:col>46</xdr:col>
      <xdr:colOff>38100</xdr:colOff>
      <xdr:row>76</xdr:row>
      <xdr:rowOff>165030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156157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61088</xdr:rowOff>
    </xdr:from>
    <xdr:to>
      <xdr:col>41</xdr:col>
      <xdr:colOff>101600</xdr:colOff>
      <xdr:row>76</xdr:row>
      <xdr:rowOff>162688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153815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42799</xdr:rowOff>
    </xdr:from>
    <xdr:to>
      <xdr:col>36</xdr:col>
      <xdr:colOff>165100</xdr:colOff>
      <xdr:row>76</xdr:row>
      <xdr:rowOff>144399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135526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83387</xdr:rowOff>
    </xdr:from>
    <xdr:to>
      <xdr:col>55</xdr:col>
      <xdr:colOff>0</xdr:colOff>
      <xdr:row>95</xdr:row>
      <xdr:rowOff>1896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28237"/>
          <a:ext cx="8382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1896</xdr:rowOff>
    </xdr:from>
    <xdr:to>
      <xdr:col>50</xdr:col>
      <xdr:colOff>114300</xdr:colOff>
      <xdr:row>95</xdr:row>
      <xdr:rowOff>15126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89646"/>
          <a:ext cx="889000" cy="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10317</xdr:rowOff>
    </xdr:from>
    <xdr:to>
      <xdr:col>45</xdr:col>
      <xdr:colOff>177800</xdr:colOff>
      <xdr:row>95</xdr:row>
      <xdr:rowOff>15126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98067"/>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10317</xdr:rowOff>
    </xdr:from>
    <xdr:to>
      <xdr:col>41</xdr:col>
      <xdr:colOff>50800</xdr:colOff>
      <xdr:row>95</xdr:row>
      <xdr:rowOff>61404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98067"/>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57353</xdr:rowOff>
    </xdr:from>
    <xdr:to>
      <xdr:col>36</xdr:col>
      <xdr:colOff>165100</xdr:colOff>
      <xdr:row>96</xdr:row>
      <xdr:rowOff>158953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150080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32587</xdr:rowOff>
    </xdr:from>
    <xdr:to>
      <xdr:col>55</xdr:col>
      <xdr:colOff>50800</xdr:colOff>
      <xdr:row>93</xdr:row>
      <xdr:rowOff>134187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55464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2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122546</xdr:rowOff>
    </xdr:from>
    <xdr:to>
      <xdr:col>50</xdr:col>
      <xdr:colOff>165100</xdr:colOff>
      <xdr:row>95</xdr:row>
      <xdr:rowOff>52696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69223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1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135776</xdr:rowOff>
    </xdr:from>
    <xdr:to>
      <xdr:col>46</xdr:col>
      <xdr:colOff>38100</xdr:colOff>
      <xdr:row>95</xdr:row>
      <xdr:rowOff>65926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82453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0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130967</xdr:rowOff>
    </xdr:from>
    <xdr:to>
      <xdr:col>41</xdr:col>
      <xdr:colOff>101600</xdr:colOff>
      <xdr:row>95</xdr:row>
      <xdr:rowOff>61117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77644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02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10604</xdr:rowOff>
    </xdr:from>
    <xdr:to>
      <xdr:col>36</xdr:col>
      <xdr:colOff>165100</xdr:colOff>
      <xdr:row>95</xdr:row>
      <xdr:rowOff>112204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128731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0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113297</xdr:rowOff>
    </xdr:from>
    <xdr:to>
      <xdr:col>85</xdr:col>
      <xdr:colOff>127000</xdr:colOff>
      <xdr:row>36</xdr:row>
      <xdr:rowOff>151721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771147"/>
          <a:ext cx="838200" cy="5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113297</xdr:rowOff>
    </xdr:from>
    <xdr:to>
      <xdr:col>81</xdr:col>
      <xdr:colOff>50800</xdr:colOff>
      <xdr:row>35</xdr:row>
      <xdr:rowOff>98628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771147"/>
          <a:ext cx="889000" cy="3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98628</xdr:rowOff>
    </xdr:from>
    <xdr:to>
      <xdr:col>76</xdr:col>
      <xdr:colOff>114300</xdr:colOff>
      <xdr:row>37</xdr:row>
      <xdr:rowOff>123450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99378"/>
          <a:ext cx="889000" cy="36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31439</xdr:rowOff>
    </xdr:from>
    <xdr:to>
      <xdr:col>71</xdr:col>
      <xdr:colOff>177800</xdr:colOff>
      <xdr:row>37</xdr:row>
      <xdr:rowOff>123450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75089"/>
          <a:ext cx="8890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140335</xdr:rowOff>
    </xdr:from>
    <xdr:to>
      <xdr:col>67</xdr:col>
      <xdr:colOff>101600</xdr:colOff>
      <xdr:row>37</xdr:row>
      <xdr:rowOff>70485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100921</xdr:rowOff>
    </xdr:from>
    <xdr:to>
      <xdr:col>85</xdr:col>
      <xdr:colOff>177800</xdr:colOff>
      <xdr:row>37</xdr:row>
      <xdr:rowOff>31071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7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123798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62497</xdr:rowOff>
    </xdr:from>
    <xdr:to>
      <xdr:col>81</xdr:col>
      <xdr:colOff>101600</xdr:colOff>
      <xdr:row>33</xdr:row>
      <xdr:rowOff>164097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7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9174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49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47828</xdr:rowOff>
    </xdr:from>
    <xdr:to>
      <xdr:col>76</xdr:col>
      <xdr:colOff>165100</xdr:colOff>
      <xdr:row>35</xdr:row>
      <xdr:rowOff>149428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165955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72650</xdr:rowOff>
    </xdr:from>
    <xdr:to>
      <xdr:col>72</xdr:col>
      <xdr:colOff>38100</xdr:colOff>
      <xdr:row>38</xdr:row>
      <xdr:rowOff>2800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19327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152089</xdr:rowOff>
    </xdr:from>
    <xdr:to>
      <xdr:col>67</xdr:col>
      <xdr:colOff>101600</xdr:colOff>
      <xdr:row>37</xdr:row>
      <xdr:rowOff>82239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73366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7714</xdr:rowOff>
    </xdr:from>
    <xdr:to>
      <xdr:col>85</xdr:col>
      <xdr:colOff>127000</xdr:colOff>
      <xdr:row>58</xdr:row>
      <xdr:rowOff>21603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80364"/>
          <a:ext cx="838200" cy="18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21603</xdr:rowOff>
    </xdr:from>
    <xdr:to>
      <xdr:col>81</xdr:col>
      <xdr:colOff>50800</xdr:colOff>
      <xdr:row>58</xdr:row>
      <xdr:rowOff>81293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65703"/>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73427</xdr:rowOff>
    </xdr:from>
    <xdr:to>
      <xdr:col>76</xdr:col>
      <xdr:colOff>114300</xdr:colOff>
      <xdr:row>58</xdr:row>
      <xdr:rowOff>81293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17527"/>
          <a:ext cx="889000" cy="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43800</xdr:rowOff>
    </xdr:from>
    <xdr:to>
      <xdr:col>71</xdr:col>
      <xdr:colOff>177800</xdr:colOff>
      <xdr:row>58</xdr:row>
      <xdr:rowOff>73427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7900"/>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15080</xdr:rowOff>
    </xdr:from>
    <xdr:to>
      <xdr:col>67</xdr:col>
      <xdr:colOff>101600</xdr:colOff>
      <xdr:row>58</xdr:row>
      <xdr:rowOff>116680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107807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5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128364</xdr:rowOff>
    </xdr:from>
    <xdr:to>
      <xdr:col>85</xdr:col>
      <xdr:colOff>177800</xdr:colOff>
      <xdr:row>57</xdr:row>
      <xdr:rowOff>58514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151241</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8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142253</xdr:rowOff>
    </xdr:from>
    <xdr:to>
      <xdr:col>81</xdr:col>
      <xdr:colOff>101600</xdr:colOff>
      <xdr:row>58</xdr:row>
      <xdr:rowOff>72403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88930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69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30493</xdr:rowOff>
    </xdr:from>
    <xdr:to>
      <xdr:col>76</xdr:col>
      <xdr:colOff>165100</xdr:colOff>
      <xdr:row>58</xdr:row>
      <xdr:rowOff>132093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123220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22627</xdr:rowOff>
    </xdr:from>
    <xdr:to>
      <xdr:col>72</xdr:col>
      <xdr:colOff>38100</xdr:colOff>
      <xdr:row>58</xdr:row>
      <xdr:rowOff>124227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140754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164450</xdr:rowOff>
    </xdr:from>
    <xdr:to>
      <xdr:col>67</xdr:col>
      <xdr:colOff>101600</xdr:colOff>
      <xdr:row>58</xdr:row>
      <xdr:rowOff>94600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111127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100307</xdr:rowOff>
    </xdr:from>
    <xdr:to>
      <xdr:col>85</xdr:col>
      <xdr:colOff>127000</xdr:colOff>
      <xdr:row>77</xdr:row>
      <xdr:rowOff>113250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01957"/>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118909</xdr:rowOff>
    </xdr:from>
    <xdr:to>
      <xdr:col>81</xdr:col>
      <xdr:colOff>50800</xdr:colOff>
      <xdr:row>77</xdr:row>
      <xdr:rowOff>100307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149109"/>
          <a:ext cx="889000" cy="15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118909</xdr:rowOff>
    </xdr:from>
    <xdr:to>
      <xdr:col>76</xdr:col>
      <xdr:colOff>114300</xdr:colOff>
      <xdr:row>76</xdr:row>
      <xdr:rowOff>158406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149109"/>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158406</xdr:rowOff>
    </xdr:from>
    <xdr:to>
      <xdr:col>71</xdr:col>
      <xdr:colOff>177800</xdr:colOff>
      <xdr:row>77</xdr:row>
      <xdr:rowOff>160542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88606"/>
          <a:ext cx="889000" cy="17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66628</xdr:rowOff>
    </xdr:from>
    <xdr:to>
      <xdr:col>67</xdr:col>
      <xdr:colOff>101600</xdr:colOff>
      <xdr:row>77</xdr:row>
      <xdr:rowOff>168228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62450</xdr:rowOff>
    </xdr:from>
    <xdr:to>
      <xdr:col>85</xdr:col>
      <xdr:colOff>177800</xdr:colOff>
      <xdr:row>77</xdr:row>
      <xdr:rowOff>164050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21827</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49507</xdr:rowOff>
    </xdr:from>
    <xdr:to>
      <xdr:col>81</xdr:col>
      <xdr:colOff>101600</xdr:colOff>
      <xdr:row>77</xdr:row>
      <xdr:rowOff>151107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167634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68109</xdr:rowOff>
    </xdr:from>
    <xdr:to>
      <xdr:col>76</xdr:col>
      <xdr:colOff>165100</xdr:colOff>
      <xdr:row>76</xdr:row>
      <xdr:rowOff>169709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0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14786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8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107606</xdr:rowOff>
    </xdr:from>
    <xdr:to>
      <xdr:col>72</xdr:col>
      <xdr:colOff>38100</xdr:colOff>
      <xdr:row>77</xdr:row>
      <xdr:rowOff>37756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54282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1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109742</xdr:rowOff>
    </xdr:from>
    <xdr:to>
      <xdr:col>67</xdr:col>
      <xdr:colOff>101600</xdr:colOff>
      <xdr:row>78</xdr:row>
      <xdr:rowOff>39892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31019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123313</xdr:rowOff>
    </xdr:from>
    <xdr:to>
      <xdr:col>85</xdr:col>
      <xdr:colOff>126364</xdr:colOff>
      <xdr:row>98</xdr:row>
      <xdr:rowOff>23270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6239613"/>
          <a:ext cx="1269" cy="58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27097</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23270</xdr:rowOff>
    </xdr:from>
    <xdr:to>
      <xdr:col>86</xdr:col>
      <xdr:colOff>25400</xdr:colOff>
      <xdr:row>98</xdr:row>
      <xdr:rowOff>23270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2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69990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601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94</xdr:row>
      <xdr:rowOff>123313</xdr:rowOff>
    </xdr:from>
    <xdr:to>
      <xdr:col>86</xdr:col>
      <xdr:colOff>25400</xdr:colOff>
      <xdr:row>94</xdr:row>
      <xdr:rowOff>123313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239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150220</xdr:rowOff>
    </xdr:from>
    <xdr:to>
      <xdr:col>85</xdr:col>
      <xdr:colOff>127000</xdr:colOff>
      <xdr:row>94</xdr:row>
      <xdr:rowOff>123313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5752170"/>
          <a:ext cx="838200" cy="48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125030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84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146603</xdr:rowOff>
    </xdr:from>
    <xdr:to>
      <xdr:col>85</xdr:col>
      <xdr:colOff>177800</xdr:colOff>
      <xdr:row>97</xdr:row>
      <xdr:rowOff>76753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150220</xdr:rowOff>
    </xdr:from>
    <xdr:to>
      <xdr:col>81</xdr:col>
      <xdr:colOff>50800</xdr:colOff>
      <xdr:row>93</xdr:row>
      <xdr:rowOff>41306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5752170"/>
          <a:ext cx="889000" cy="2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124402</xdr:rowOff>
    </xdr:from>
    <xdr:to>
      <xdr:col>81</xdr:col>
      <xdr:colOff>101600</xdr:colOff>
      <xdr:row>97</xdr:row>
      <xdr:rowOff>54552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45679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7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4904</xdr:rowOff>
    </xdr:from>
    <xdr:to>
      <xdr:col>76</xdr:col>
      <xdr:colOff>114300</xdr:colOff>
      <xdr:row>93</xdr:row>
      <xdr:rowOff>41306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5949754"/>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131708</xdr:rowOff>
    </xdr:from>
    <xdr:to>
      <xdr:col>76</xdr:col>
      <xdr:colOff>165100</xdr:colOff>
      <xdr:row>97</xdr:row>
      <xdr:rowOff>61858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52985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4904</xdr:rowOff>
    </xdr:from>
    <xdr:to>
      <xdr:col>71</xdr:col>
      <xdr:colOff>177800</xdr:colOff>
      <xdr:row>93</xdr:row>
      <xdr:rowOff>59164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5949754"/>
          <a:ext cx="889000" cy="5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142566</xdr:rowOff>
    </xdr:from>
    <xdr:to>
      <xdr:col>72</xdr:col>
      <xdr:colOff>38100</xdr:colOff>
      <xdr:row>97</xdr:row>
      <xdr:rowOff>72716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63843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63498</xdr:rowOff>
    </xdr:from>
    <xdr:to>
      <xdr:col>67</xdr:col>
      <xdr:colOff>101600</xdr:colOff>
      <xdr:row>96</xdr:row>
      <xdr:rowOff>165098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156225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1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72513</xdr:rowOff>
    </xdr:from>
    <xdr:to>
      <xdr:col>85</xdr:col>
      <xdr:colOff>177800</xdr:colOff>
      <xdr:row>95</xdr:row>
      <xdr:rowOff>2663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25540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4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99420</xdr:rowOff>
    </xdr:from>
    <xdr:to>
      <xdr:col>81</xdr:col>
      <xdr:colOff>101600</xdr:colOff>
      <xdr:row>92</xdr:row>
      <xdr:rowOff>29570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7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46097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47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161956</xdr:rowOff>
    </xdr:from>
    <xdr:to>
      <xdr:col>76</xdr:col>
      <xdr:colOff>165100</xdr:colOff>
      <xdr:row>93</xdr:row>
      <xdr:rowOff>92106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9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108633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71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125554</xdr:rowOff>
    </xdr:from>
    <xdr:to>
      <xdr:col>72</xdr:col>
      <xdr:colOff>38100</xdr:colOff>
      <xdr:row>93</xdr:row>
      <xdr:rowOff>55704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8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72231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67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8364</xdr:rowOff>
    </xdr:from>
    <xdr:to>
      <xdr:col>67</xdr:col>
      <xdr:colOff>101600</xdr:colOff>
      <xdr:row>93</xdr:row>
      <xdr:rowOff>109964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126491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72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140957</xdr:rowOff>
    </xdr:from>
    <xdr:to>
      <xdr:col>116</xdr:col>
      <xdr:colOff>63500</xdr:colOff>
      <xdr:row>37</xdr:row>
      <xdr:rowOff>146444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648460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99103</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4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146444</xdr:rowOff>
    </xdr:from>
    <xdr:to>
      <xdr:col>111</xdr:col>
      <xdr:colOff>177800</xdr:colOff>
      <xdr:row>37</xdr:row>
      <xdr:rowOff>147701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49009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147701</xdr:rowOff>
    </xdr:from>
    <xdr:to>
      <xdr:col>107</xdr:col>
      <xdr:colOff>50800</xdr:colOff>
      <xdr:row>37</xdr:row>
      <xdr:rowOff>148901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491351"/>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148901</xdr:rowOff>
    </xdr:from>
    <xdr:to>
      <xdr:col>102</xdr:col>
      <xdr:colOff>114300</xdr:colOff>
      <xdr:row>37</xdr:row>
      <xdr:rowOff>149930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49255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23265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538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143592</xdr:rowOff>
    </xdr:from>
    <xdr:to>
      <xdr:col>98</xdr:col>
      <xdr:colOff>38100</xdr:colOff>
      <xdr:row>38</xdr:row>
      <xdr:rowOff>73743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487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64870</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579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90157</xdr:rowOff>
    </xdr:from>
    <xdr:to>
      <xdr:col>116</xdr:col>
      <xdr:colOff>114300</xdr:colOff>
      <xdr:row>38</xdr:row>
      <xdr:rowOff>20307</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49534</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221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95644</xdr:rowOff>
    </xdr:from>
    <xdr:to>
      <xdr:col>112</xdr:col>
      <xdr:colOff>38100</xdr:colOff>
      <xdr:row>38</xdr:row>
      <xdr:rowOff>25794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16921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53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96901</xdr:rowOff>
    </xdr:from>
    <xdr:to>
      <xdr:col>107</xdr:col>
      <xdr:colOff>101600</xdr:colOff>
      <xdr:row>38</xdr:row>
      <xdr:rowOff>27051</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18178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98101</xdr:rowOff>
    </xdr:from>
    <xdr:to>
      <xdr:col>102</xdr:col>
      <xdr:colOff>165100</xdr:colOff>
      <xdr:row>38</xdr:row>
      <xdr:rowOff>28251</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4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44778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16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99130</xdr:rowOff>
    </xdr:from>
    <xdr:to>
      <xdr:col>98</xdr:col>
      <xdr:colOff>38100</xdr:colOff>
      <xdr:row>38</xdr:row>
      <xdr:rowOff>29280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4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45807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18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類似団体平均と比べ高額で推移しているのは、民生費、衛生費、農林水産業費、公債費である。</a:t>
          </a:r>
        </a:p>
        <a:p>
          <a:r>
            <a:rPr kumimoji="1" lang="ja-JP" altLang="en-US" sz="1300">
              <a:latin typeface="ＭＳ Ｐゴシック" panose="020B0600070205080204" pitchFamily="50" charset="-128"/>
              <a:ea typeface="ＭＳ Ｐゴシック" panose="020B0600070205080204" pitchFamily="50" charset="-128"/>
            </a:rPr>
            <a:t>　公債費については、新規発行債の抑制、任意繰上償還の効果により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は減少した。しかし、小学校整備事業により多額の地方債発行を行うことから今後増加していく予定である。</a:t>
          </a:r>
        </a:p>
        <a:p>
          <a:r>
            <a:rPr kumimoji="1" lang="ja-JP" altLang="en-US" sz="1300">
              <a:latin typeface="ＭＳ Ｐゴシック" panose="020B0600070205080204" pitchFamily="50" charset="-128"/>
              <a:ea typeface="ＭＳ Ｐゴシック" panose="020B0600070205080204" pitchFamily="50" charset="-128"/>
            </a:rPr>
            <a:t>　公債費以外の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費目については、いずれも公営企業への繰出金（負担金）を措置している費目である。特に衛生費は、水道事業及び病院事業への負担金を措置しており、基準外繰出も実施していることから類似団体平均よりも高額になっていると推察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財政調整基金残高については、分母の標準財政規模は減小し、財政調整基金残高が増加したことにより、対標準財政規模比では</a:t>
          </a:r>
          <a:r>
            <a:rPr kumimoji="1" lang="en-US" altLang="ja-JP" sz="1400">
              <a:latin typeface="ＭＳ ゴシック" pitchFamily="49" charset="-128"/>
              <a:ea typeface="ＭＳ ゴシック" pitchFamily="49" charset="-128"/>
            </a:rPr>
            <a:t>0.99</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実質収支額は、形式収支が前年度より減額となり、翌年度繰越額は増額となったため、約</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百万円の減額となり、対標準財政規模比で</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また、実質単年度収支は約</a:t>
          </a:r>
          <a:r>
            <a:rPr kumimoji="1" lang="en-US" altLang="ja-JP" sz="1400">
              <a:latin typeface="ＭＳ ゴシック" pitchFamily="49" charset="-128"/>
              <a:ea typeface="ＭＳ ゴシック" pitchFamily="49" charset="-128"/>
            </a:rPr>
            <a:t>812</a:t>
          </a:r>
          <a:r>
            <a:rPr kumimoji="1" lang="ja-JP" altLang="en-US" sz="1400">
              <a:latin typeface="ＭＳ ゴシック" pitchFamily="49" charset="-128"/>
              <a:ea typeface="ＭＳ ゴシック" pitchFamily="49" charset="-128"/>
            </a:rPr>
            <a:t>百万円の減額となり、対標準財政規模比で</a:t>
          </a:r>
          <a:r>
            <a:rPr kumimoji="1" lang="en-US" altLang="ja-JP" sz="1400">
              <a:latin typeface="ＭＳ ゴシック" pitchFamily="49" charset="-128"/>
              <a:ea typeface="ＭＳ ゴシック" pitchFamily="49" charset="-128"/>
            </a:rPr>
            <a:t>10.77</a:t>
          </a:r>
          <a:r>
            <a:rPr kumimoji="1" lang="ja-JP" altLang="en-US" sz="1400">
              <a:latin typeface="ＭＳ ゴシック" pitchFamily="49" charset="-128"/>
              <a:ea typeface="ＭＳ ゴシック" pitchFamily="49" charset="-128"/>
            </a:rPr>
            <a:t>％減となった。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島根県奥出雲町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年度決算は、下水道事業特別会計が法適用企業へ移行し、流動負債より流動資産額が多く、黒字額が計上されたことにより連結黒字額全体が押し上げられている。</a:t>
          </a:r>
        </a:p>
        <a:p>
          <a:r>
            <a:rPr kumimoji="1" lang="ja-JP" altLang="en-US" sz="1400">
              <a:latin typeface="ＭＳ ゴシック" pitchFamily="49" charset="-128"/>
              <a:ea typeface="ＭＳ ゴシック" pitchFamily="49" charset="-128"/>
            </a:rPr>
            <a:t>　その他の会計は、ほぼ横ばいで推移。</a:t>
          </a:r>
        </a:p>
        <a:p>
          <a:r>
            <a:rPr kumimoji="1" lang="ja-JP" altLang="en-US" sz="1400">
              <a:latin typeface="ＭＳ ゴシック" pitchFamily="49" charset="-128"/>
              <a:ea typeface="ＭＳ ゴシック" pitchFamily="49" charset="-128"/>
            </a:rPr>
            <a:t>　連結実質赤字額は、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年度においても発生していないが、今後も特別会計における健全運営に努める。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16795843</v>
      </c>
      <c r="BO4" s="750"/>
      <c r="BP4" s="750"/>
      <c r="BQ4" s="750"/>
      <c r="BR4" s="750"/>
      <c r="BS4" s="750"/>
      <c r="BT4" s="750"/>
      <c r="BU4" s="751"/>
      <c r="BV4" s="749">
        <v>17517012</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3.4</v>
      </c>
      <c r="CU4" s="756"/>
      <c r="CV4" s="756"/>
      <c r="CW4" s="756"/>
      <c r="CX4" s="756"/>
      <c r="CY4" s="756"/>
      <c r="CZ4" s="756"/>
      <c r="DA4" s="757"/>
      <c r="DB4" s="755">
        <v>4.3</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16354568</v>
      </c>
      <c r="BO5" s="787"/>
      <c r="BP5" s="787"/>
      <c r="BQ5" s="787"/>
      <c r="BR5" s="787"/>
      <c r="BS5" s="787"/>
      <c r="BT5" s="787"/>
      <c r="BU5" s="788"/>
      <c r="BV5" s="786">
        <v>17055411</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90.6</v>
      </c>
      <c r="CU5" s="784"/>
      <c r="CV5" s="784"/>
      <c r="CW5" s="784"/>
      <c r="CX5" s="784"/>
      <c r="CY5" s="784"/>
      <c r="CZ5" s="784"/>
      <c r="DA5" s="785"/>
      <c r="DB5" s="783">
        <v>89</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441275</v>
      </c>
      <c r="BO6" s="787"/>
      <c r="BP6" s="787"/>
      <c r="BQ6" s="787"/>
      <c r="BR6" s="787"/>
      <c r="BS6" s="787"/>
      <c r="BT6" s="787"/>
      <c r="BU6" s="788"/>
      <c r="BV6" s="786">
        <v>461601</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90.8</v>
      </c>
      <c r="CU6" s="824"/>
      <c r="CV6" s="824"/>
      <c r="CW6" s="824"/>
      <c r="CX6" s="824"/>
      <c r="CY6" s="824"/>
      <c r="CZ6" s="824"/>
      <c r="DA6" s="825"/>
      <c r="DB6" s="823">
        <v>89.3</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191019</v>
      </c>
      <c r="BO7" s="787"/>
      <c r="BP7" s="787"/>
      <c r="BQ7" s="787"/>
      <c r="BR7" s="787"/>
      <c r="BS7" s="787"/>
      <c r="BT7" s="787"/>
      <c r="BU7" s="788"/>
      <c r="BV7" s="786">
        <v>141083</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7361062</v>
      </c>
      <c r="CU7" s="787"/>
      <c r="CV7" s="787"/>
      <c r="CW7" s="787"/>
      <c r="CX7" s="787"/>
      <c r="CY7" s="787"/>
      <c r="CZ7" s="787"/>
      <c r="DA7" s="788"/>
      <c r="DB7" s="786">
        <v>7508661</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250256</v>
      </c>
      <c r="BO8" s="787"/>
      <c r="BP8" s="787"/>
      <c r="BQ8" s="787"/>
      <c r="BR8" s="787"/>
      <c r="BS8" s="787"/>
      <c r="BT8" s="787"/>
      <c r="BU8" s="788"/>
      <c r="BV8" s="786">
        <v>320518</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0.18</v>
      </c>
      <c r="CU8" s="827"/>
      <c r="CV8" s="827"/>
      <c r="CW8" s="827"/>
      <c r="CX8" s="827"/>
      <c r="CY8" s="827"/>
      <c r="CZ8" s="827"/>
      <c r="DA8" s="828"/>
      <c r="DB8" s="826">
        <v>0.18</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11849</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-70262</v>
      </c>
      <c r="BO9" s="787"/>
      <c r="BP9" s="787"/>
      <c r="BQ9" s="787"/>
      <c r="BR9" s="787"/>
      <c r="BS9" s="787"/>
      <c r="BT9" s="787"/>
      <c r="BU9" s="788"/>
      <c r="BV9" s="786">
        <v>171852</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17.7</v>
      </c>
      <c r="CU9" s="784"/>
      <c r="CV9" s="784"/>
      <c r="CW9" s="784"/>
      <c r="CX9" s="784"/>
      <c r="CY9" s="784"/>
      <c r="CZ9" s="784"/>
      <c r="DA9" s="785"/>
      <c r="DB9" s="783">
        <v>25.3</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13063</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59552</v>
      </c>
      <c r="BO10" s="787"/>
      <c r="BP10" s="787"/>
      <c r="BQ10" s="787"/>
      <c r="BR10" s="787"/>
      <c r="BS10" s="787"/>
      <c r="BT10" s="787"/>
      <c r="BU10" s="788"/>
      <c r="BV10" s="786">
        <v>515483</v>
      </c>
      <c r="BW10" s="787"/>
      <c r="BX10" s="787"/>
      <c r="BY10" s="787"/>
      <c r="BZ10" s="787"/>
      <c r="CA10" s="787"/>
      <c r="CB10" s="787"/>
      <c r="CC10" s="78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178102</v>
      </c>
      <c r="BO11" s="787"/>
      <c r="BP11" s="787"/>
      <c r="BQ11" s="787"/>
      <c r="BR11" s="787"/>
      <c r="BS11" s="787"/>
      <c r="BT11" s="787"/>
      <c r="BU11" s="788"/>
      <c r="BV11" s="786">
        <v>991781</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11077</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700000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130</v>
      </c>
      <c r="N13" s="878"/>
      <c r="O13" s="878"/>
      <c r="P13" s="878"/>
      <c r="Q13" s="879"/>
      <c r="R13" s="870">
        <v>10920</v>
      </c>
      <c r="S13" s="871"/>
      <c r="T13" s="871"/>
      <c r="U13" s="871"/>
      <c r="V13" s="872"/>
      <c r="W13" s="802" t="s">
        <v>131</v>
      </c>
      <c r="X13" s="803"/>
      <c r="Y13" s="803"/>
      <c r="Z13" s="803"/>
      <c r="AA13" s="803"/>
      <c r="AB13" s="793"/>
      <c r="AC13" s="837">
        <v>1094</v>
      </c>
      <c r="AD13" s="838"/>
      <c r="AE13" s="838"/>
      <c r="AF13" s="838"/>
      <c r="AG13" s="880"/>
      <c r="AH13" s="837">
        <v>1516</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167392</v>
      </c>
      <c r="BO13" s="787"/>
      <c r="BP13" s="787"/>
      <c r="BQ13" s="787"/>
      <c r="BR13" s="787"/>
      <c r="BS13" s="787"/>
      <c r="BT13" s="787"/>
      <c r="BU13" s="788"/>
      <c r="BV13" s="786">
        <v>979116</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12.6</v>
      </c>
      <c r="CU13" s="784"/>
      <c r="CV13" s="784"/>
      <c r="CW13" s="784"/>
      <c r="CX13" s="784"/>
      <c r="CY13" s="784"/>
      <c r="CZ13" s="784"/>
      <c r="DA13" s="785"/>
      <c r="DB13" s="783">
        <v>15.6</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11339</v>
      </c>
      <c r="S14" s="871"/>
      <c r="T14" s="871"/>
      <c r="U14" s="871"/>
      <c r="V14" s="872"/>
      <c r="W14" s="776"/>
      <c r="X14" s="777"/>
      <c r="Y14" s="777"/>
      <c r="Z14" s="777"/>
      <c r="AA14" s="777"/>
      <c r="AB14" s="766"/>
      <c r="AC14" s="873">
        <v>18.100000000000001</v>
      </c>
      <c r="AD14" s="874"/>
      <c r="AE14" s="874"/>
      <c r="AF14" s="874"/>
      <c r="AG14" s="875"/>
      <c r="AH14" s="873">
        <v>22</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124.6</v>
      </c>
      <c r="CU14" s="885"/>
      <c r="CV14" s="885"/>
      <c r="CW14" s="885"/>
      <c r="CX14" s="885"/>
      <c r="CY14" s="885"/>
      <c r="CZ14" s="885"/>
      <c r="DA14" s="886"/>
      <c r="DB14" s="884">
        <v>139.80000000000001</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130</v>
      </c>
      <c r="N15" s="878"/>
      <c r="O15" s="878"/>
      <c r="P15" s="878"/>
      <c r="Q15" s="879"/>
      <c r="R15" s="870">
        <v>11224</v>
      </c>
      <c r="S15" s="871"/>
      <c r="T15" s="871"/>
      <c r="U15" s="871"/>
      <c r="V15" s="872"/>
      <c r="W15" s="802" t="s">
        <v>137</v>
      </c>
      <c r="X15" s="803"/>
      <c r="Y15" s="803"/>
      <c r="Z15" s="803"/>
      <c r="AA15" s="803"/>
      <c r="AB15" s="793"/>
      <c r="AC15" s="837">
        <v>1726</v>
      </c>
      <c r="AD15" s="838"/>
      <c r="AE15" s="838"/>
      <c r="AF15" s="838"/>
      <c r="AG15" s="880"/>
      <c r="AH15" s="837">
        <v>1975</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1334385</v>
      </c>
      <c r="BO15" s="750"/>
      <c r="BP15" s="750"/>
      <c r="BQ15" s="750"/>
      <c r="BR15" s="750"/>
      <c r="BS15" s="750"/>
      <c r="BT15" s="750"/>
      <c r="BU15" s="751"/>
      <c r="BV15" s="749">
        <v>1306270</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28.5</v>
      </c>
      <c r="AD16" s="874"/>
      <c r="AE16" s="874"/>
      <c r="AF16" s="874"/>
      <c r="AG16" s="875"/>
      <c r="AH16" s="873">
        <v>28.6</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7055881</v>
      </c>
      <c r="BO16" s="787"/>
      <c r="BP16" s="787"/>
      <c r="BQ16" s="787"/>
      <c r="BR16" s="787"/>
      <c r="BS16" s="787"/>
      <c r="BT16" s="787"/>
      <c r="BU16" s="788"/>
      <c r="BV16" s="786">
        <v>7193034</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3230</v>
      </c>
      <c r="AD17" s="838"/>
      <c r="AE17" s="838"/>
      <c r="AF17" s="838"/>
      <c r="AG17" s="880"/>
      <c r="AH17" s="837">
        <v>3409</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1626425</v>
      </c>
      <c r="BO17" s="787"/>
      <c r="BP17" s="787"/>
      <c r="BQ17" s="787"/>
      <c r="BR17" s="787"/>
      <c r="BS17" s="787"/>
      <c r="BT17" s="787"/>
      <c r="BU17" s="788"/>
      <c r="BV17" s="786">
        <v>1593629</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368.01</v>
      </c>
      <c r="M18" s="910"/>
      <c r="N18" s="910"/>
      <c r="O18" s="910"/>
      <c r="P18" s="910"/>
      <c r="Q18" s="910"/>
      <c r="R18" s="911"/>
      <c r="S18" s="911"/>
      <c r="T18" s="911"/>
      <c r="U18" s="911"/>
      <c r="V18" s="912"/>
      <c r="W18" s="804"/>
      <c r="X18" s="805"/>
      <c r="Y18" s="805"/>
      <c r="Z18" s="805"/>
      <c r="AA18" s="805"/>
      <c r="AB18" s="796"/>
      <c r="AC18" s="913">
        <v>53.4</v>
      </c>
      <c r="AD18" s="914"/>
      <c r="AE18" s="914"/>
      <c r="AF18" s="914"/>
      <c r="AG18" s="915"/>
      <c r="AH18" s="913">
        <v>49.4</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6826844</v>
      </c>
      <c r="BO18" s="787"/>
      <c r="BP18" s="787"/>
      <c r="BQ18" s="787"/>
      <c r="BR18" s="787"/>
      <c r="BS18" s="787"/>
      <c r="BT18" s="787"/>
      <c r="BU18" s="788"/>
      <c r="BV18" s="786">
        <v>6834799</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32</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9421469</v>
      </c>
      <c r="BO19" s="787"/>
      <c r="BP19" s="787"/>
      <c r="BQ19" s="787"/>
      <c r="BR19" s="787"/>
      <c r="BS19" s="787"/>
      <c r="BT19" s="787"/>
      <c r="BU19" s="788"/>
      <c r="BV19" s="786">
        <v>11542050</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4356</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17552010</v>
      </c>
      <c r="BO22" s="750"/>
      <c r="BP22" s="750"/>
      <c r="BQ22" s="750"/>
      <c r="BR22" s="750"/>
      <c r="BS22" s="750"/>
      <c r="BT22" s="750"/>
      <c r="BU22" s="751"/>
      <c r="BV22" s="749">
        <v>17238397</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11973653</v>
      </c>
      <c r="BO23" s="787"/>
      <c r="BP23" s="787"/>
      <c r="BQ23" s="787"/>
      <c r="BR23" s="787"/>
      <c r="BS23" s="787"/>
      <c r="BT23" s="787"/>
      <c r="BU23" s="788"/>
      <c r="BV23" s="786">
        <v>11242207</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7500</v>
      </c>
      <c r="R24" s="838"/>
      <c r="S24" s="838"/>
      <c r="T24" s="838"/>
      <c r="U24" s="838"/>
      <c r="V24" s="880"/>
      <c r="W24" s="932"/>
      <c r="X24" s="933"/>
      <c r="Y24" s="934"/>
      <c r="Z24" s="836" t="s">
        <v>162</v>
      </c>
      <c r="AA24" s="816"/>
      <c r="AB24" s="816"/>
      <c r="AC24" s="816"/>
      <c r="AD24" s="816"/>
      <c r="AE24" s="816"/>
      <c r="AF24" s="816"/>
      <c r="AG24" s="817"/>
      <c r="AH24" s="837">
        <v>128</v>
      </c>
      <c r="AI24" s="838"/>
      <c r="AJ24" s="838"/>
      <c r="AK24" s="838"/>
      <c r="AL24" s="880"/>
      <c r="AM24" s="837">
        <v>381440</v>
      </c>
      <c r="AN24" s="838"/>
      <c r="AO24" s="838"/>
      <c r="AP24" s="838"/>
      <c r="AQ24" s="838"/>
      <c r="AR24" s="880"/>
      <c r="AS24" s="837">
        <v>2980</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14692326</v>
      </c>
      <c r="BO24" s="787"/>
      <c r="BP24" s="787"/>
      <c r="BQ24" s="787"/>
      <c r="BR24" s="787"/>
      <c r="BS24" s="787"/>
      <c r="BT24" s="787"/>
      <c r="BU24" s="788"/>
      <c r="BV24" s="786">
        <v>14067069</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1</v>
      </c>
      <c r="M25" s="838"/>
      <c r="N25" s="838"/>
      <c r="O25" s="838"/>
      <c r="P25" s="880"/>
      <c r="Q25" s="837">
        <v>6330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3245427</v>
      </c>
      <c r="BO25" s="750"/>
      <c r="BP25" s="750"/>
      <c r="BQ25" s="750"/>
      <c r="BR25" s="750"/>
      <c r="BS25" s="750"/>
      <c r="BT25" s="750"/>
      <c r="BU25" s="751"/>
      <c r="BV25" s="749">
        <v>4054594</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5600</v>
      </c>
      <c r="R26" s="838"/>
      <c r="S26" s="838"/>
      <c r="T26" s="838"/>
      <c r="U26" s="838"/>
      <c r="V26" s="880"/>
      <c r="W26" s="932"/>
      <c r="X26" s="933"/>
      <c r="Y26" s="934"/>
      <c r="Z26" s="836" t="s">
        <v>168</v>
      </c>
      <c r="AA26" s="938"/>
      <c r="AB26" s="938"/>
      <c r="AC26" s="938"/>
      <c r="AD26" s="938"/>
      <c r="AE26" s="938"/>
      <c r="AF26" s="938"/>
      <c r="AG26" s="939"/>
      <c r="AH26" s="837" t="s">
        <v>122</v>
      </c>
      <c r="AI26" s="838"/>
      <c r="AJ26" s="838"/>
      <c r="AK26" s="838"/>
      <c r="AL26" s="880"/>
      <c r="AM26" s="837" t="s">
        <v>122</v>
      </c>
      <c r="AN26" s="838"/>
      <c r="AO26" s="838"/>
      <c r="AP26" s="838"/>
      <c r="AQ26" s="838"/>
      <c r="AR26" s="880"/>
      <c r="AS26" s="837" t="s">
        <v>122</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2830</v>
      </c>
      <c r="R27" s="838"/>
      <c r="S27" s="838"/>
      <c r="T27" s="838"/>
      <c r="U27" s="838"/>
      <c r="V27" s="880"/>
      <c r="W27" s="932"/>
      <c r="X27" s="933"/>
      <c r="Y27" s="934"/>
      <c r="Z27" s="836" t="s">
        <v>171</v>
      </c>
      <c r="AA27" s="816"/>
      <c r="AB27" s="816"/>
      <c r="AC27" s="816"/>
      <c r="AD27" s="816"/>
      <c r="AE27" s="816"/>
      <c r="AF27" s="816"/>
      <c r="AG27" s="817"/>
      <c r="AH27" s="837">
        <v>1</v>
      </c>
      <c r="AI27" s="838"/>
      <c r="AJ27" s="838"/>
      <c r="AK27" s="838"/>
      <c r="AL27" s="880"/>
      <c r="AM27" s="837" t="s">
        <v>172</v>
      </c>
      <c r="AN27" s="838"/>
      <c r="AO27" s="838"/>
      <c r="AP27" s="838"/>
      <c r="AQ27" s="838"/>
      <c r="AR27" s="880"/>
      <c r="AS27" s="837" t="s">
        <v>172</v>
      </c>
      <c r="AT27" s="838"/>
      <c r="AU27" s="838"/>
      <c r="AV27" s="838"/>
      <c r="AW27" s="838"/>
      <c r="AX27" s="839"/>
      <c r="AY27" s="881" t="s">
        <v>173</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174</v>
      </c>
      <c r="F28" s="816"/>
      <c r="G28" s="816"/>
      <c r="H28" s="816"/>
      <c r="I28" s="816"/>
      <c r="J28" s="816"/>
      <c r="K28" s="817"/>
      <c r="L28" s="837">
        <v>1</v>
      </c>
      <c r="M28" s="838"/>
      <c r="N28" s="838"/>
      <c r="O28" s="838"/>
      <c r="P28" s="880"/>
      <c r="Q28" s="837">
        <v>2320</v>
      </c>
      <c r="R28" s="838"/>
      <c r="S28" s="838"/>
      <c r="T28" s="838"/>
      <c r="U28" s="838"/>
      <c r="V28" s="880"/>
      <c r="W28" s="932"/>
      <c r="X28" s="933"/>
      <c r="Y28" s="934"/>
      <c r="Z28" s="836" t="s">
        <v>175</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176</v>
      </c>
      <c r="AZ28" s="941"/>
      <c r="BA28" s="941"/>
      <c r="BB28" s="942"/>
      <c r="BC28" s="746" t="s">
        <v>46</v>
      </c>
      <c r="BD28" s="747"/>
      <c r="BE28" s="747"/>
      <c r="BF28" s="747"/>
      <c r="BG28" s="747"/>
      <c r="BH28" s="747"/>
      <c r="BI28" s="747"/>
      <c r="BJ28" s="747"/>
      <c r="BK28" s="747"/>
      <c r="BL28" s="747"/>
      <c r="BM28" s="748"/>
      <c r="BN28" s="749">
        <v>720431</v>
      </c>
      <c r="BO28" s="750"/>
      <c r="BP28" s="750"/>
      <c r="BQ28" s="750"/>
      <c r="BR28" s="750"/>
      <c r="BS28" s="750"/>
      <c r="BT28" s="750"/>
      <c r="BU28" s="751"/>
      <c r="BV28" s="749">
        <v>660879</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177</v>
      </c>
      <c r="F29" s="816"/>
      <c r="G29" s="816"/>
      <c r="H29" s="816"/>
      <c r="I29" s="816"/>
      <c r="J29" s="816"/>
      <c r="K29" s="817"/>
      <c r="L29" s="837">
        <v>12</v>
      </c>
      <c r="M29" s="838"/>
      <c r="N29" s="838"/>
      <c r="O29" s="838"/>
      <c r="P29" s="880"/>
      <c r="Q29" s="837">
        <v>1950</v>
      </c>
      <c r="R29" s="838"/>
      <c r="S29" s="838"/>
      <c r="T29" s="838"/>
      <c r="U29" s="838"/>
      <c r="V29" s="880"/>
      <c r="W29" s="935"/>
      <c r="X29" s="936"/>
      <c r="Y29" s="937"/>
      <c r="Z29" s="836" t="s">
        <v>178</v>
      </c>
      <c r="AA29" s="816"/>
      <c r="AB29" s="816"/>
      <c r="AC29" s="816"/>
      <c r="AD29" s="816"/>
      <c r="AE29" s="816"/>
      <c r="AF29" s="816"/>
      <c r="AG29" s="817"/>
      <c r="AH29" s="837">
        <v>129</v>
      </c>
      <c r="AI29" s="838"/>
      <c r="AJ29" s="838"/>
      <c r="AK29" s="838"/>
      <c r="AL29" s="880"/>
      <c r="AM29" s="837">
        <v>385070</v>
      </c>
      <c r="AN29" s="838"/>
      <c r="AO29" s="838"/>
      <c r="AP29" s="838"/>
      <c r="AQ29" s="838"/>
      <c r="AR29" s="880"/>
      <c r="AS29" s="837">
        <v>2985</v>
      </c>
      <c r="AT29" s="838"/>
      <c r="AU29" s="838"/>
      <c r="AV29" s="838"/>
      <c r="AW29" s="838"/>
      <c r="AX29" s="839"/>
      <c r="AY29" s="943"/>
      <c r="AZ29" s="944"/>
      <c r="BA29" s="944"/>
      <c r="BB29" s="945"/>
      <c r="BC29" s="820" t="s">
        <v>179</v>
      </c>
      <c r="BD29" s="821"/>
      <c r="BE29" s="821"/>
      <c r="BF29" s="821"/>
      <c r="BG29" s="821"/>
      <c r="BH29" s="821"/>
      <c r="BI29" s="821"/>
      <c r="BJ29" s="821"/>
      <c r="BK29" s="821"/>
      <c r="BL29" s="821"/>
      <c r="BM29" s="822"/>
      <c r="BN29" s="786">
        <v>326483</v>
      </c>
      <c r="BO29" s="787"/>
      <c r="BP29" s="787"/>
      <c r="BQ29" s="787"/>
      <c r="BR29" s="787"/>
      <c r="BS29" s="787"/>
      <c r="BT29" s="787"/>
      <c r="BU29" s="788"/>
      <c r="BV29" s="786">
        <v>341191</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180</v>
      </c>
      <c r="X30" s="954"/>
      <c r="Y30" s="954"/>
      <c r="Z30" s="954"/>
      <c r="AA30" s="954"/>
      <c r="AB30" s="954"/>
      <c r="AC30" s="954"/>
      <c r="AD30" s="954"/>
      <c r="AE30" s="954"/>
      <c r="AF30" s="954"/>
      <c r="AG30" s="955"/>
      <c r="AH30" s="913">
        <v>92.6</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2085137</v>
      </c>
      <c r="BO30" s="906"/>
      <c r="BP30" s="906"/>
      <c r="BQ30" s="906"/>
      <c r="BR30" s="906"/>
      <c r="BS30" s="906"/>
      <c r="BT30" s="906"/>
      <c r="BU30" s="907"/>
      <c r="BV30" s="905">
        <v>1945138</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181</v>
      </c>
      <c r="D32" s="949"/>
      <c r="E32" s="949"/>
      <c r="F32" s="949"/>
      <c r="G32" s="949"/>
      <c r="H32" s="949"/>
      <c r="I32" s="949"/>
      <c r="J32" s="949"/>
      <c r="K32" s="949"/>
      <c r="L32" s="949"/>
      <c r="M32" s="949"/>
      <c r="N32" s="949"/>
      <c r="O32" s="949"/>
      <c r="P32" s="949"/>
      <c r="Q32" s="949"/>
      <c r="R32" s="949"/>
      <c r="S32" s="949"/>
      <c r="U32" s="790" t="s">
        <v>182</v>
      </c>
      <c r="V32" s="790"/>
      <c r="W32" s="790"/>
      <c r="X32" s="790"/>
      <c r="Y32" s="790"/>
      <c r="Z32" s="790"/>
      <c r="AA32" s="790"/>
      <c r="AB32" s="790"/>
      <c r="AC32" s="790"/>
      <c r="AD32" s="790"/>
      <c r="AE32" s="790"/>
      <c r="AF32" s="790"/>
      <c r="AG32" s="790"/>
      <c r="AH32" s="790"/>
      <c r="AI32" s="790"/>
      <c r="AJ32" s="790"/>
      <c r="AK32" s="790"/>
      <c r="AM32" s="790" t="s">
        <v>183</v>
      </c>
      <c r="AN32" s="790"/>
      <c r="AO32" s="790"/>
      <c r="AP32" s="790"/>
      <c r="AQ32" s="790"/>
      <c r="AR32" s="790"/>
      <c r="AS32" s="790"/>
      <c r="AT32" s="790"/>
      <c r="AU32" s="790"/>
      <c r="AV32" s="790"/>
      <c r="AW32" s="790"/>
      <c r="AX32" s="790"/>
      <c r="AY32" s="790"/>
      <c r="AZ32" s="790"/>
      <c r="BA32" s="790"/>
      <c r="BB32" s="790"/>
      <c r="BC32" s="790"/>
      <c r="BE32" s="790" t="s">
        <v>184</v>
      </c>
      <c r="BF32" s="790"/>
      <c r="BG32" s="790"/>
      <c r="BH32" s="790"/>
      <c r="BI32" s="790"/>
      <c r="BJ32" s="790"/>
      <c r="BK32" s="790"/>
      <c r="BL32" s="790"/>
      <c r="BM32" s="790"/>
      <c r="BN32" s="790"/>
      <c r="BO32" s="790"/>
      <c r="BP32" s="790"/>
      <c r="BQ32" s="790"/>
      <c r="BR32" s="790"/>
      <c r="BS32" s="790"/>
      <c r="BT32" s="790"/>
      <c r="BU32" s="790"/>
      <c r="BW32" s="790" t="s">
        <v>185</v>
      </c>
      <c r="BX32" s="790"/>
      <c r="BY32" s="790"/>
      <c r="BZ32" s="790"/>
      <c r="CA32" s="790"/>
      <c r="CB32" s="790"/>
      <c r="CC32" s="790"/>
      <c r="CD32" s="790"/>
      <c r="CE32" s="790"/>
      <c r="CF32" s="790"/>
      <c r="CG32" s="790"/>
      <c r="CH32" s="790"/>
      <c r="CI32" s="790"/>
      <c r="CJ32" s="790"/>
      <c r="CK32" s="790"/>
      <c r="CL32" s="790"/>
      <c r="CM32" s="790"/>
      <c r="CO32" s="790" t="s">
        <v>186</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187</v>
      </c>
      <c r="D33" s="810"/>
      <c r="E33" s="775" t="s">
        <v>188</v>
      </c>
      <c r="F33" s="775"/>
      <c r="G33" s="775"/>
      <c r="H33" s="775"/>
      <c r="I33" s="775"/>
      <c r="J33" s="775"/>
      <c r="K33" s="775"/>
      <c r="L33" s="775"/>
      <c r="M33" s="775"/>
      <c r="N33" s="775"/>
      <c r="O33" s="775"/>
      <c r="P33" s="775"/>
      <c r="Q33" s="775"/>
      <c r="R33" s="775"/>
      <c r="S33" s="775"/>
      <c r="T33" s="188"/>
      <c r="U33" s="810" t="s">
        <v>187</v>
      </c>
      <c r="V33" s="810"/>
      <c r="W33" s="775" t="s">
        <v>188</v>
      </c>
      <c r="X33" s="775"/>
      <c r="Y33" s="775"/>
      <c r="Z33" s="775"/>
      <c r="AA33" s="775"/>
      <c r="AB33" s="775"/>
      <c r="AC33" s="775"/>
      <c r="AD33" s="775"/>
      <c r="AE33" s="775"/>
      <c r="AF33" s="775"/>
      <c r="AG33" s="775"/>
      <c r="AH33" s="775"/>
      <c r="AI33" s="775"/>
      <c r="AJ33" s="775"/>
      <c r="AK33" s="775"/>
      <c r="AL33" s="188"/>
      <c r="AM33" s="810" t="s">
        <v>187</v>
      </c>
      <c r="AN33" s="810"/>
      <c r="AO33" s="775" t="s">
        <v>188</v>
      </c>
      <c r="AP33" s="775"/>
      <c r="AQ33" s="775"/>
      <c r="AR33" s="775"/>
      <c r="AS33" s="775"/>
      <c r="AT33" s="775"/>
      <c r="AU33" s="775"/>
      <c r="AV33" s="775"/>
      <c r="AW33" s="775"/>
      <c r="AX33" s="775"/>
      <c r="AY33" s="775"/>
      <c r="AZ33" s="775"/>
      <c r="BA33" s="775"/>
      <c r="BB33" s="775"/>
      <c r="BC33" s="775"/>
      <c r="BD33" s="189"/>
      <c r="BE33" s="775" t="s">
        <v>189</v>
      </c>
      <c r="BF33" s="775"/>
      <c r="BG33" s="775" t="s">
        <v>190</v>
      </c>
      <c r="BH33" s="775"/>
      <c r="BI33" s="775"/>
      <c r="BJ33" s="775"/>
      <c r="BK33" s="775"/>
      <c r="BL33" s="775"/>
      <c r="BM33" s="775"/>
      <c r="BN33" s="775"/>
      <c r="BO33" s="775"/>
      <c r="BP33" s="775"/>
      <c r="BQ33" s="775"/>
      <c r="BR33" s="775"/>
      <c r="BS33" s="775"/>
      <c r="BT33" s="775"/>
      <c r="BU33" s="775"/>
      <c r="BV33" s="189"/>
      <c r="BW33" s="810" t="s">
        <v>189</v>
      </c>
      <c r="BX33" s="810"/>
      <c r="BY33" s="775" t="s">
        <v>191</v>
      </c>
      <c r="BZ33" s="775"/>
      <c r="CA33" s="775"/>
      <c r="CB33" s="775"/>
      <c r="CC33" s="775"/>
      <c r="CD33" s="775"/>
      <c r="CE33" s="775"/>
      <c r="CF33" s="775"/>
      <c r="CG33" s="775"/>
      <c r="CH33" s="775"/>
      <c r="CI33" s="775"/>
      <c r="CJ33" s="775"/>
      <c r="CK33" s="775"/>
      <c r="CL33" s="775"/>
      <c r="CM33" s="775"/>
      <c r="CN33" s="188"/>
      <c r="CO33" s="810" t="s">
        <v>187</v>
      </c>
      <c r="CP33" s="810"/>
      <c r="CQ33" s="775" t="s">
        <v>192</v>
      </c>
      <c r="CR33" s="775"/>
      <c r="CS33" s="775"/>
      <c r="CT33" s="775"/>
      <c r="CU33" s="775"/>
      <c r="CV33" s="775"/>
      <c r="CW33" s="775"/>
      <c r="CX33" s="775"/>
      <c r="CY33" s="775"/>
      <c r="CZ33" s="775"/>
      <c r="DA33" s="775"/>
      <c r="DB33" s="775"/>
      <c r="DC33" s="775"/>
      <c r="DD33" s="775"/>
      <c r="DE33" s="775"/>
      <c r="DF33" s="188"/>
      <c r="DG33" s="975" t="s">
        <v>193</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3</v>
      </c>
      <c r="V34" s="976"/>
      <c r="W34" s="977" t="str">
        <f>IF('各会計、関係団体の財政状況及び健全化判断比率'!B28="","",'各会計、関係団体の財政状況及び健全化判断比率'!B28)</f>
        <v>国民健康保険事業特別会計</v>
      </c>
      <c r="X34" s="977"/>
      <c r="Y34" s="977"/>
      <c r="Z34" s="977"/>
      <c r="AA34" s="977"/>
      <c r="AB34" s="977"/>
      <c r="AC34" s="977"/>
      <c r="AD34" s="977"/>
      <c r="AE34" s="977"/>
      <c r="AF34" s="977"/>
      <c r="AG34" s="977"/>
      <c r="AH34" s="977"/>
      <c r="AI34" s="977"/>
      <c r="AJ34" s="977"/>
      <c r="AK34" s="977"/>
      <c r="AL34" s="163"/>
      <c r="AM34" s="976">
        <f>IF(AO34="","",MAX(C34:D43,U34:V43)+1)</f>
        <v>7</v>
      </c>
      <c r="AN34" s="976"/>
      <c r="AO34" s="977" t="str">
        <f>IF('各会計、関係団体の財政状況及び健全化判断比率'!B32="","",'各会計、関係団体の財政状況及び健全化判断比率'!B32)</f>
        <v>奥出雲病院事業特別会計</v>
      </c>
      <c r="AP34" s="977"/>
      <c r="AQ34" s="977"/>
      <c r="AR34" s="977"/>
      <c r="AS34" s="977"/>
      <c r="AT34" s="977"/>
      <c r="AU34" s="977"/>
      <c r="AV34" s="977"/>
      <c r="AW34" s="977"/>
      <c r="AX34" s="977"/>
      <c r="AY34" s="977"/>
      <c r="AZ34" s="977"/>
      <c r="BA34" s="977"/>
      <c r="BB34" s="977"/>
      <c r="BC34" s="977"/>
      <c r="BD34" s="163"/>
      <c r="BE34" s="976">
        <f>IF(BG34="","",MAX(C34:D43,U34:V43,AM34:AN43)+1)</f>
        <v>10</v>
      </c>
      <c r="BF34" s="976"/>
      <c r="BG34" s="977" t="str">
        <f>IF('各会計、関係団体の財政状況及び健全化判断比率'!B35="","",'各会計、関係団体の財政状況及び健全化判断比率'!B35)</f>
        <v>仁多発電事業特別会計</v>
      </c>
      <c r="BH34" s="977"/>
      <c r="BI34" s="977"/>
      <c r="BJ34" s="977"/>
      <c r="BK34" s="977"/>
      <c r="BL34" s="977"/>
      <c r="BM34" s="977"/>
      <c r="BN34" s="977"/>
      <c r="BO34" s="977"/>
      <c r="BP34" s="977"/>
      <c r="BQ34" s="977"/>
      <c r="BR34" s="977"/>
      <c r="BS34" s="977"/>
      <c r="BT34" s="977"/>
      <c r="BU34" s="977"/>
      <c r="BV34" s="163"/>
      <c r="BW34" s="976">
        <f>IF(BY34="","",MAX(C34:D43,U34:V43,AM34:AN43,BE34:BF43)+1)</f>
        <v>12</v>
      </c>
      <c r="BX34" s="976"/>
      <c r="BY34" s="977" t="str">
        <f>IF('各会計、関係団体の財政状況及び健全化判断比率'!B68="","",'各会計、関係団体の財政状況及び健全化判断比率'!B68)</f>
        <v>島根県市町村総合組合（普通）</v>
      </c>
      <c r="BZ34" s="977"/>
      <c r="CA34" s="977"/>
      <c r="CB34" s="977"/>
      <c r="CC34" s="977"/>
      <c r="CD34" s="977"/>
      <c r="CE34" s="977"/>
      <c r="CF34" s="977"/>
      <c r="CG34" s="977"/>
      <c r="CH34" s="977"/>
      <c r="CI34" s="977"/>
      <c r="CJ34" s="977"/>
      <c r="CK34" s="977"/>
      <c r="CL34" s="977"/>
      <c r="CM34" s="977"/>
      <c r="CN34" s="163"/>
      <c r="CO34" s="976">
        <f>IF(CQ34="","",MAX(C34:D43,U34:V43,AM34:AN43,BE34:BF43,BW34:BX43)+1)</f>
        <v>18</v>
      </c>
      <c r="CP34" s="976"/>
      <c r="CQ34" s="977" t="str">
        <f>IF('各会計、関係団体の財政状況及び健全化判断比率'!BS7="","",'各会計、関係団体の財政状況及び健全化判断比率'!BS7)</f>
        <v>奥出雲仁多米</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90"/>
    </row>
    <row r="35" spans="1:113" ht="32.25" customHeight="1" x14ac:dyDescent="0.2">
      <c r="A35" s="163"/>
      <c r="B35" s="187"/>
      <c r="C35" s="976">
        <f>IF(E35="","",C34+1)</f>
        <v>2</v>
      </c>
      <c r="D35" s="976"/>
      <c r="E35" s="977" t="str">
        <f>IF('各会計、関係団体の財政状況及び健全化判断比率'!B8="","",'各会計、関係団体の財政状況及び健全化判断比率'!B8)</f>
        <v>国営農地開発事業特別会計</v>
      </c>
      <c r="F35" s="977"/>
      <c r="G35" s="977"/>
      <c r="H35" s="977"/>
      <c r="I35" s="977"/>
      <c r="J35" s="977"/>
      <c r="K35" s="977"/>
      <c r="L35" s="977"/>
      <c r="M35" s="977"/>
      <c r="N35" s="977"/>
      <c r="O35" s="977"/>
      <c r="P35" s="977"/>
      <c r="Q35" s="977"/>
      <c r="R35" s="977"/>
      <c r="S35" s="977"/>
      <c r="T35" s="163"/>
      <c r="U35" s="976">
        <f>IF(W35="","",U34+1)</f>
        <v>4</v>
      </c>
      <c r="V35" s="976"/>
      <c r="W35" s="977" t="str">
        <f>IF('各会計、関係団体の財政状況及び健全化判断比率'!B29="","",'各会計、関係団体の財政状況及び健全化判断比率'!B29)</f>
        <v>後期高齢者医療保険事業特別会計</v>
      </c>
      <c r="X35" s="977"/>
      <c r="Y35" s="977"/>
      <c r="Z35" s="977"/>
      <c r="AA35" s="977"/>
      <c r="AB35" s="977"/>
      <c r="AC35" s="977"/>
      <c r="AD35" s="977"/>
      <c r="AE35" s="977"/>
      <c r="AF35" s="977"/>
      <c r="AG35" s="977"/>
      <c r="AH35" s="977"/>
      <c r="AI35" s="977"/>
      <c r="AJ35" s="977"/>
      <c r="AK35" s="977"/>
      <c r="AL35" s="163"/>
      <c r="AM35" s="976">
        <f t="shared" ref="AM35:AM43" si="0">IF(AO35="","",AM34+1)</f>
        <v>8</v>
      </c>
      <c r="AN35" s="976"/>
      <c r="AO35" s="977" t="str">
        <f>IF('各会計、関係団体の財政状況及び健全化判断比率'!B33="","",'各会計、関係団体の財政状況及び健全化判断比率'!B33)</f>
        <v>水道事業会計</v>
      </c>
      <c r="AP35" s="977"/>
      <c r="AQ35" s="977"/>
      <c r="AR35" s="977"/>
      <c r="AS35" s="977"/>
      <c r="AT35" s="977"/>
      <c r="AU35" s="977"/>
      <c r="AV35" s="977"/>
      <c r="AW35" s="977"/>
      <c r="AX35" s="977"/>
      <c r="AY35" s="977"/>
      <c r="AZ35" s="977"/>
      <c r="BA35" s="977"/>
      <c r="BB35" s="977"/>
      <c r="BC35" s="977"/>
      <c r="BD35" s="163"/>
      <c r="BE35" s="976">
        <f t="shared" ref="BE35:BE43" si="1">IF(BG35="","",BE34+1)</f>
        <v>11</v>
      </c>
      <c r="BF35" s="976"/>
      <c r="BG35" s="977" t="str">
        <f>IF('各会計、関係団体の財政状況及び健全化判断比率'!B36="","",'各会計、関係団体の財政状況及び健全化判断比率'!B36)</f>
        <v>農業用小水力発電事業特別会計</v>
      </c>
      <c r="BH35" s="977"/>
      <c r="BI35" s="977"/>
      <c r="BJ35" s="977"/>
      <c r="BK35" s="977"/>
      <c r="BL35" s="977"/>
      <c r="BM35" s="977"/>
      <c r="BN35" s="977"/>
      <c r="BO35" s="977"/>
      <c r="BP35" s="977"/>
      <c r="BQ35" s="977"/>
      <c r="BR35" s="977"/>
      <c r="BS35" s="977"/>
      <c r="BT35" s="977"/>
      <c r="BU35" s="977"/>
      <c r="BV35" s="163"/>
      <c r="BW35" s="976">
        <f t="shared" ref="BW35:BW43" si="2">IF(BY35="","",BW34+1)</f>
        <v>13</v>
      </c>
      <c r="BX35" s="976"/>
      <c r="BY35" s="977" t="str">
        <f>IF('各会計、関係団体の財政状況及び健全化判断比率'!B69="","",'各会計、関係団体の財政状況及び健全化判断比率'!B69)</f>
        <v>雲南広域連合（普通）</v>
      </c>
      <c r="BZ35" s="977"/>
      <c r="CA35" s="977"/>
      <c r="CB35" s="977"/>
      <c r="CC35" s="977"/>
      <c r="CD35" s="977"/>
      <c r="CE35" s="977"/>
      <c r="CF35" s="977"/>
      <c r="CG35" s="977"/>
      <c r="CH35" s="977"/>
      <c r="CI35" s="977"/>
      <c r="CJ35" s="977"/>
      <c r="CK35" s="977"/>
      <c r="CL35" s="977"/>
      <c r="CM35" s="977"/>
      <c r="CN35" s="163"/>
      <c r="CO35" s="976">
        <f t="shared" ref="CO35:CO43" si="3">IF(CQ35="","",CO34+1)</f>
        <v>19</v>
      </c>
      <c r="CP35" s="976"/>
      <c r="CQ35" s="977" t="str">
        <f>IF('各会計、関係団体の財政状況及び健全化判断比率'!BS8="","",'各会計、関係団体の財政状況及び健全化判断比率'!BS8)</f>
        <v>奥出雲交通</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2">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5</v>
      </c>
      <c r="V36" s="976"/>
      <c r="W36" s="977" t="str">
        <f>IF('各会計、関係団体の財政状況及び健全化判断比率'!B30="","",'各会計、関係団体の財政状況及び健全化判断比率'!B30)</f>
        <v>介護老人保健施設事業特別会計</v>
      </c>
      <c r="X36" s="977"/>
      <c r="Y36" s="977"/>
      <c r="Z36" s="977"/>
      <c r="AA36" s="977"/>
      <c r="AB36" s="977"/>
      <c r="AC36" s="977"/>
      <c r="AD36" s="977"/>
      <c r="AE36" s="977"/>
      <c r="AF36" s="977"/>
      <c r="AG36" s="977"/>
      <c r="AH36" s="977"/>
      <c r="AI36" s="977"/>
      <c r="AJ36" s="977"/>
      <c r="AK36" s="977"/>
      <c r="AL36" s="163"/>
      <c r="AM36" s="976">
        <f t="shared" si="0"/>
        <v>9</v>
      </c>
      <c r="AN36" s="976"/>
      <c r="AO36" s="977" t="str">
        <f>IF('各会計、関係団体の財政状況及び健全化判断比率'!B34="","",'各会計、関係団体の財政状況及び健全化判断比率'!B34)</f>
        <v>下水道事業特別会計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14</v>
      </c>
      <c r="BX36" s="976"/>
      <c r="BY36" s="977" t="str">
        <f>IF('各会計、関係団体の財政状況及び健全化判断比率'!B70="","",'各会計、関係団体の財政状況及び健全化判断比率'!B70)</f>
        <v>雲南広域連合（介護）</v>
      </c>
      <c r="BZ36" s="977"/>
      <c r="CA36" s="977"/>
      <c r="CB36" s="977"/>
      <c r="CC36" s="977"/>
      <c r="CD36" s="977"/>
      <c r="CE36" s="977"/>
      <c r="CF36" s="977"/>
      <c r="CG36" s="977"/>
      <c r="CH36" s="977"/>
      <c r="CI36" s="977"/>
      <c r="CJ36" s="977"/>
      <c r="CK36" s="977"/>
      <c r="CL36" s="977"/>
      <c r="CM36" s="977"/>
      <c r="CN36" s="163"/>
      <c r="CO36" s="976">
        <f t="shared" si="3"/>
        <v>20</v>
      </c>
      <c r="CP36" s="976"/>
      <c r="CQ36" s="977" t="str">
        <f>IF('各会計、関係団体の財政状況及び健全化判断比率'!BS9="","",'各会計、関係団体の財政状況及び健全化判断比率'!BS9)</f>
        <v>奥出雲振興</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〇</v>
      </c>
      <c r="DH36" s="978"/>
      <c r="DI36" s="190"/>
    </row>
    <row r="37" spans="1:113" ht="32.25" customHeight="1" x14ac:dyDescent="0.2">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6</v>
      </c>
      <c r="V37" s="976"/>
      <c r="W37" s="977" t="str">
        <f>IF('各会計、関係団体の財政状況及び健全化判断比率'!B31="","",'各会計、関係団体の財政状況及び健全化判断比率'!B31)</f>
        <v>介護サービス事業特別会計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15</v>
      </c>
      <c r="BX37" s="976"/>
      <c r="BY37" s="977" t="str">
        <f>IF('各会計、関係団体の財政状況及び健全化判断比率'!B71="","",'各会計、関係団体の財政状況及び健全化判断比率'!B71)</f>
        <v>雲南広域連合（下水）</v>
      </c>
      <c r="BZ37" s="977"/>
      <c r="CA37" s="977"/>
      <c r="CB37" s="977"/>
      <c r="CC37" s="977"/>
      <c r="CD37" s="977"/>
      <c r="CE37" s="977"/>
      <c r="CF37" s="977"/>
      <c r="CG37" s="977"/>
      <c r="CH37" s="977"/>
      <c r="CI37" s="977"/>
      <c r="CJ37" s="977"/>
      <c r="CK37" s="977"/>
      <c r="CL37" s="977"/>
      <c r="CM37" s="977"/>
      <c r="CN37" s="163"/>
      <c r="CO37" s="976">
        <f t="shared" si="3"/>
        <v>21</v>
      </c>
      <c r="CP37" s="976"/>
      <c r="CQ37" s="977" t="str">
        <f>IF('各会計、関係団体の財政状況及び健全化判断比率'!BS10="","",'各会計、関係団体の財政状況及び健全化判断比率'!BS10)</f>
        <v>仁多堆肥センター</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16</v>
      </c>
      <c r="BX38" s="976"/>
      <c r="BY38" s="977" t="str">
        <f>IF('各会計、関係団体の財政状況及び健全化判断比率'!B72="","",'各会計、関係団体の財政状況及び健全化判断比率'!B72)</f>
        <v>島根県後期高齢者医療広域連合（普通）</v>
      </c>
      <c r="BZ38" s="977"/>
      <c r="CA38" s="977"/>
      <c r="CB38" s="977"/>
      <c r="CC38" s="977"/>
      <c r="CD38" s="977"/>
      <c r="CE38" s="977"/>
      <c r="CF38" s="977"/>
      <c r="CG38" s="977"/>
      <c r="CH38" s="977"/>
      <c r="CI38" s="977"/>
      <c r="CJ38" s="977"/>
      <c r="CK38" s="977"/>
      <c r="CL38" s="977"/>
      <c r="CM38" s="977"/>
      <c r="CN38" s="163"/>
      <c r="CO38" s="976">
        <f t="shared" si="3"/>
        <v>22</v>
      </c>
      <c r="CP38" s="976"/>
      <c r="CQ38" s="977" t="str">
        <f>IF('各会計、関係団体の財政状況及び健全化判断比率'!BS11="","",'各会計、関係団体の財政状況及び健全化判断比率'!BS11)</f>
        <v>奥出雲町土地開発公社</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17</v>
      </c>
      <c r="BX39" s="976"/>
      <c r="BY39" s="977" t="str">
        <f>IF('各会計、関係団体の財政状況及び健全化判断比率'!B73="","",'各会計、関係団体の財政状況及び健全化判断比率'!B73)</f>
        <v>島根県後期高齢者医療広域連合（後期高齢）</v>
      </c>
      <c r="BZ39" s="977"/>
      <c r="CA39" s="977"/>
      <c r="CB39" s="977"/>
      <c r="CC39" s="977"/>
      <c r="CD39" s="977"/>
      <c r="CE39" s="977"/>
      <c r="CF39" s="977"/>
      <c r="CG39" s="977"/>
      <c r="CH39" s="977"/>
      <c r="CI39" s="977"/>
      <c r="CJ39" s="977"/>
      <c r="CK39" s="977"/>
      <c r="CL39" s="977"/>
      <c r="CM39" s="977"/>
      <c r="CN39" s="163"/>
      <c r="CO39" s="976">
        <f t="shared" si="3"/>
        <v>23</v>
      </c>
      <c r="CP39" s="976"/>
      <c r="CQ39" s="977" t="str">
        <f>IF('各会計、関係団体の財政状況及び健全化判断比率'!BS12="","",'各会計、関係団体の財政状況及び健全化判断比率'!BS12)</f>
        <v>奥出雲町農業公社</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〇</v>
      </c>
      <c r="DH39" s="978"/>
      <c r="DI39" s="190"/>
    </row>
    <row r="40" spans="1:113" ht="32.25" customHeight="1" x14ac:dyDescent="0.2">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f t="shared" si="3"/>
        <v>24</v>
      </c>
      <c r="CP40" s="976"/>
      <c r="CQ40" s="977" t="str">
        <f>IF('各会計、関係団体の財政状況及び健全化判断比率'!BS13="","",'各会計、関係団体の財政状況及び健全化判断比率'!BS13)</f>
        <v>舞茸奥出雲</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f t="shared" si="3"/>
        <v>25</v>
      </c>
      <c r="CP41" s="976"/>
      <c r="CQ41" s="977" t="str">
        <f>IF('各会計、関係団体の財政状況及び健全化判断比率'!BS14="","",'各会計、関係団体の財政状況及び健全化判断比率'!BS14)</f>
        <v>奥出雲電力</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f t="shared" si="3"/>
        <v>26</v>
      </c>
      <c r="CP42" s="976"/>
      <c r="CQ42" s="977" t="str">
        <f>IF('各会計、関係団体の財政状況及び健全化判断比率'!BS15="","",'各会計、関係団体の財政状況及び健全化判断比率'!BS15)</f>
        <v>奥出雲酒造</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f t="shared" si="3"/>
        <v>27</v>
      </c>
      <c r="CP43" s="976"/>
      <c r="CQ43" s="977" t="str">
        <f>IF('各会計、関係団体の財政状況及び健全化判断比率'!BS16="","",'各会計、関係団体の財政状況及び健全化判断比率'!BS16)</f>
        <v>島根県住宅供給公社</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〇</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979" t="s">
        <v>195</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196</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197</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198</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199</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200</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201</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202</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4Q82qpARLDBgEWOfNrmxCR31fjyVKaXdVW6z5kioW52hNKWz9opYVrTDRPk/axB83bSYJEWwsuJ1vjkAuhQIvQ==" saltValue="n10Zqa+YFiQpinoIUIhU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5" sqref="J35"/>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536</v>
      </c>
      <c r="D34" s="1136"/>
      <c r="E34" s="1137"/>
      <c r="F34" s="32">
        <v>1.99</v>
      </c>
      <c r="G34" s="33">
        <v>1.56</v>
      </c>
      <c r="H34" s="33">
        <v>1.96</v>
      </c>
      <c r="I34" s="33">
        <v>4.26</v>
      </c>
      <c r="J34" s="34">
        <v>3.39</v>
      </c>
      <c r="K34" s="22"/>
      <c r="L34" s="22"/>
      <c r="M34" s="22"/>
      <c r="N34" s="22"/>
      <c r="O34" s="22"/>
      <c r="P34" s="22"/>
    </row>
    <row r="35" spans="1:16" ht="39" customHeight="1" x14ac:dyDescent="0.2">
      <c r="A35" s="22"/>
      <c r="B35" s="35"/>
      <c r="C35" s="1132" t="s">
        <v>537</v>
      </c>
      <c r="D35" s="1132"/>
      <c r="E35" s="1133"/>
      <c r="F35" s="36">
        <v>1.79</v>
      </c>
      <c r="G35" s="37">
        <v>2.2200000000000002</v>
      </c>
      <c r="H35" s="37">
        <v>4.51</v>
      </c>
      <c r="I35" s="37">
        <v>2.5299999999999998</v>
      </c>
      <c r="J35" s="38">
        <v>2.63</v>
      </c>
      <c r="K35" s="22"/>
      <c r="L35" s="22"/>
      <c r="M35" s="22"/>
      <c r="N35" s="22"/>
      <c r="O35" s="22"/>
      <c r="P35" s="22"/>
    </row>
    <row r="36" spans="1:16" ht="39" customHeight="1" x14ac:dyDescent="0.2">
      <c r="A36" s="22"/>
      <c r="B36" s="35"/>
      <c r="C36" s="1132" t="s">
        <v>538</v>
      </c>
      <c r="D36" s="1132"/>
      <c r="E36" s="1133"/>
      <c r="F36" s="36" t="s">
        <v>493</v>
      </c>
      <c r="G36" s="37" t="s">
        <v>493</v>
      </c>
      <c r="H36" s="37" t="s">
        <v>493</v>
      </c>
      <c r="I36" s="37" t="s">
        <v>493</v>
      </c>
      <c r="J36" s="38">
        <v>2.36</v>
      </c>
      <c r="K36" s="22"/>
      <c r="L36" s="22"/>
      <c r="M36" s="22"/>
      <c r="N36" s="22"/>
      <c r="O36" s="22"/>
      <c r="P36" s="22"/>
    </row>
    <row r="37" spans="1:16" ht="39" customHeight="1" x14ac:dyDescent="0.2">
      <c r="A37" s="22"/>
      <c r="B37" s="35"/>
      <c r="C37" s="1132" t="s">
        <v>539</v>
      </c>
      <c r="D37" s="1132"/>
      <c r="E37" s="1133"/>
      <c r="F37" s="36">
        <v>1.22</v>
      </c>
      <c r="G37" s="37">
        <v>1.36</v>
      </c>
      <c r="H37" s="37">
        <v>1.69</v>
      </c>
      <c r="I37" s="37">
        <v>1.67</v>
      </c>
      <c r="J37" s="38">
        <v>2.08</v>
      </c>
      <c r="K37" s="22"/>
      <c r="L37" s="22"/>
      <c r="M37" s="22"/>
      <c r="N37" s="22"/>
      <c r="O37" s="22"/>
      <c r="P37" s="22"/>
    </row>
    <row r="38" spans="1:16" ht="39" customHeight="1" x14ac:dyDescent="0.2">
      <c r="A38" s="22"/>
      <c r="B38" s="35"/>
      <c r="C38" s="1132" t="s">
        <v>540</v>
      </c>
      <c r="D38" s="1132"/>
      <c r="E38" s="1133"/>
      <c r="F38" s="36">
        <v>0.04</v>
      </c>
      <c r="G38" s="37">
        <v>0.03</v>
      </c>
      <c r="H38" s="37">
        <v>0.05</v>
      </c>
      <c r="I38" s="37">
        <v>0.04</v>
      </c>
      <c r="J38" s="38">
        <v>0.06</v>
      </c>
      <c r="K38" s="22"/>
      <c r="L38" s="22"/>
      <c r="M38" s="22"/>
      <c r="N38" s="22"/>
      <c r="O38" s="22"/>
      <c r="P38" s="22"/>
    </row>
    <row r="39" spans="1:16" ht="39" customHeight="1" x14ac:dyDescent="0.2">
      <c r="A39" s="22"/>
      <c r="B39" s="35"/>
      <c r="C39" s="1132" t="s">
        <v>541</v>
      </c>
      <c r="D39" s="1132"/>
      <c r="E39" s="1133"/>
      <c r="F39" s="36">
        <v>0.17</v>
      </c>
      <c r="G39" s="37">
        <v>0.02</v>
      </c>
      <c r="H39" s="37">
        <v>0.05</v>
      </c>
      <c r="I39" s="37">
        <v>0.05</v>
      </c>
      <c r="J39" s="38">
        <v>0.03</v>
      </c>
      <c r="K39" s="22"/>
      <c r="L39" s="22"/>
      <c r="M39" s="22"/>
      <c r="N39" s="22"/>
      <c r="O39" s="22"/>
      <c r="P39" s="22"/>
    </row>
    <row r="40" spans="1:16" ht="39" customHeight="1" x14ac:dyDescent="0.2">
      <c r="A40" s="22"/>
      <c r="B40" s="35"/>
      <c r="C40" s="1132" t="s">
        <v>542</v>
      </c>
      <c r="D40" s="1132"/>
      <c r="E40" s="1133"/>
      <c r="F40" s="36">
        <v>0</v>
      </c>
      <c r="G40" s="37">
        <v>0</v>
      </c>
      <c r="H40" s="37">
        <v>0</v>
      </c>
      <c r="I40" s="37">
        <v>0</v>
      </c>
      <c r="J40" s="38">
        <v>0</v>
      </c>
      <c r="K40" s="22"/>
      <c r="L40" s="22"/>
      <c r="M40" s="22"/>
      <c r="N40" s="22"/>
      <c r="O40" s="22"/>
      <c r="P40" s="22"/>
    </row>
    <row r="41" spans="1:16" ht="39" customHeight="1" x14ac:dyDescent="0.2">
      <c r="A41" s="22"/>
      <c r="B41" s="35"/>
      <c r="C41" s="1132" t="s">
        <v>543</v>
      </c>
      <c r="D41" s="1132"/>
      <c r="E41" s="1133"/>
      <c r="F41" s="36">
        <v>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545</v>
      </c>
      <c r="D43" s="1134"/>
      <c r="E43" s="1135"/>
      <c r="F43" s="41">
        <v>0.03</v>
      </c>
      <c r="G43" s="42">
        <v>0.01</v>
      </c>
      <c r="H43" s="42">
        <v>0.02</v>
      </c>
      <c r="I43" s="42">
        <v>0.66</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0uTdWZZEA/Z6IJuMgA8fTpUadp1nOVKfp+rF3OraIs7no/n0NLWkGdsjgsX7fFjYb3YVd6UmIOFZ3eVVtCcwg==" saltValue="3ogttqL4XWGVXEuTMToF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5" sqref="Q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2177</v>
      </c>
      <c r="L45" s="58">
        <v>2239</v>
      </c>
      <c r="M45" s="58">
        <v>2097</v>
      </c>
      <c r="N45" s="58">
        <v>1953</v>
      </c>
      <c r="O45" s="59">
        <v>1518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2">
      <c r="A48" s="46"/>
      <c r="B48" s="1140"/>
      <c r="C48" s="1141"/>
      <c r="D48" s="60"/>
      <c r="E48" s="1146" t="s">
        <v>13</v>
      </c>
      <c r="F48" s="1146"/>
      <c r="G48" s="1146"/>
      <c r="H48" s="1146"/>
      <c r="I48" s="1146"/>
      <c r="J48" s="1147"/>
      <c r="K48" s="61">
        <v>1005</v>
      </c>
      <c r="L48" s="62">
        <v>1059</v>
      </c>
      <c r="M48" s="62">
        <v>1034</v>
      </c>
      <c r="N48" s="62">
        <v>999</v>
      </c>
      <c r="O48" s="63">
        <v>868</v>
      </c>
      <c r="P48" s="46"/>
      <c r="Q48" s="46"/>
      <c r="R48" s="46"/>
      <c r="S48" s="46"/>
      <c r="T48" s="46"/>
      <c r="U48" s="46"/>
    </row>
    <row r="49" spans="1:21" ht="30.75" customHeight="1" x14ac:dyDescent="0.2">
      <c r="A49" s="46"/>
      <c r="B49" s="1140"/>
      <c r="C49" s="1141"/>
      <c r="D49" s="60"/>
      <c r="E49" s="1146" t="s">
        <v>14</v>
      </c>
      <c r="F49" s="1146"/>
      <c r="G49" s="1146"/>
      <c r="H49" s="1146"/>
      <c r="I49" s="1146"/>
      <c r="J49" s="1147"/>
      <c r="K49" s="61">
        <v>22</v>
      </c>
      <c r="L49" s="62">
        <v>23</v>
      </c>
      <c r="M49" s="62">
        <v>26</v>
      </c>
      <c r="N49" s="62">
        <v>23</v>
      </c>
      <c r="O49" s="63">
        <v>18</v>
      </c>
      <c r="P49" s="46"/>
      <c r="Q49" s="46"/>
      <c r="R49" s="46"/>
      <c r="S49" s="46"/>
      <c r="T49" s="46"/>
      <c r="U49" s="46"/>
    </row>
    <row r="50" spans="1:21" ht="30.75" customHeight="1" x14ac:dyDescent="0.2">
      <c r="A50" s="46"/>
      <c r="B50" s="1140"/>
      <c r="C50" s="1141"/>
      <c r="D50" s="60"/>
      <c r="E50" s="1146" t="s">
        <v>15</v>
      </c>
      <c r="F50" s="1146"/>
      <c r="G50" s="1146"/>
      <c r="H50" s="1146"/>
      <c r="I50" s="1146"/>
      <c r="J50" s="1147"/>
      <c r="K50" s="61">
        <v>16</v>
      </c>
      <c r="L50" s="62">
        <v>17</v>
      </c>
      <c r="M50" s="62">
        <v>17</v>
      </c>
      <c r="N50" s="62">
        <v>17</v>
      </c>
      <c r="O50" s="63">
        <v>16</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v>1</v>
      </c>
      <c r="M51" s="62">
        <v>1</v>
      </c>
      <c r="N51" s="62">
        <v>3</v>
      </c>
      <c r="O51" s="63">
        <v>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2464</v>
      </c>
      <c r="L52" s="62">
        <v>2395</v>
      </c>
      <c r="M52" s="62">
        <v>2345</v>
      </c>
      <c r="N52" s="62">
        <v>2269</v>
      </c>
      <c r="O52" s="63">
        <v>1956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757</v>
      </c>
      <c r="L53" s="67">
        <v>944</v>
      </c>
      <c r="M53" s="67">
        <v>830</v>
      </c>
      <c r="N53" s="67">
        <v>726</v>
      </c>
      <c r="O53" s="68">
        <v>470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i7wfsn8aD7zMiBicJYnVOnOK9FpdBB9INbz/4dfbY488GxOWOIiL353VAxpasJGgB4uNjNlgYABQEnMKu2J7g==" saltValue="s4xZV1r9s51rmYISSa+I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4" sqref="L54"/>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19330</v>
      </c>
      <c r="J41" s="331">
        <v>18294</v>
      </c>
      <c r="K41" s="331">
        <v>17364</v>
      </c>
      <c r="L41" s="331">
        <v>17238</v>
      </c>
      <c r="M41" s="332">
        <v>17552</v>
      </c>
    </row>
    <row r="42" spans="2:13" ht="27.75" customHeight="1" x14ac:dyDescent="0.2">
      <c r="B42" s="1171"/>
      <c r="C42" s="1172"/>
      <c r="D42" s="104"/>
      <c r="E42" s="1177" t="s">
        <v>32</v>
      </c>
      <c r="F42" s="1177"/>
      <c r="G42" s="1177"/>
      <c r="H42" s="1178"/>
      <c r="I42" s="333">
        <v>191</v>
      </c>
      <c r="J42" s="334">
        <v>145</v>
      </c>
      <c r="K42" s="334">
        <v>117</v>
      </c>
      <c r="L42" s="334">
        <v>92</v>
      </c>
      <c r="M42" s="335">
        <v>69</v>
      </c>
    </row>
    <row r="43" spans="2:13" ht="27.75" customHeight="1" x14ac:dyDescent="0.2">
      <c r="B43" s="1171"/>
      <c r="C43" s="1172"/>
      <c r="D43" s="104"/>
      <c r="E43" s="1177" t="s">
        <v>33</v>
      </c>
      <c r="F43" s="1177"/>
      <c r="G43" s="1177"/>
      <c r="H43" s="1178"/>
      <c r="I43" s="333">
        <v>10417</v>
      </c>
      <c r="J43" s="334">
        <v>9710</v>
      </c>
      <c r="K43" s="334">
        <v>9112</v>
      </c>
      <c r="L43" s="334">
        <v>8362</v>
      </c>
      <c r="M43" s="335">
        <v>7906</v>
      </c>
    </row>
    <row r="44" spans="2:13" ht="27.75" customHeight="1" x14ac:dyDescent="0.2">
      <c r="B44" s="1171"/>
      <c r="C44" s="1172"/>
      <c r="D44" s="104"/>
      <c r="E44" s="1177" t="s">
        <v>34</v>
      </c>
      <c r="F44" s="1177"/>
      <c r="G44" s="1177"/>
      <c r="H44" s="1178"/>
      <c r="I44" s="333">
        <v>161</v>
      </c>
      <c r="J44" s="334">
        <v>141</v>
      </c>
      <c r="K44" s="334">
        <v>123</v>
      </c>
      <c r="L44" s="334">
        <v>122</v>
      </c>
      <c r="M44" s="335">
        <v>187</v>
      </c>
    </row>
    <row r="45" spans="2:13" ht="27.75" customHeight="1" x14ac:dyDescent="0.2">
      <c r="B45" s="1171"/>
      <c r="C45" s="1172"/>
      <c r="D45" s="104"/>
      <c r="E45" s="1177" t="s">
        <v>35</v>
      </c>
      <c r="F45" s="1177"/>
      <c r="G45" s="1177"/>
      <c r="H45" s="1178"/>
      <c r="I45" s="333">
        <v>885</v>
      </c>
      <c r="J45" s="334">
        <v>815</v>
      </c>
      <c r="K45" s="334">
        <v>810</v>
      </c>
      <c r="L45" s="334">
        <v>843</v>
      </c>
      <c r="M45" s="335">
        <v>876</v>
      </c>
    </row>
    <row r="46" spans="2:13" ht="27.75" customHeight="1" x14ac:dyDescent="0.2">
      <c r="B46" s="1171"/>
      <c r="C46" s="1172"/>
      <c r="D46" s="105"/>
      <c r="E46" s="1177" t="s">
        <v>36</v>
      </c>
      <c r="F46" s="1177"/>
      <c r="G46" s="1177"/>
      <c r="H46" s="1178"/>
      <c r="I46" s="333">
        <v>374</v>
      </c>
      <c r="J46" s="334">
        <v>541</v>
      </c>
      <c r="K46" s="334">
        <v>1063</v>
      </c>
      <c r="L46" s="334">
        <v>87</v>
      </c>
      <c r="M46" s="335">
        <v>86</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3204</v>
      </c>
      <c r="J50" s="334">
        <v>3143</v>
      </c>
      <c r="K50" s="334">
        <v>3198</v>
      </c>
      <c r="L50" s="334">
        <v>2519</v>
      </c>
      <c r="M50" s="335">
        <v>2745</v>
      </c>
    </row>
    <row r="51" spans="2:13" ht="27.75" customHeight="1" x14ac:dyDescent="0.2">
      <c r="B51" s="1171"/>
      <c r="C51" s="1172"/>
      <c r="D51" s="104"/>
      <c r="E51" s="1177" t="s">
        <v>42</v>
      </c>
      <c r="F51" s="1177"/>
      <c r="G51" s="1177"/>
      <c r="H51" s="1178"/>
      <c r="I51" s="333">
        <v>606</v>
      </c>
      <c r="J51" s="334">
        <v>626</v>
      </c>
      <c r="K51" s="334">
        <v>642</v>
      </c>
      <c r="L51" s="334">
        <v>615</v>
      </c>
      <c r="M51" s="335">
        <v>581</v>
      </c>
    </row>
    <row r="52" spans="2:13" ht="27.75" customHeight="1" x14ac:dyDescent="0.2">
      <c r="B52" s="1173"/>
      <c r="C52" s="1174"/>
      <c r="D52" s="104"/>
      <c r="E52" s="1177" t="s">
        <v>43</v>
      </c>
      <c r="F52" s="1177"/>
      <c r="G52" s="1177"/>
      <c r="H52" s="1178"/>
      <c r="I52" s="333">
        <v>19775</v>
      </c>
      <c r="J52" s="334">
        <v>18750</v>
      </c>
      <c r="K52" s="334">
        <v>17076</v>
      </c>
      <c r="L52" s="334">
        <v>16213</v>
      </c>
      <c r="M52" s="335">
        <v>16553</v>
      </c>
    </row>
    <row r="53" spans="2:13" ht="27.75" customHeight="1" thickBot="1" x14ac:dyDescent="0.25">
      <c r="B53" s="1184" t="s">
        <v>19</v>
      </c>
      <c r="C53" s="1185"/>
      <c r="D53" s="108"/>
      <c r="E53" s="1186" t="s">
        <v>44</v>
      </c>
      <c r="F53" s="1186"/>
      <c r="G53" s="1186"/>
      <c r="H53" s="1187"/>
      <c r="I53" s="336">
        <v>7773</v>
      </c>
      <c r="J53" s="337">
        <v>7128</v>
      </c>
      <c r="K53" s="337">
        <v>7674</v>
      </c>
      <c r="L53" s="337">
        <v>7396</v>
      </c>
      <c r="M53" s="338">
        <v>6797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rrLhmvqtt0PynGiJpRu3CR8uHbkgd0Hpe/1nAWvFm/XRGUhgdozzHvA9Ak5x3FgOD24ZfzEnEhZE188UVDKAwQ==" saltValue="OOjUz/opAHJU9Mdx74qx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845</v>
      </c>
      <c r="G55" s="339">
        <v>661</v>
      </c>
      <c r="H55" s="340">
        <v>720</v>
      </c>
    </row>
    <row r="56" spans="2:8" ht="52.5" customHeight="1" x14ac:dyDescent="0.2">
      <c r="B56" s="120"/>
      <c r="C56" s="1198" t="s">
        <v>47</v>
      </c>
      <c r="D56" s="1198"/>
      <c r="E56" s="1199"/>
      <c r="F56" s="341">
        <v>873</v>
      </c>
      <c r="G56" s="341">
        <v>341</v>
      </c>
      <c r="H56" s="342">
        <v>326</v>
      </c>
    </row>
    <row r="57" spans="2:8" ht="53.25" customHeight="1" x14ac:dyDescent="0.2">
      <c r="B57" s="120"/>
      <c r="C57" s="1200" t="s">
        <v>48</v>
      </c>
      <c r="D57" s="1200"/>
      <c r="E57" s="1201"/>
      <c r="F57" s="343">
        <v>1763</v>
      </c>
      <c r="G57" s="343">
        <v>1945</v>
      </c>
      <c r="H57" s="344">
        <v>2085</v>
      </c>
    </row>
    <row r="58" spans="2:8" ht="45.75" customHeight="1" x14ac:dyDescent="0.2">
      <c r="B58" s="121"/>
      <c r="C58" s="1188" t="s">
        <v>569</v>
      </c>
      <c r="D58" s="1189"/>
      <c r="E58" s="1190"/>
      <c r="F58" s="345">
        <v>786</v>
      </c>
      <c r="G58" s="345">
        <v>851</v>
      </c>
      <c r="H58" s="346">
        <v>1055</v>
      </c>
    </row>
    <row r="59" spans="2:8" ht="45.75" customHeight="1" x14ac:dyDescent="0.2">
      <c r="B59" s="121"/>
      <c r="C59" s="1188" t="s">
        <v>570</v>
      </c>
      <c r="D59" s="1189"/>
      <c r="E59" s="1190"/>
      <c r="F59" s="345">
        <v>449</v>
      </c>
      <c r="G59" s="345">
        <v>579</v>
      </c>
      <c r="H59" s="346">
        <v>502</v>
      </c>
    </row>
    <row r="60" spans="2:8" ht="45.75" customHeight="1" x14ac:dyDescent="0.2">
      <c r="B60" s="121"/>
      <c r="C60" s="1188" t="s">
        <v>571</v>
      </c>
      <c r="D60" s="1189"/>
      <c r="E60" s="1190"/>
      <c r="F60" s="345">
        <v>215</v>
      </c>
      <c r="G60" s="345">
        <v>201</v>
      </c>
      <c r="H60" s="346">
        <v>195</v>
      </c>
    </row>
    <row r="61" spans="2:8" ht="45.75" customHeight="1" x14ac:dyDescent="0.2">
      <c r="B61" s="121"/>
      <c r="C61" s="1188" t="s">
        <v>572</v>
      </c>
      <c r="D61" s="1189"/>
      <c r="E61" s="1190"/>
      <c r="F61" s="345">
        <v>58</v>
      </c>
      <c r="G61" s="345">
        <v>56</v>
      </c>
      <c r="H61" s="346">
        <v>57</v>
      </c>
    </row>
    <row r="62" spans="2:8" ht="45.75" customHeight="1" thickBot="1" x14ac:dyDescent="0.25">
      <c r="B62" s="122"/>
      <c r="C62" s="1191" t="s">
        <v>573</v>
      </c>
      <c r="D62" s="1192"/>
      <c r="E62" s="1193"/>
      <c r="F62" s="347">
        <v>55</v>
      </c>
      <c r="G62" s="347">
        <v>55</v>
      </c>
      <c r="H62" s="348">
        <v>53</v>
      </c>
    </row>
    <row r="63" spans="2:8" ht="52.5" customHeight="1" thickBot="1" x14ac:dyDescent="0.25">
      <c r="B63" s="123"/>
      <c r="C63" s="1194" t="s">
        <v>49</v>
      </c>
      <c r="D63" s="1194"/>
      <c r="E63" s="1195"/>
      <c r="F63" s="349">
        <v>3481</v>
      </c>
      <c r="G63" s="349">
        <v>2947</v>
      </c>
      <c r="H63" s="350">
        <v>3132</v>
      </c>
    </row>
    <row r="64" spans="2:8" ht="13" x14ac:dyDescent="0.2"/>
  </sheetData>
  <sheetProtection algorithmName="SHA-512" hashValue="MfNOmdnJDeNbX+VDXe+DbZHWUTmD10jyDczQvdID+vx2pIRm4Khp9AaXiQ2/IGO9ypkWrO6MixgCfTkXTPC8Gw==" saltValue="/cAdHj0lxmSF9614iRGQ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137008</v>
      </c>
      <c r="E3" s="142"/>
      <c r="F3" s="143">
        <v>120302</v>
      </c>
      <c r="G3" s="144"/>
      <c r="H3" s="145"/>
    </row>
    <row r="4" spans="1:8" x14ac:dyDescent="0.2">
      <c r="A4" s="146"/>
      <c r="B4" s="147"/>
      <c r="C4" s="148"/>
      <c r="D4" s="149">
        <v>86565</v>
      </c>
      <c r="E4" s="150"/>
      <c r="F4" s="151">
        <v>59328</v>
      </c>
      <c r="G4" s="152"/>
      <c r="H4" s="153"/>
    </row>
    <row r="5" spans="1:8" x14ac:dyDescent="0.2">
      <c r="A5" s="134" t="s">
        <v>525</v>
      </c>
      <c r="B5" s="139"/>
      <c r="C5" s="140"/>
      <c r="D5" s="141">
        <v>131407</v>
      </c>
      <c r="E5" s="142"/>
      <c r="F5" s="143">
        <v>85942</v>
      </c>
      <c r="G5" s="144"/>
      <c r="H5" s="145"/>
    </row>
    <row r="6" spans="1:8" x14ac:dyDescent="0.2">
      <c r="A6" s="146"/>
      <c r="B6" s="147"/>
      <c r="C6" s="148"/>
      <c r="D6" s="149">
        <v>78288</v>
      </c>
      <c r="E6" s="150"/>
      <c r="F6" s="151">
        <v>48630</v>
      </c>
      <c r="G6" s="152"/>
      <c r="H6" s="153"/>
    </row>
    <row r="7" spans="1:8" x14ac:dyDescent="0.2">
      <c r="A7" s="134" t="s">
        <v>526</v>
      </c>
      <c r="B7" s="139"/>
      <c r="C7" s="140"/>
      <c r="D7" s="141">
        <v>154553</v>
      </c>
      <c r="E7" s="142"/>
      <c r="F7" s="143">
        <v>95007</v>
      </c>
      <c r="G7" s="144"/>
      <c r="H7" s="145"/>
    </row>
    <row r="8" spans="1:8" x14ac:dyDescent="0.2">
      <c r="A8" s="146"/>
      <c r="B8" s="147"/>
      <c r="C8" s="148"/>
      <c r="D8" s="149">
        <v>82726</v>
      </c>
      <c r="E8" s="150"/>
      <c r="F8" s="151">
        <v>48509</v>
      </c>
      <c r="G8" s="152"/>
      <c r="H8" s="153"/>
    </row>
    <row r="9" spans="1:8" x14ac:dyDescent="0.2">
      <c r="A9" s="134" t="s">
        <v>527</v>
      </c>
      <c r="B9" s="139"/>
      <c r="C9" s="140"/>
      <c r="D9" s="141">
        <v>205748</v>
      </c>
      <c r="E9" s="142"/>
      <c r="F9" s="143">
        <v>98176</v>
      </c>
      <c r="G9" s="144"/>
      <c r="H9" s="145"/>
    </row>
    <row r="10" spans="1:8" x14ac:dyDescent="0.2">
      <c r="A10" s="146"/>
      <c r="B10" s="147"/>
      <c r="C10" s="148"/>
      <c r="D10" s="149">
        <v>133161</v>
      </c>
      <c r="E10" s="150"/>
      <c r="F10" s="151">
        <v>58489</v>
      </c>
      <c r="G10" s="152"/>
      <c r="H10" s="153"/>
    </row>
    <row r="11" spans="1:8" x14ac:dyDescent="0.2">
      <c r="A11" s="134" t="s">
        <v>528</v>
      </c>
      <c r="B11" s="139"/>
      <c r="C11" s="140"/>
      <c r="D11" s="141">
        <v>273929</v>
      </c>
      <c r="E11" s="142"/>
      <c r="F11" s="143">
        <v>119283</v>
      </c>
      <c r="G11" s="144"/>
      <c r="H11" s="145"/>
    </row>
    <row r="12" spans="1:8" x14ac:dyDescent="0.2">
      <c r="A12" s="146"/>
      <c r="B12" s="147"/>
      <c r="C12" s="154"/>
      <c r="D12" s="149">
        <v>97807</v>
      </c>
      <c r="E12" s="150"/>
      <c r="F12" s="151">
        <v>64747</v>
      </c>
      <c r="G12" s="152"/>
      <c r="H12" s="153"/>
    </row>
    <row r="13" spans="1:8" x14ac:dyDescent="0.2">
      <c r="A13" s="134"/>
      <c r="B13" s="139"/>
      <c r="C13" s="140"/>
      <c r="D13" s="141">
        <v>180529</v>
      </c>
      <c r="E13" s="142"/>
      <c r="F13" s="143">
        <v>103742</v>
      </c>
      <c r="G13" s="155"/>
      <c r="H13" s="145"/>
    </row>
    <row r="14" spans="1:8" x14ac:dyDescent="0.2">
      <c r="A14" s="146"/>
      <c r="B14" s="147"/>
      <c r="C14" s="148"/>
      <c r="D14" s="149">
        <v>95709</v>
      </c>
      <c r="E14" s="150"/>
      <c r="F14" s="151">
        <v>55941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1.99</v>
      </c>
      <c r="C19" s="156">
        <f>ROUND(VALUE(SUBSTITUTE(実質収支比率等に係る経年分析!G$48,"▲","-")),2)</f>
        <v>1.56</v>
      </c>
      <c r="D19" s="156">
        <f>ROUND(VALUE(SUBSTITUTE(実質収支比率等に係る経年分析!H$48,"▲","-")),2)</f>
        <v>1.97</v>
      </c>
      <c r="E19" s="156">
        <f>ROUND(VALUE(SUBSTITUTE(実質収支比率等に係る経年分析!I$48,"▲","-")),2)</f>
        <v>4.2699999999999996</v>
      </c>
      <c r="F19" s="156">
        <f>ROUND(VALUE(SUBSTITUTE(実質収支比率等に係る経年分析!J$48,"▲","-")),2)</f>
        <v>3.4</v>
      </c>
    </row>
    <row r="20" spans="1:11" x14ac:dyDescent="0.2">
      <c r="A20" s="156" t="s">
        <v>53</v>
      </c>
      <c r="B20" s="156">
        <f>ROUND(VALUE(SUBSTITUTE(実質収支比率等に係る経年分析!F$47,"▲","-")),2)</f>
        <v>10.49</v>
      </c>
      <c r="C20" s="156">
        <f>ROUND(VALUE(SUBSTITUTE(実質収支比率等に係る経年分析!G$47,"▲","-")),2)</f>
        <v>10.86</v>
      </c>
      <c r="D20" s="156">
        <f>ROUND(VALUE(SUBSTITUTE(実質収支比率等に係る経年分析!H$47,"▲","-")),2)</f>
        <v>11.19</v>
      </c>
      <c r="E20" s="156">
        <f>ROUND(VALUE(SUBSTITUTE(実質収支比率等に係る経年分析!I$47,"▲","-")),2)</f>
        <v>8.8000000000000007</v>
      </c>
      <c r="F20" s="156">
        <f>ROUND(VALUE(SUBSTITUTE(実質収支比率等に係る経年分析!J$47,"▲","-")),2)</f>
        <v>9.7899999999999991</v>
      </c>
    </row>
    <row r="21" spans="1:11" x14ac:dyDescent="0.2">
      <c r="A21" s="156" t="s">
        <v>54</v>
      </c>
      <c r="B21" s="156">
        <f>IF(ISNUMBER(VALUE(SUBSTITUTE(実質収支比率等に係る経年分析!F$49,"▲","-"))),ROUND(VALUE(SUBSTITUTE(実質収支比率等に係る経年分析!F$49,"▲","-")),2),NA())</f>
        <v>4.3</v>
      </c>
      <c r="C21" s="156">
        <f>IF(ISNUMBER(VALUE(SUBSTITUTE(実質収支比率等に係る経年分析!G$49,"▲","-"))),ROUND(VALUE(SUBSTITUTE(実質収支比率等に係る経年分析!G$49,"▲","-")),2),NA())</f>
        <v>4.8</v>
      </c>
      <c r="D21" s="156">
        <f>IF(ISNUMBER(VALUE(SUBSTITUTE(実質収支比率等に係る経年分析!H$49,"▲","-"))),ROUND(VALUE(SUBSTITUTE(実質収支比率等に係る経年分析!H$49,"▲","-")),2),NA())</f>
        <v>4.75</v>
      </c>
      <c r="E21" s="156">
        <f>IF(ISNUMBER(VALUE(SUBSTITUTE(実質収支比率等に係る経年分析!I$49,"▲","-"))),ROUND(VALUE(SUBSTITUTE(実質収支比率等に係る経年分析!I$49,"▲","-")),2),NA())</f>
        <v>13.04</v>
      </c>
      <c r="F21" s="156">
        <f>IF(ISNUMBER(VALUE(SUBSTITUTE(実質収支比率等に係る経年分析!J$49,"▲","-"))),ROUND(VALUE(SUBSTITUTE(実質収支比率等に係る経年分析!J$49,"▲","-")),2),NA())</f>
        <v>2.27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介護老人保健施設事業特別会計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国営農地開発事業特別会計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後期高齢者医療保険事業特別会計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2.08</v>
      </c>
    </row>
    <row r="34" spans="1:16" x14ac:dyDescent="0.2">
      <c r="A34" s="157" t="str">
        <f>IF(連結実質赤字比率に係る赤字・黒字の構成分析!C$36="",NA(),連結実質赤字比率に係る赤字・黒字の構成分析!C$36)</f>
        <v>下水道事業特別会計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2.36</v>
      </c>
    </row>
    <row r="35" spans="1:16" x14ac:dyDescent="0.2">
      <c r="A35" s="157" t="str">
        <f>IF(連結実質赤字比率に係る赤字・黒字の構成分析!C$35="",NA(),連結実質赤字比率に係る赤字・黒字の構成分析!C$35)</f>
        <v>奥出雲病院事業特別会計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2.2200000000000002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2.5299999999999998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2464</v>
      </c>
      <c r="E42" s="158"/>
      <c r="F42" s="158"/>
      <c r="G42" s="158">
        <f>'実質公債費比率（分子）の構造'!L$52</f>
        <v>2395</v>
      </c>
      <c r="H42" s="158"/>
      <c r="I42" s="158"/>
      <c r="J42" s="158">
        <f>'実質公債費比率（分子）の構造'!M$52</f>
        <v>2345</v>
      </c>
      <c r="K42" s="158"/>
      <c r="L42" s="158"/>
      <c r="M42" s="158">
        <f>'実質公債費比率（分子）の構造'!N$52</f>
        <v>2269</v>
      </c>
      <c r="N42" s="158"/>
      <c r="O42" s="158"/>
      <c r="P42" s="158">
        <f>'実質公債費比率（分子）の構造'!O$52</f>
        <v>1956</v>
      </c>
    </row>
    <row r="43" spans="1:16" x14ac:dyDescent="0.2">
      <c r="A43" s="158" t="s">
        <v>16</v>
      </c>
      <c r="B43" s="158">
        <f>'実質公債費比率（分子）の構造'!K$51</f>
        <v>1</v>
      </c>
      <c r="C43" s="158"/>
      <c r="D43" s="158"/>
      <c r="E43" s="158">
        <f>'実質公債費比率（分子）の構造'!L$51</f>
        <v>1</v>
      </c>
      <c r="F43" s="158"/>
      <c r="G43" s="158"/>
      <c r="H43" s="158">
        <f>'実質公債費比率（分子）の構造'!M$51</f>
        <v>1</v>
      </c>
      <c r="I43" s="158"/>
      <c r="J43" s="158"/>
      <c r="K43" s="158">
        <f>'実質公債費比率（分子）の構造'!N$51</f>
        <v>3</v>
      </c>
      <c r="L43" s="158"/>
      <c r="M43" s="158"/>
      <c r="N43" s="158">
        <f>'実質公債費比率（分子）の構造'!O$51</f>
        <v>6</v>
      </c>
      <c r="O43" s="158"/>
      <c r="P43" s="158"/>
    </row>
    <row r="44" spans="1:16" x14ac:dyDescent="0.2">
      <c r="A44" s="158" t="s">
        <v>62</v>
      </c>
      <c r="B44" s="158">
        <f>'実質公債費比率（分子）の構造'!K$50</f>
        <v>16</v>
      </c>
      <c r="C44" s="158"/>
      <c r="D44" s="158"/>
      <c r="E44" s="158">
        <f>'実質公債費比率（分子）の構造'!L$50</f>
        <v>17</v>
      </c>
      <c r="F44" s="158"/>
      <c r="G44" s="158"/>
      <c r="H44" s="158">
        <f>'実質公債費比率（分子）の構造'!M$50</f>
        <v>17</v>
      </c>
      <c r="I44" s="158"/>
      <c r="J44" s="158"/>
      <c r="K44" s="158">
        <f>'実質公債費比率（分子）の構造'!N$50</f>
        <v>17</v>
      </c>
      <c r="L44" s="158"/>
      <c r="M44" s="158"/>
      <c r="N44" s="158">
        <f>'実質公債費比率（分子）の構造'!O$50</f>
        <v>16</v>
      </c>
      <c r="O44" s="158"/>
      <c r="P44" s="158"/>
    </row>
    <row r="45" spans="1:16" x14ac:dyDescent="0.2">
      <c r="A45" s="158" t="s">
        <v>63</v>
      </c>
      <c r="B45" s="158">
        <f>'実質公債費比率（分子）の構造'!K$49</f>
        <v>22</v>
      </c>
      <c r="C45" s="158"/>
      <c r="D45" s="158"/>
      <c r="E45" s="158">
        <f>'実質公債費比率（分子）の構造'!L$49</f>
        <v>23</v>
      </c>
      <c r="F45" s="158"/>
      <c r="G45" s="158"/>
      <c r="H45" s="158">
        <f>'実質公債費比率（分子）の構造'!M$49</f>
        <v>26</v>
      </c>
      <c r="I45" s="158"/>
      <c r="J45" s="158"/>
      <c r="K45" s="158">
        <f>'実質公債費比率（分子）の構造'!N$49</f>
        <v>23</v>
      </c>
      <c r="L45" s="158"/>
      <c r="M45" s="158"/>
      <c r="N45" s="158">
        <f>'実質公債費比率（分子）の構造'!O$49</f>
        <v>18</v>
      </c>
      <c r="O45" s="158"/>
      <c r="P45" s="158"/>
    </row>
    <row r="46" spans="1:16" x14ac:dyDescent="0.2">
      <c r="A46" s="158" t="s">
        <v>64</v>
      </c>
      <c r="B46" s="158">
        <f>'実質公債費比率（分子）の構造'!K$48</f>
        <v>1005</v>
      </c>
      <c r="C46" s="158"/>
      <c r="D46" s="158"/>
      <c r="E46" s="158">
        <f>'実質公債費比率（分子）の構造'!L$48</f>
        <v>1059</v>
      </c>
      <c r="F46" s="158"/>
      <c r="G46" s="158"/>
      <c r="H46" s="158">
        <f>'実質公債費比率（分子）の構造'!M$48</f>
        <v>1034</v>
      </c>
      <c r="I46" s="158"/>
      <c r="J46" s="158"/>
      <c r="K46" s="158">
        <f>'実質公債費比率（分子）の構造'!N$48</f>
        <v>999</v>
      </c>
      <c r="L46" s="158"/>
      <c r="M46" s="158"/>
      <c r="N46" s="158">
        <f>'実質公債費比率（分子）の構造'!O$48</f>
        <v>868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2177</v>
      </c>
      <c r="C49" s="158"/>
      <c r="D49" s="158"/>
      <c r="E49" s="158">
        <f>'実質公債費比率（分子）の構造'!L$45</f>
        <v>2239</v>
      </c>
      <c r="F49" s="158"/>
      <c r="G49" s="158"/>
      <c r="H49" s="158">
        <f>'実質公債費比率（分子）の構造'!M$45</f>
        <v>2097</v>
      </c>
      <c r="I49" s="158"/>
      <c r="J49" s="158"/>
      <c r="K49" s="158">
        <f>'実質公債費比率（分子）の構造'!N$45</f>
        <v>1953</v>
      </c>
      <c r="L49" s="158"/>
      <c r="M49" s="158"/>
      <c r="N49" s="158">
        <f>'実質公債費比率（分子）の構造'!O$45</f>
        <v>1518</v>
      </c>
      <c r="O49" s="158"/>
      <c r="P49" s="158"/>
    </row>
    <row r="50" spans="1:16" x14ac:dyDescent="0.2">
      <c r="A50" s="158" t="s">
        <v>67</v>
      </c>
      <c r="B50" s="158" t="e">
        <f>NA()</f>
        <v>#N/A</v>
      </c>
      <c r="C50" s="158">
        <f>IF(ISNUMBER('実質公債費比率（分子）の構造'!K$53),'実質公債費比率（分子）の構造'!K$53,NA())</f>
        <v>757</v>
      </c>
      <c r="D50" s="158" t="e">
        <f>NA()</f>
        <v>#N/A</v>
      </c>
      <c r="E50" s="158" t="e">
        <f>NA()</f>
        <v>#N/A</v>
      </c>
      <c r="F50" s="158">
        <f>IF(ISNUMBER('実質公債費比率（分子）の構造'!L$53),'実質公債費比率（分子）の構造'!L$53,NA())</f>
        <v>944</v>
      </c>
      <c r="G50" s="158" t="e">
        <f>NA()</f>
        <v>#N/A</v>
      </c>
      <c r="H50" s="158" t="e">
        <f>NA()</f>
        <v>#N/A</v>
      </c>
      <c r="I50" s="158">
        <f>IF(ISNUMBER('実質公債費比率（分子）の構造'!M$53),'実質公債費比率（分子）の構造'!M$53,NA())</f>
        <v>830</v>
      </c>
      <c r="J50" s="158" t="e">
        <f>NA()</f>
        <v>#N/A</v>
      </c>
      <c r="K50" s="158" t="e">
        <f>NA()</f>
        <v>#N/A</v>
      </c>
      <c r="L50" s="158">
        <f>IF(ISNUMBER('実質公債費比率（分子）の構造'!N$53),'実質公債費比率（分子）の構造'!N$53,NA())</f>
        <v>726</v>
      </c>
      <c r="M50" s="158" t="e">
        <f>NA()</f>
        <v>#N/A</v>
      </c>
      <c r="N50" s="158" t="e">
        <f>NA()</f>
        <v>#N/A</v>
      </c>
      <c r="O50" s="158">
        <f>IF(ISNUMBER('実質公債費比率（分子）の構造'!O$53),'実質公債費比率（分子）の構造'!O$53,NA())</f>
        <v>470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19775</v>
      </c>
      <c r="E56" s="157"/>
      <c r="F56" s="157"/>
      <c r="G56" s="157">
        <f>'将来負担比率（分子）の構造'!J$52</f>
        <v>18750</v>
      </c>
      <c r="H56" s="157"/>
      <c r="I56" s="157"/>
      <c r="J56" s="157">
        <f>'将来負担比率（分子）の構造'!K$52</f>
        <v>17076</v>
      </c>
      <c r="K56" s="157"/>
      <c r="L56" s="157"/>
      <c r="M56" s="157">
        <f>'将来負担比率（分子）の構造'!L$52</f>
        <v>16213</v>
      </c>
      <c r="N56" s="157"/>
      <c r="O56" s="157"/>
      <c r="P56" s="157">
        <f>'将来負担比率（分子）の構造'!M$52</f>
        <v>16553</v>
      </c>
    </row>
    <row r="57" spans="1:16" x14ac:dyDescent="0.2">
      <c r="A57" s="157" t="s">
        <v>42</v>
      </c>
      <c r="B57" s="157"/>
      <c r="C57" s="157"/>
      <c r="D57" s="157">
        <f>'将来負担比率（分子）の構造'!I$51</f>
        <v>606</v>
      </c>
      <c r="E57" s="157"/>
      <c r="F57" s="157"/>
      <c r="G57" s="157">
        <f>'将来負担比率（分子）の構造'!J$51</f>
        <v>626</v>
      </c>
      <c r="H57" s="157"/>
      <c r="I57" s="157"/>
      <c r="J57" s="157">
        <f>'将来負担比率（分子）の構造'!K$51</f>
        <v>642</v>
      </c>
      <c r="K57" s="157"/>
      <c r="L57" s="157"/>
      <c r="M57" s="157">
        <f>'将来負担比率（分子）の構造'!L$51</f>
        <v>615</v>
      </c>
      <c r="N57" s="157"/>
      <c r="O57" s="157"/>
      <c r="P57" s="157">
        <f>'将来負担比率（分子）の構造'!M$51</f>
        <v>581</v>
      </c>
    </row>
    <row r="58" spans="1:16" x14ac:dyDescent="0.2">
      <c r="A58" s="157" t="s">
        <v>41</v>
      </c>
      <c r="B58" s="157"/>
      <c r="C58" s="157"/>
      <c r="D58" s="157">
        <f>'将来負担比率（分子）の構造'!I$50</f>
        <v>3204</v>
      </c>
      <c r="E58" s="157"/>
      <c r="F58" s="157"/>
      <c r="G58" s="157">
        <f>'将来負担比率（分子）の構造'!J$50</f>
        <v>3143</v>
      </c>
      <c r="H58" s="157"/>
      <c r="I58" s="157"/>
      <c r="J58" s="157">
        <f>'将来負担比率（分子）の構造'!K$50</f>
        <v>3198</v>
      </c>
      <c r="K58" s="157"/>
      <c r="L58" s="157"/>
      <c r="M58" s="157">
        <f>'将来負担比率（分子）の構造'!L$50</f>
        <v>2519</v>
      </c>
      <c r="N58" s="157"/>
      <c r="O58" s="157"/>
      <c r="P58" s="157">
        <f>'将来負担比率（分子）の構造'!M$50</f>
        <v>2745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374</v>
      </c>
      <c r="C61" s="157"/>
      <c r="D61" s="157"/>
      <c r="E61" s="157">
        <f>'将来負担比率（分子）の構造'!J$46</f>
        <v>541</v>
      </c>
      <c r="F61" s="157"/>
      <c r="G61" s="157"/>
      <c r="H61" s="157">
        <f>'将来負担比率（分子）の構造'!K$46</f>
        <v>1063</v>
      </c>
      <c r="I61" s="157"/>
      <c r="J61" s="157"/>
      <c r="K61" s="157">
        <f>'将来負担比率（分子）の構造'!L$46</f>
        <v>87</v>
      </c>
      <c r="L61" s="157"/>
      <c r="M61" s="157"/>
      <c r="N61" s="157">
        <f>'将来負担比率（分子）の構造'!M$46</f>
        <v>86</v>
      </c>
      <c r="O61" s="157"/>
      <c r="P61" s="157"/>
    </row>
    <row r="62" spans="1:16" x14ac:dyDescent="0.2">
      <c r="A62" s="157" t="s">
        <v>35</v>
      </c>
      <c r="B62" s="157">
        <f>'将来負担比率（分子）の構造'!I$45</f>
        <v>885</v>
      </c>
      <c r="C62" s="157"/>
      <c r="D62" s="157"/>
      <c r="E62" s="157">
        <f>'将来負担比率（分子）の構造'!J$45</f>
        <v>815</v>
      </c>
      <c r="F62" s="157"/>
      <c r="G62" s="157"/>
      <c r="H62" s="157">
        <f>'将来負担比率（分子）の構造'!K$45</f>
        <v>810</v>
      </c>
      <c r="I62" s="157"/>
      <c r="J62" s="157"/>
      <c r="K62" s="157">
        <f>'将来負担比率（分子）の構造'!L$45</f>
        <v>843</v>
      </c>
      <c r="L62" s="157"/>
      <c r="M62" s="157"/>
      <c r="N62" s="157">
        <f>'将来負担比率（分子）の構造'!M$45</f>
        <v>876</v>
      </c>
      <c r="O62" s="157"/>
      <c r="P62" s="157"/>
    </row>
    <row r="63" spans="1:16" x14ac:dyDescent="0.2">
      <c r="A63" s="157" t="s">
        <v>34</v>
      </c>
      <c r="B63" s="157">
        <f>'将来負担比率（分子）の構造'!I$44</f>
        <v>161</v>
      </c>
      <c r="C63" s="157"/>
      <c r="D63" s="157"/>
      <c r="E63" s="157">
        <f>'将来負担比率（分子）の構造'!J$44</f>
        <v>141</v>
      </c>
      <c r="F63" s="157"/>
      <c r="G63" s="157"/>
      <c r="H63" s="157">
        <f>'将来負担比率（分子）の構造'!K$44</f>
        <v>123</v>
      </c>
      <c r="I63" s="157"/>
      <c r="J63" s="157"/>
      <c r="K63" s="157">
        <f>'将来負担比率（分子）の構造'!L$44</f>
        <v>122</v>
      </c>
      <c r="L63" s="157"/>
      <c r="M63" s="157"/>
      <c r="N63" s="157">
        <f>'将来負担比率（分子）の構造'!M$44</f>
        <v>187</v>
      </c>
      <c r="O63" s="157"/>
      <c r="P63" s="157"/>
    </row>
    <row r="64" spans="1:16" x14ac:dyDescent="0.2">
      <c r="A64" s="157" t="s">
        <v>33</v>
      </c>
      <c r="B64" s="157">
        <f>'将来負担比率（分子）の構造'!I$43</f>
        <v>10417</v>
      </c>
      <c r="C64" s="157"/>
      <c r="D64" s="157"/>
      <c r="E64" s="157">
        <f>'将来負担比率（分子）の構造'!J$43</f>
        <v>9710</v>
      </c>
      <c r="F64" s="157"/>
      <c r="G64" s="157"/>
      <c r="H64" s="157">
        <f>'将来負担比率（分子）の構造'!K$43</f>
        <v>9112</v>
      </c>
      <c r="I64" s="157"/>
      <c r="J64" s="157"/>
      <c r="K64" s="157">
        <f>'将来負担比率（分子）の構造'!L$43</f>
        <v>8362</v>
      </c>
      <c r="L64" s="157"/>
      <c r="M64" s="157"/>
      <c r="N64" s="157">
        <f>'将来負担比率（分子）の構造'!M$43</f>
        <v>7906</v>
      </c>
      <c r="O64" s="157"/>
      <c r="P64" s="157"/>
    </row>
    <row r="65" spans="1:16" x14ac:dyDescent="0.2">
      <c r="A65" s="157" t="s">
        <v>32</v>
      </c>
      <c r="B65" s="157">
        <f>'将来負担比率（分子）の構造'!I$42</f>
        <v>191</v>
      </c>
      <c r="C65" s="157"/>
      <c r="D65" s="157"/>
      <c r="E65" s="157">
        <f>'将来負担比率（分子）の構造'!J$42</f>
        <v>145</v>
      </c>
      <c r="F65" s="157"/>
      <c r="G65" s="157"/>
      <c r="H65" s="157">
        <f>'将来負担比率（分子）の構造'!K$42</f>
        <v>117</v>
      </c>
      <c r="I65" s="157"/>
      <c r="J65" s="157"/>
      <c r="K65" s="157">
        <f>'将来負担比率（分子）の構造'!L$42</f>
        <v>92</v>
      </c>
      <c r="L65" s="157"/>
      <c r="M65" s="157"/>
      <c r="N65" s="157">
        <f>'将来負担比率（分子）の構造'!M$42</f>
        <v>69</v>
      </c>
      <c r="O65" s="157"/>
      <c r="P65" s="157"/>
    </row>
    <row r="66" spans="1:16" x14ac:dyDescent="0.2">
      <c r="A66" s="157" t="s">
        <v>31</v>
      </c>
      <c r="B66" s="157">
        <f>'将来負担比率（分子）の構造'!I$41</f>
        <v>19330</v>
      </c>
      <c r="C66" s="157"/>
      <c r="D66" s="157"/>
      <c r="E66" s="157">
        <f>'将来負担比率（分子）の構造'!J$41</f>
        <v>18294</v>
      </c>
      <c r="F66" s="157"/>
      <c r="G66" s="157"/>
      <c r="H66" s="157">
        <f>'将来負担比率（分子）の構造'!K$41</f>
        <v>17364</v>
      </c>
      <c r="I66" s="157"/>
      <c r="J66" s="157"/>
      <c r="K66" s="157">
        <f>'将来負担比率（分子）の構造'!L$41</f>
        <v>17238</v>
      </c>
      <c r="L66" s="157"/>
      <c r="M66" s="157"/>
      <c r="N66" s="157">
        <f>'将来負担比率（分子）の構造'!M$41</f>
        <v>17552</v>
      </c>
      <c r="O66" s="157"/>
      <c r="P66" s="157"/>
    </row>
    <row r="67" spans="1:16" x14ac:dyDescent="0.2">
      <c r="A67" s="157" t="s">
        <v>71</v>
      </c>
      <c r="B67" s="157" t="e">
        <f>NA()</f>
        <v>#N/A</v>
      </c>
      <c r="C67" s="157">
        <f>IF(ISNUMBER('将来負担比率（分子）の構造'!I$53), IF('将来負担比率（分子）の構造'!I$53 &lt; 0, 0, '将来負担比率（分子）の構造'!I$53), NA())</f>
        <v>7773</v>
      </c>
      <c r="D67" s="157" t="e">
        <f>NA()</f>
        <v>#N/A</v>
      </c>
      <c r="E67" s="157" t="e">
        <f>NA()</f>
        <v>#N/A</v>
      </c>
      <c r="F67" s="157">
        <f>IF(ISNUMBER('将来負担比率（分子）の構造'!J$53), IF('将来負担比率（分子）の構造'!J$53 &lt; 0, 0, '将来負担比率（分子）の構造'!J$53), NA())</f>
        <v>7128</v>
      </c>
      <c r="G67" s="157" t="e">
        <f>NA()</f>
        <v>#N/A</v>
      </c>
      <c r="H67" s="157" t="e">
        <f>NA()</f>
        <v>#N/A</v>
      </c>
      <c r="I67" s="157">
        <f>IF(ISNUMBER('将来負担比率（分子）の構造'!K$53), IF('将来負担比率（分子）の構造'!K$53 &lt; 0, 0, '将来負担比率（分子）の構造'!K$53), NA())</f>
        <v>7674</v>
      </c>
      <c r="J67" s="157" t="e">
        <f>NA()</f>
        <v>#N/A</v>
      </c>
      <c r="K67" s="157" t="e">
        <f>NA()</f>
        <v>#N/A</v>
      </c>
      <c r="L67" s="157">
        <f>IF(ISNUMBER('将来負担比率（分子）の構造'!L$53), IF('将来負担比率（分子）の構造'!L$53 &lt; 0, 0, '将来負担比率（分子）の構造'!L$53), NA())</f>
        <v>7396</v>
      </c>
      <c r="M67" s="157" t="e">
        <f>NA()</f>
        <v>#N/A</v>
      </c>
      <c r="N67" s="157" t="e">
        <f>NA()</f>
        <v>#N/A</v>
      </c>
      <c r="O67" s="157">
        <f>IF(ISNUMBER('将来負担比率（分子）の構造'!M$53), IF('将来負担比率（分子）の構造'!M$53 &lt; 0, 0, '将来負担比率（分子）の構造'!M$53), NA())</f>
        <v>6797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845</v>
      </c>
      <c r="C72" s="161">
        <f>基金残高に係る経年分析!G55</f>
        <v>661</v>
      </c>
      <c r="D72" s="161">
        <f>基金残高に係る経年分析!H55</f>
        <v>720</v>
      </c>
    </row>
    <row r="73" spans="1:16" x14ac:dyDescent="0.2">
      <c r="A73" s="160" t="s">
        <v>74</v>
      </c>
      <c r="B73" s="161">
        <f>基金残高に係る経年分析!F56</f>
        <v>873</v>
      </c>
      <c r="C73" s="161">
        <f>基金残高に係る経年分析!G56</f>
        <v>341</v>
      </c>
      <c r="D73" s="161">
        <f>基金残高に係る経年分析!H56</f>
        <v>326</v>
      </c>
    </row>
    <row r="74" spans="1:16" x14ac:dyDescent="0.2">
      <c r="A74" s="160" t="s">
        <v>75</v>
      </c>
      <c r="B74" s="161">
        <f>基金残高に係る経年分析!F57</f>
        <v>1763</v>
      </c>
      <c r="C74" s="161">
        <f>基金残高に係る経年分析!G57</f>
        <v>1945</v>
      </c>
      <c r="D74" s="161">
        <f>基金残高に係る経年分析!H57</f>
        <v>2085</v>
      </c>
    </row>
  </sheetData>
  <sheetProtection algorithmName="SHA-512" hashValue="hcUD3rbwbBCgBKouBpX+N0mwz5bkY+TnVRrPmRmqIx9mqbkhof6/LhRusRCcEbaUwW+KDEIjQjas0nUDEh4YTg==" saltValue="FjwdkZL0Gj7FnLTWK83hC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203</v>
      </c>
      <c r="DI1" s="982"/>
      <c r="DJ1" s="982"/>
      <c r="DK1" s="982"/>
      <c r="DL1" s="982"/>
      <c r="DM1" s="982"/>
      <c r="DN1" s="983"/>
      <c r="DO1" s="196"/>
      <c r="DP1" s="981" t="s">
        <v>204</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206</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207</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208</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209</v>
      </c>
      <c r="S4" s="985"/>
      <c r="T4" s="985"/>
      <c r="U4" s="985"/>
      <c r="V4" s="985"/>
      <c r="W4" s="985"/>
      <c r="X4" s="985"/>
      <c r="Y4" s="986"/>
      <c r="Z4" s="984" t="s">
        <v>210</v>
      </c>
      <c r="AA4" s="985"/>
      <c r="AB4" s="985"/>
      <c r="AC4" s="986"/>
      <c r="AD4" s="984" t="s">
        <v>211</v>
      </c>
      <c r="AE4" s="985"/>
      <c r="AF4" s="985"/>
      <c r="AG4" s="985"/>
      <c r="AH4" s="985"/>
      <c r="AI4" s="985"/>
      <c r="AJ4" s="985"/>
      <c r="AK4" s="986"/>
      <c r="AL4" s="984" t="s">
        <v>210</v>
      </c>
      <c r="AM4" s="985"/>
      <c r="AN4" s="985"/>
      <c r="AO4" s="986"/>
      <c r="AP4" s="987" t="s">
        <v>212</v>
      </c>
      <c r="AQ4" s="987"/>
      <c r="AR4" s="987"/>
      <c r="AS4" s="987"/>
      <c r="AT4" s="987"/>
      <c r="AU4" s="987"/>
      <c r="AV4" s="987"/>
      <c r="AW4" s="987"/>
      <c r="AX4" s="987"/>
      <c r="AY4" s="987"/>
      <c r="AZ4" s="987"/>
      <c r="BA4" s="987"/>
      <c r="BB4" s="987"/>
      <c r="BC4" s="987"/>
      <c r="BD4" s="987"/>
      <c r="BE4" s="987"/>
      <c r="BF4" s="987"/>
      <c r="BG4" s="987" t="s">
        <v>213</v>
      </c>
      <c r="BH4" s="987"/>
      <c r="BI4" s="987"/>
      <c r="BJ4" s="987"/>
      <c r="BK4" s="987"/>
      <c r="BL4" s="987"/>
      <c r="BM4" s="987"/>
      <c r="BN4" s="987"/>
      <c r="BO4" s="987" t="s">
        <v>210</v>
      </c>
      <c r="BP4" s="987"/>
      <c r="BQ4" s="987"/>
      <c r="BR4" s="987"/>
      <c r="BS4" s="987" t="s">
        <v>214</v>
      </c>
      <c r="BT4" s="987"/>
      <c r="BU4" s="987"/>
      <c r="BV4" s="987"/>
      <c r="BW4" s="987"/>
      <c r="BX4" s="987"/>
      <c r="BY4" s="987"/>
      <c r="BZ4" s="987"/>
      <c r="CA4" s="987"/>
      <c r="CB4" s="987"/>
      <c r="CD4" s="984" t="s">
        <v>215</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216</v>
      </c>
      <c r="C5" s="989"/>
      <c r="D5" s="989"/>
      <c r="E5" s="989"/>
      <c r="F5" s="989"/>
      <c r="G5" s="989"/>
      <c r="H5" s="989"/>
      <c r="I5" s="989"/>
      <c r="J5" s="989"/>
      <c r="K5" s="989"/>
      <c r="L5" s="989"/>
      <c r="M5" s="989"/>
      <c r="N5" s="989"/>
      <c r="O5" s="989"/>
      <c r="P5" s="989"/>
      <c r="Q5" s="990"/>
      <c r="R5" s="991">
        <v>1142425</v>
      </c>
      <c r="S5" s="992"/>
      <c r="T5" s="992"/>
      <c r="U5" s="992"/>
      <c r="V5" s="992"/>
      <c r="W5" s="992"/>
      <c r="X5" s="992"/>
      <c r="Y5" s="993"/>
      <c r="Z5" s="994">
        <v>6.8</v>
      </c>
      <c r="AA5" s="994"/>
      <c r="AB5" s="994"/>
      <c r="AC5" s="994"/>
      <c r="AD5" s="995">
        <v>1142425</v>
      </c>
      <c r="AE5" s="995"/>
      <c r="AF5" s="995"/>
      <c r="AG5" s="995"/>
      <c r="AH5" s="995"/>
      <c r="AI5" s="995"/>
      <c r="AJ5" s="995"/>
      <c r="AK5" s="995"/>
      <c r="AL5" s="996">
        <v>15.2</v>
      </c>
      <c r="AM5" s="997"/>
      <c r="AN5" s="997"/>
      <c r="AO5" s="998"/>
      <c r="AP5" s="988" t="s">
        <v>217</v>
      </c>
      <c r="AQ5" s="989"/>
      <c r="AR5" s="989"/>
      <c r="AS5" s="989"/>
      <c r="AT5" s="989"/>
      <c r="AU5" s="989"/>
      <c r="AV5" s="989"/>
      <c r="AW5" s="989"/>
      <c r="AX5" s="989"/>
      <c r="AY5" s="989"/>
      <c r="AZ5" s="989"/>
      <c r="BA5" s="989"/>
      <c r="BB5" s="989"/>
      <c r="BC5" s="989"/>
      <c r="BD5" s="989"/>
      <c r="BE5" s="989"/>
      <c r="BF5" s="990"/>
      <c r="BG5" s="1002">
        <v>1129043</v>
      </c>
      <c r="BH5" s="1003"/>
      <c r="BI5" s="1003"/>
      <c r="BJ5" s="1003"/>
      <c r="BK5" s="1003"/>
      <c r="BL5" s="1003"/>
      <c r="BM5" s="1003"/>
      <c r="BN5" s="1004"/>
      <c r="BO5" s="1005">
        <v>98.8</v>
      </c>
      <c r="BP5" s="1005"/>
      <c r="BQ5" s="1005"/>
      <c r="BR5" s="1005"/>
      <c r="BS5" s="1006">
        <v>69860</v>
      </c>
      <c r="BT5" s="1006"/>
      <c r="BU5" s="1006"/>
      <c r="BV5" s="1006"/>
      <c r="BW5" s="1006"/>
      <c r="BX5" s="1006"/>
      <c r="BY5" s="1006"/>
      <c r="BZ5" s="1006"/>
      <c r="CA5" s="1006"/>
      <c r="CB5" s="1010"/>
      <c r="CD5" s="984" t="s">
        <v>212</v>
      </c>
      <c r="CE5" s="985"/>
      <c r="CF5" s="985"/>
      <c r="CG5" s="985"/>
      <c r="CH5" s="985"/>
      <c r="CI5" s="985"/>
      <c r="CJ5" s="985"/>
      <c r="CK5" s="985"/>
      <c r="CL5" s="985"/>
      <c r="CM5" s="985"/>
      <c r="CN5" s="985"/>
      <c r="CO5" s="985"/>
      <c r="CP5" s="985"/>
      <c r="CQ5" s="986"/>
      <c r="CR5" s="984" t="s">
        <v>218</v>
      </c>
      <c r="CS5" s="985"/>
      <c r="CT5" s="985"/>
      <c r="CU5" s="985"/>
      <c r="CV5" s="985"/>
      <c r="CW5" s="985"/>
      <c r="CX5" s="985"/>
      <c r="CY5" s="986"/>
      <c r="CZ5" s="984" t="s">
        <v>210</v>
      </c>
      <c r="DA5" s="985"/>
      <c r="DB5" s="985"/>
      <c r="DC5" s="986"/>
      <c r="DD5" s="984" t="s">
        <v>219</v>
      </c>
      <c r="DE5" s="985"/>
      <c r="DF5" s="985"/>
      <c r="DG5" s="985"/>
      <c r="DH5" s="985"/>
      <c r="DI5" s="985"/>
      <c r="DJ5" s="985"/>
      <c r="DK5" s="985"/>
      <c r="DL5" s="985"/>
      <c r="DM5" s="985"/>
      <c r="DN5" s="985"/>
      <c r="DO5" s="985"/>
      <c r="DP5" s="986"/>
      <c r="DQ5" s="984" t="s">
        <v>220</v>
      </c>
      <c r="DR5" s="985"/>
      <c r="DS5" s="985"/>
      <c r="DT5" s="985"/>
      <c r="DU5" s="985"/>
      <c r="DV5" s="985"/>
      <c r="DW5" s="985"/>
      <c r="DX5" s="985"/>
      <c r="DY5" s="985"/>
      <c r="DZ5" s="985"/>
      <c r="EA5" s="985"/>
      <c r="EB5" s="985"/>
      <c r="EC5" s="986"/>
    </row>
    <row r="6" spans="2:143" ht="11.25" customHeight="1" x14ac:dyDescent="0.2">
      <c r="B6" s="999" t="s">
        <v>221</v>
      </c>
      <c r="C6" s="1000"/>
      <c r="D6" s="1000"/>
      <c r="E6" s="1000"/>
      <c r="F6" s="1000"/>
      <c r="G6" s="1000"/>
      <c r="H6" s="1000"/>
      <c r="I6" s="1000"/>
      <c r="J6" s="1000"/>
      <c r="K6" s="1000"/>
      <c r="L6" s="1000"/>
      <c r="M6" s="1000"/>
      <c r="N6" s="1000"/>
      <c r="O6" s="1000"/>
      <c r="P6" s="1000"/>
      <c r="Q6" s="1001"/>
      <c r="R6" s="1002">
        <v>196286</v>
      </c>
      <c r="S6" s="1003"/>
      <c r="T6" s="1003"/>
      <c r="U6" s="1003"/>
      <c r="V6" s="1003"/>
      <c r="W6" s="1003"/>
      <c r="X6" s="1003"/>
      <c r="Y6" s="1004"/>
      <c r="Z6" s="1005">
        <v>1.2</v>
      </c>
      <c r="AA6" s="1005"/>
      <c r="AB6" s="1005"/>
      <c r="AC6" s="1005"/>
      <c r="AD6" s="1006">
        <v>196286</v>
      </c>
      <c r="AE6" s="1006"/>
      <c r="AF6" s="1006"/>
      <c r="AG6" s="1006"/>
      <c r="AH6" s="1006"/>
      <c r="AI6" s="1006"/>
      <c r="AJ6" s="1006"/>
      <c r="AK6" s="1006"/>
      <c r="AL6" s="1007">
        <v>2.6</v>
      </c>
      <c r="AM6" s="1008"/>
      <c r="AN6" s="1008"/>
      <c r="AO6" s="1009"/>
      <c r="AP6" s="999" t="s">
        <v>222</v>
      </c>
      <c r="AQ6" s="1000"/>
      <c r="AR6" s="1000"/>
      <c r="AS6" s="1000"/>
      <c r="AT6" s="1000"/>
      <c r="AU6" s="1000"/>
      <c r="AV6" s="1000"/>
      <c r="AW6" s="1000"/>
      <c r="AX6" s="1000"/>
      <c r="AY6" s="1000"/>
      <c r="AZ6" s="1000"/>
      <c r="BA6" s="1000"/>
      <c r="BB6" s="1000"/>
      <c r="BC6" s="1000"/>
      <c r="BD6" s="1000"/>
      <c r="BE6" s="1000"/>
      <c r="BF6" s="1001"/>
      <c r="BG6" s="1002">
        <v>1129043</v>
      </c>
      <c r="BH6" s="1003"/>
      <c r="BI6" s="1003"/>
      <c r="BJ6" s="1003"/>
      <c r="BK6" s="1003"/>
      <c r="BL6" s="1003"/>
      <c r="BM6" s="1003"/>
      <c r="BN6" s="1004"/>
      <c r="BO6" s="1005">
        <v>98.8</v>
      </c>
      <c r="BP6" s="1005"/>
      <c r="BQ6" s="1005"/>
      <c r="BR6" s="1005"/>
      <c r="BS6" s="1006">
        <v>69860</v>
      </c>
      <c r="BT6" s="1006"/>
      <c r="BU6" s="1006"/>
      <c r="BV6" s="1006"/>
      <c r="BW6" s="1006"/>
      <c r="BX6" s="1006"/>
      <c r="BY6" s="1006"/>
      <c r="BZ6" s="1006"/>
      <c r="CA6" s="1006"/>
      <c r="CB6" s="1010"/>
      <c r="CD6" s="988" t="s">
        <v>223</v>
      </c>
      <c r="CE6" s="989"/>
      <c r="CF6" s="989"/>
      <c r="CG6" s="989"/>
      <c r="CH6" s="989"/>
      <c r="CI6" s="989"/>
      <c r="CJ6" s="989"/>
      <c r="CK6" s="989"/>
      <c r="CL6" s="989"/>
      <c r="CM6" s="989"/>
      <c r="CN6" s="989"/>
      <c r="CO6" s="989"/>
      <c r="CP6" s="989"/>
      <c r="CQ6" s="990"/>
      <c r="CR6" s="1002">
        <v>85287</v>
      </c>
      <c r="CS6" s="1003"/>
      <c r="CT6" s="1003"/>
      <c r="CU6" s="1003"/>
      <c r="CV6" s="1003"/>
      <c r="CW6" s="1003"/>
      <c r="CX6" s="1003"/>
      <c r="CY6" s="1004"/>
      <c r="CZ6" s="996">
        <v>0.5</v>
      </c>
      <c r="DA6" s="997"/>
      <c r="DB6" s="997"/>
      <c r="DC6" s="1013"/>
      <c r="DD6" s="1011" t="s">
        <v>122</v>
      </c>
      <c r="DE6" s="1003"/>
      <c r="DF6" s="1003"/>
      <c r="DG6" s="1003"/>
      <c r="DH6" s="1003"/>
      <c r="DI6" s="1003"/>
      <c r="DJ6" s="1003"/>
      <c r="DK6" s="1003"/>
      <c r="DL6" s="1003"/>
      <c r="DM6" s="1003"/>
      <c r="DN6" s="1003"/>
      <c r="DO6" s="1003"/>
      <c r="DP6" s="1004"/>
      <c r="DQ6" s="1011">
        <v>85287</v>
      </c>
      <c r="DR6" s="1003"/>
      <c r="DS6" s="1003"/>
      <c r="DT6" s="1003"/>
      <c r="DU6" s="1003"/>
      <c r="DV6" s="1003"/>
      <c r="DW6" s="1003"/>
      <c r="DX6" s="1003"/>
      <c r="DY6" s="1003"/>
      <c r="DZ6" s="1003"/>
      <c r="EA6" s="1003"/>
      <c r="EB6" s="1003"/>
      <c r="EC6" s="1012"/>
    </row>
    <row r="7" spans="2:143" ht="11.25" customHeight="1" x14ac:dyDescent="0.2">
      <c r="B7" s="999" t="s">
        <v>224</v>
      </c>
      <c r="C7" s="1000"/>
      <c r="D7" s="1000"/>
      <c r="E7" s="1000"/>
      <c r="F7" s="1000"/>
      <c r="G7" s="1000"/>
      <c r="H7" s="1000"/>
      <c r="I7" s="1000"/>
      <c r="J7" s="1000"/>
      <c r="K7" s="1000"/>
      <c r="L7" s="1000"/>
      <c r="M7" s="1000"/>
      <c r="N7" s="1000"/>
      <c r="O7" s="1000"/>
      <c r="P7" s="1000"/>
      <c r="Q7" s="1001"/>
      <c r="R7" s="1002">
        <v>900</v>
      </c>
      <c r="S7" s="1003"/>
      <c r="T7" s="1003"/>
      <c r="U7" s="1003"/>
      <c r="V7" s="1003"/>
      <c r="W7" s="1003"/>
      <c r="X7" s="1003"/>
      <c r="Y7" s="1004"/>
      <c r="Z7" s="1005">
        <v>0</v>
      </c>
      <c r="AA7" s="1005"/>
      <c r="AB7" s="1005"/>
      <c r="AC7" s="1005"/>
      <c r="AD7" s="1006">
        <v>900</v>
      </c>
      <c r="AE7" s="1006"/>
      <c r="AF7" s="1006"/>
      <c r="AG7" s="1006"/>
      <c r="AH7" s="1006"/>
      <c r="AI7" s="1006"/>
      <c r="AJ7" s="1006"/>
      <c r="AK7" s="1006"/>
      <c r="AL7" s="1007">
        <v>0</v>
      </c>
      <c r="AM7" s="1008"/>
      <c r="AN7" s="1008"/>
      <c r="AO7" s="1009"/>
      <c r="AP7" s="999" t="s">
        <v>225</v>
      </c>
      <c r="AQ7" s="1000"/>
      <c r="AR7" s="1000"/>
      <c r="AS7" s="1000"/>
      <c r="AT7" s="1000"/>
      <c r="AU7" s="1000"/>
      <c r="AV7" s="1000"/>
      <c r="AW7" s="1000"/>
      <c r="AX7" s="1000"/>
      <c r="AY7" s="1000"/>
      <c r="AZ7" s="1000"/>
      <c r="BA7" s="1000"/>
      <c r="BB7" s="1000"/>
      <c r="BC7" s="1000"/>
      <c r="BD7" s="1000"/>
      <c r="BE7" s="1000"/>
      <c r="BF7" s="1001"/>
      <c r="BG7" s="1002">
        <v>439193</v>
      </c>
      <c r="BH7" s="1003"/>
      <c r="BI7" s="1003"/>
      <c r="BJ7" s="1003"/>
      <c r="BK7" s="1003"/>
      <c r="BL7" s="1003"/>
      <c r="BM7" s="1003"/>
      <c r="BN7" s="1004"/>
      <c r="BO7" s="1005">
        <v>38.4</v>
      </c>
      <c r="BP7" s="1005"/>
      <c r="BQ7" s="1005"/>
      <c r="BR7" s="1005"/>
      <c r="BS7" s="1006">
        <v>17004</v>
      </c>
      <c r="BT7" s="1006"/>
      <c r="BU7" s="1006"/>
      <c r="BV7" s="1006"/>
      <c r="BW7" s="1006"/>
      <c r="BX7" s="1006"/>
      <c r="BY7" s="1006"/>
      <c r="BZ7" s="1006"/>
      <c r="CA7" s="1006"/>
      <c r="CB7" s="1010"/>
      <c r="CD7" s="999" t="s">
        <v>226</v>
      </c>
      <c r="CE7" s="1000"/>
      <c r="CF7" s="1000"/>
      <c r="CG7" s="1000"/>
      <c r="CH7" s="1000"/>
      <c r="CI7" s="1000"/>
      <c r="CJ7" s="1000"/>
      <c r="CK7" s="1000"/>
      <c r="CL7" s="1000"/>
      <c r="CM7" s="1000"/>
      <c r="CN7" s="1000"/>
      <c r="CO7" s="1000"/>
      <c r="CP7" s="1000"/>
      <c r="CQ7" s="1001"/>
      <c r="CR7" s="1002">
        <v>2969282</v>
      </c>
      <c r="CS7" s="1003"/>
      <c r="CT7" s="1003"/>
      <c r="CU7" s="1003"/>
      <c r="CV7" s="1003"/>
      <c r="CW7" s="1003"/>
      <c r="CX7" s="1003"/>
      <c r="CY7" s="1004"/>
      <c r="CZ7" s="1005">
        <v>18.2</v>
      </c>
      <c r="DA7" s="1005"/>
      <c r="DB7" s="1005"/>
      <c r="DC7" s="1005"/>
      <c r="DD7" s="1011">
        <v>152366</v>
      </c>
      <c r="DE7" s="1003"/>
      <c r="DF7" s="1003"/>
      <c r="DG7" s="1003"/>
      <c r="DH7" s="1003"/>
      <c r="DI7" s="1003"/>
      <c r="DJ7" s="1003"/>
      <c r="DK7" s="1003"/>
      <c r="DL7" s="1003"/>
      <c r="DM7" s="1003"/>
      <c r="DN7" s="1003"/>
      <c r="DO7" s="1003"/>
      <c r="DP7" s="1004"/>
      <c r="DQ7" s="1011">
        <v>1495033</v>
      </c>
      <c r="DR7" s="1003"/>
      <c r="DS7" s="1003"/>
      <c r="DT7" s="1003"/>
      <c r="DU7" s="1003"/>
      <c r="DV7" s="1003"/>
      <c r="DW7" s="1003"/>
      <c r="DX7" s="1003"/>
      <c r="DY7" s="1003"/>
      <c r="DZ7" s="1003"/>
      <c r="EA7" s="1003"/>
      <c r="EB7" s="1003"/>
      <c r="EC7" s="1012"/>
    </row>
    <row r="8" spans="2:143" ht="11.25" customHeight="1" x14ac:dyDescent="0.2">
      <c r="B8" s="999" t="s">
        <v>227</v>
      </c>
      <c r="C8" s="1000"/>
      <c r="D8" s="1000"/>
      <c r="E8" s="1000"/>
      <c r="F8" s="1000"/>
      <c r="G8" s="1000"/>
      <c r="H8" s="1000"/>
      <c r="I8" s="1000"/>
      <c r="J8" s="1000"/>
      <c r="K8" s="1000"/>
      <c r="L8" s="1000"/>
      <c r="M8" s="1000"/>
      <c r="N8" s="1000"/>
      <c r="O8" s="1000"/>
      <c r="P8" s="1000"/>
      <c r="Q8" s="1001"/>
      <c r="R8" s="1002">
        <v>7071</v>
      </c>
      <c r="S8" s="1003"/>
      <c r="T8" s="1003"/>
      <c r="U8" s="1003"/>
      <c r="V8" s="1003"/>
      <c r="W8" s="1003"/>
      <c r="X8" s="1003"/>
      <c r="Y8" s="1004"/>
      <c r="Z8" s="1005">
        <v>0</v>
      </c>
      <c r="AA8" s="1005"/>
      <c r="AB8" s="1005"/>
      <c r="AC8" s="1005"/>
      <c r="AD8" s="1006">
        <v>7071</v>
      </c>
      <c r="AE8" s="1006"/>
      <c r="AF8" s="1006"/>
      <c r="AG8" s="1006"/>
      <c r="AH8" s="1006"/>
      <c r="AI8" s="1006"/>
      <c r="AJ8" s="1006"/>
      <c r="AK8" s="1006"/>
      <c r="AL8" s="1007">
        <v>0.1</v>
      </c>
      <c r="AM8" s="1008"/>
      <c r="AN8" s="1008"/>
      <c r="AO8" s="1009"/>
      <c r="AP8" s="999" t="s">
        <v>228</v>
      </c>
      <c r="AQ8" s="1000"/>
      <c r="AR8" s="1000"/>
      <c r="AS8" s="1000"/>
      <c r="AT8" s="1000"/>
      <c r="AU8" s="1000"/>
      <c r="AV8" s="1000"/>
      <c r="AW8" s="1000"/>
      <c r="AX8" s="1000"/>
      <c r="AY8" s="1000"/>
      <c r="AZ8" s="1000"/>
      <c r="BA8" s="1000"/>
      <c r="BB8" s="1000"/>
      <c r="BC8" s="1000"/>
      <c r="BD8" s="1000"/>
      <c r="BE8" s="1000"/>
      <c r="BF8" s="1001"/>
      <c r="BG8" s="1002">
        <v>16607</v>
      </c>
      <c r="BH8" s="1003"/>
      <c r="BI8" s="1003"/>
      <c r="BJ8" s="1003"/>
      <c r="BK8" s="1003"/>
      <c r="BL8" s="1003"/>
      <c r="BM8" s="1003"/>
      <c r="BN8" s="1004"/>
      <c r="BO8" s="1005">
        <v>1.5</v>
      </c>
      <c r="BP8" s="1005"/>
      <c r="BQ8" s="1005"/>
      <c r="BR8" s="1005"/>
      <c r="BS8" s="1006" t="s">
        <v>122</v>
      </c>
      <c r="BT8" s="1006"/>
      <c r="BU8" s="1006"/>
      <c r="BV8" s="1006"/>
      <c r="BW8" s="1006"/>
      <c r="BX8" s="1006"/>
      <c r="BY8" s="1006"/>
      <c r="BZ8" s="1006"/>
      <c r="CA8" s="1006"/>
      <c r="CB8" s="1010"/>
      <c r="CD8" s="999" t="s">
        <v>229</v>
      </c>
      <c r="CE8" s="1000"/>
      <c r="CF8" s="1000"/>
      <c r="CG8" s="1000"/>
      <c r="CH8" s="1000"/>
      <c r="CI8" s="1000"/>
      <c r="CJ8" s="1000"/>
      <c r="CK8" s="1000"/>
      <c r="CL8" s="1000"/>
      <c r="CM8" s="1000"/>
      <c r="CN8" s="1000"/>
      <c r="CO8" s="1000"/>
      <c r="CP8" s="1000"/>
      <c r="CQ8" s="1001"/>
      <c r="CR8" s="1002">
        <v>2932666</v>
      </c>
      <c r="CS8" s="1003"/>
      <c r="CT8" s="1003"/>
      <c r="CU8" s="1003"/>
      <c r="CV8" s="1003"/>
      <c r="CW8" s="1003"/>
      <c r="CX8" s="1003"/>
      <c r="CY8" s="1004"/>
      <c r="CZ8" s="1005">
        <v>17.899999999999999</v>
      </c>
      <c r="DA8" s="1005"/>
      <c r="DB8" s="1005"/>
      <c r="DC8" s="1005"/>
      <c r="DD8" s="1011">
        <v>39600</v>
      </c>
      <c r="DE8" s="1003"/>
      <c r="DF8" s="1003"/>
      <c r="DG8" s="1003"/>
      <c r="DH8" s="1003"/>
      <c r="DI8" s="1003"/>
      <c r="DJ8" s="1003"/>
      <c r="DK8" s="1003"/>
      <c r="DL8" s="1003"/>
      <c r="DM8" s="1003"/>
      <c r="DN8" s="1003"/>
      <c r="DO8" s="1003"/>
      <c r="DP8" s="1004"/>
      <c r="DQ8" s="1011">
        <v>1648220</v>
      </c>
      <c r="DR8" s="1003"/>
      <c r="DS8" s="1003"/>
      <c r="DT8" s="1003"/>
      <c r="DU8" s="1003"/>
      <c r="DV8" s="1003"/>
      <c r="DW8" s="1003"/>
      <c r="DX8" s="1003"/>
      <c r="DY8" s="1003"/>
      <c r="DZ8" s="1003"/>
      <c r="EA8" s="1003"/>
      <c r="EB8" s="1003"/>
      <c r="EC8" s="1012"/>
    </row>
    <row r="9" spans="2:143" ht="11.25" customHeight="1" x14ac:dyDescent="0.2">
      <c r="B9" s="999" t="s">
        <v>230</v>
      </c>
      <c r="C9" s="1000"/>
      <c r="D9" s="1000"/>
      <c r="E9" s="1000"/>
      <c r="F9" s="1000"/>
      <c r="G9" s="1000"/>
      <c r="H9" s="1000"/>
      <c r="I9" s="1000"/>
      <c r="J9" s="1000"/>
      <c r="K9" s="1000"/>
      <c r="L9" s="1000"/>
      <c r="M9" s="1000"/>
      <c r="N9" s="1000"/>
      <c r="O9" s="1000"/>
      <c r="P9" s="1000"/>
      <c r="Q9" s="1001"/>
      <c r="R9" s="1002">
        <v>8826</v>
      </c>
      <c r="S9" s="1003"/>
      <c r="T9" s="1003"/>
      <c r="U9" s="1003"/>
      <c r="V9" s="1003"/>
      <c r="W9" s="1003"/>
      <c r="X9" s="1003"/>
      <c r="Y9" s="1004"/>
      <c r="Z9" s="1005">
        <v>0.1</v>
      </c>
      <c r="AA9" s="1005"/>
      <c r="AB9" s="1005"/>
      <c r="AC9" s="1005"/>
      <c r="AD9" s="1006">
        <v>8826</v>
      </c>
      <c r="AE9" s="1006"/>
      <c r="AF9" s="1006"/>
      <c r="AG9" s="1006"/>
      <c r="AH9" s="1006"/>
      <c r="AI9" s="1006"/>
      <c r="AJ9" s="1006"/>
      <c r="AK9" s="1006"/>
      <c r="AL9" s="1007">
        <v>0.1</v>
      </c>
      <c r="AM9" s="1008"/>
      <c r="AN9" s="1008"/>
      <c r="AO9" s="1009"/>
      <c r="AP9" s="999" t="s">
        <v>231</v>
      </c>
      <c r="AQ9" s="1000"/>
      <c r="AR9" s="1000"/>
      <c r="AS9" s="1000"/>
      <c r="AT9" s="1000"/>
      <c r="AU9" s="1000"/>
      <c r="AV9" s="1000"/>
      <c r="AW9" s="1000"/>
      <c r="AX9" s="1000"/>
      <c r="AY9" s="1000"/>
      <c r="AZ9" s="1000"/>
      <c r="BA9" s="1000"/>
      <c r="BB9" s="1000"/>
      <c r="BC9" s="1000"/>
      <c r="BD9" s="1000"/>
      <c r="BE9" s="1000"/>
      <c r="BF9" s="1001"/>
      <c r="BG9" s="1002">
        <v>330027</v>
      </c>
      <c r="BH9" s="1003"/>
      <c r="BI9" s="1003"/>
      <c r="BJ9" s="1003"/>
      <c r="BK9" s="1003"/>
      <c r="BL9" s="1003"/>
      <c r="BM9" s="1003"/>
      <c r="BN9" s="1004"/>
      <c r="BO9" s="1005">
        <v>28.9</v>
      </c>
      <c r="BP9" s="1005"/>
      <c r="BQ9" s="1005"/>
      <c r="BR9" s="1005"/>
      <c r="BS9" s="1006" t="s">
        <v>122</v>
      </c>
      <c r="BT9" s="1006"/>
      <c r="BU9" s="1006"/>
      <c r="BV9" s="1006"/>
      <c r="BW9" s="1006"/>
      <c r="BX9" s="1006"/>
      <c r="BY9" s="1006"/>
      <c r="BZ9" s="1006"/>
      <c r="CA9" s="1006"/>
      <c r="CB9" s="1010"/>
      <c r="CD9" s="999" t="s">
        <v>232</v>
      </c>
      <c r="CE9" s="1000"/>
      <c r="CF9" s="1000"/>
      <c r="CG9" s="1000"/>
      <c r="CH9" s="1000"/>
      <c r="CI9" s="1000"/>
      <c r="CJ9" s="1000"/>
      <c r="CK9" s="1000"/>
      <c r="CL9" s="1000"/>
      <c r="CM9" s="1000"/>
      <c r="CN9" s="1000"/>
      <c r="CO9" s="1000"/>
      <c r="CP9" s="1000"/>
      <c r="CQ9" s="1001"/>
      <c r="CR9" s="1002">
        <v>1751331</v>
      </c>
      <c r="CS9" s="1003"/>
      <c r="CT9" s="1003"/>
      <c r="CU9" s="1003"/>
      <c r="CV9" s="1003"/>
      <c r="CW9" s="1003"/>
      <c r="CX9" s="1003"/>
      <c r="CY9" s="1004"/>
      <c r="CZ9" s="1005">
        <v>10.7</v>
      </c>
      <c r="DA9" s="1005"/>
      <c r="DB9" s="1005"/>
      <c r="DC9" s="1005"/>
      <c r="DD9" s="1011">
        <v>60315</v>
      </c>
      <c r="DE9" s="1003"/>
      <c r="DF9" s="1003"/>
      <c r="DG9" s="1003"/>
      <c r="DH9" s="1003"/>
      <c r="DI9" s="1003"/>
      <c r="DJ9" s="1003"/>
      <c r="DK9" s="1003"/>
      <c r="DL9" s="1003"/>
      <c r="DM9" s="1003"/>
      <c r="DN9" s="1003"/>
      <c r="DO9" s="1003"/>
      <c r="DP9" s="1004"/>
      <c r="DQ9" s="1011">
        <v>1403273</v>
      </c>
      <c r="DR9" s="1003"/>
      <c r="DS9" s="1003"/>
      <c r="DT9" s="1003"/>
      <c r="DU9" s="1003"/>
      <c r="DV9" s="1003"/>
      <c r="DW9" s="1003"/>
      <c r="DX9" s="1003"/>
      <c r="DY9" s="1003"/>
      <c r="DZ9" s="1003"/>
      <c r="EA9" s="1003"/>
      <c r="EB9" s="1003"/>
      <c r="EC9" s="1012"/>
    </row>
    <row r="10" spans="2:143" ht="11.25" customHeight="1" x14ac:dyDescent="0.2">
      <c r="B10" s="999" t="s">
        <v>233</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234</v>
      </c>
      <c r="AQ10" s="1000"/>
      <c r="AR10" s="1000"/>
      <c r="AS10" s="1000"/>
      <c r="AT10" s="1000"/>
      <c r="AU10" s="1000"/>
      <c r="AV10" s="1000"/>
      <c r="AW10" s="1000"/>
      <c r="AX10" s="1000"/>
      <c r="AY10" s="1000"/>
      <c r="AZ10" s="1000"/>
      <c r="BA10" s="1000"/>
      <c r="BB10" s="1000"/>
      <c r="BC10" s="1000"/>
      <c r="BD10" s="1000"/>
      <c r="BE10" s="1000"/>
      <c r="BF10" s="1001"/>
      <c r="BG10" s="1002">
        <v>33056</v>
      </c>
      <c r="BH10" s="1003"/>
      <c r="BI10" s="1003"/>
      <c r="BJ10" s="1003"/>
      <c r="BK10" s="1003"/>
      <c r="BL10" s="1003"/>
      <c r="BM10" s="1003"/>
      <c r="BN10" s="1004"/>
      <c r="BO10" s="1005">
        <v>2.9</v>
      </c>
      <c r="BP10" s="1005"/>
      <c r="BQ10" s="1005"/>
      <c r="BR10" s="1005"/>
      <c r="BS10" s="1006" t="s">
        <v>122</v>
      </c>
      <c r="BT10" s="1006"/>
      <c r="BU10" s="1006"/>
      <c r="BV10" s="1006"/>
      <c r="BW10" s="1006"/>
      <c r="BX10" s="1006"/>
      <c r="BY10" s="1006"/>
      <c r="BZ10" s="1006"/>
      <c r="CA10" s="1006"/>
      <c r="CB10" s="1010"/>
      <c r="CD10" s="999" t="s">
        <v>235</v>
      </c>
      <c r="CE10" s="1000"/>
      <c r="CF10" s="1000"/>
      <c r="CG10" s="1000"/>
      <c r="CH10" s="1000"/>
      <c r="CI10" s="1000"/>
      <c r="CJ10" s="1000"/>
      <c r="CK10" s="1000"/>
      <c r="CL10" s="1000"/>
      <c r="CM10" s="1000"/>
      <c r="CN10" s="1000"/>
      <c r="CO10" s="1000"/>
      <c r="CP10" s="1000"/>
      <c r="CQ10" s="1001"/>
      <c r="CR10" s="1002">
        <v>14032</v>
      </c>
      <c r="CS10" s="1003"/>
      <c r="CT10" s="1003"/>
      <c r="CU10" s="1003"/>
      <c r="CV10" s="1003"/>
      <c r="CW10" s="1003"/>
      <c r="CX10" s="1003"/>
      <c r="CY10" s="1004"/>
      <c r="CZ10" s="1005">
        <v>0.1</v>
      </c>
      <c r="DA10" s="1005"/>
      <c r="DB10" s="1005"/>
      <c r="DC10" s="1005"/>
      <c r="DD10" s="1011" t="s">
        <v>122</v>
      </c>
      <c r="DE10" s="1003"/>
      <c r="DF10" s="1003"/>
      <c r="DG10" s="1003"/>
      <c r="DH10" s="1003"/>
      <c r="DI10" s="1003"/>
      <c r="DJ10" s="1003"/>
      <c r="DK10" s="1003"/>
      <c r="DL10" s="1003"/>
      <c r="DM10" s="1003"/>
      <c r="DN10" s="1003"/>
      <c r="DO10" s="1003"/>
      <c r="DP10" s="1004"/>
      <c r="DQ10" s="1011">
        <v>30</v>
      </c>
      <c r="DR10" s="1003"/>
      <c r="DS10" s="1003"/>
      <c r="DT10" s="1003"/>
      <c r="DU10" s="1003"/>
      <c r="DV10" s="1003"/>
      <c r="DW10" s="1003"/>
      <c r="DX10" s="1003"/>
      <c r="DY10" s="1003"/>
      <c r="DZ10" s="1003"/>
      <c r="EA10" s="1003"/>
      <c r="EB10" s="1003"/>
      <c r="EC10" s="1012"/>
    </row>
    <row r="11" spans="2:143" ht="11.25" customHeight="1" x14ac:dyDescent="0.2">
      <c r="B11" s="999" t="s">
        <v>236</v>
      </c>
      <c r="C11" s="1000"/>
      <c r="D11" s="1000"/>
      <c r="E11" s="1000"/>
      <c r="F11" s="1000"/>
      <c r="G11" s="1000"/>
      <c r="H11" s="1000"/>
      <c r="I11" s="1000"/>
      <c r="J11" s="1000"/>
      <c r="K11" s="1000"/>
      <c r="L11" s="1000"/>
      <c r="M11" s="1000"/>
      <c r="N11" s="1000"/>
      <c r="O11" s="1000"/>
      <c r="P11" s="1000"/>
      <c r="Q11" s="1001"/>
      <c r="R11" s="1002">
        <v>289413</v>
      </c>
      <c r="S11" s="1003"/>
      <c r="T11" s="1003"/>
      <c r="U11" s="1003"/>
      <c r="V11" s="1003"/>
      <c r="W11" s="1003"/>
      <c r="X11" s="1003"/>
      <c r="Y11" s="1004"/>
      <c r="Z11" s="1007">
        <v>1.7</v>
      </c>
      <c r="AA11" s="1008"/>
      <c r="AB11" s="1008"/>
      <c r="AC11" s="1014"/>
      <c r="AD11" s="1011">
        <v>289413</v>
      </c>
      <c r="AE11" s="1003"/>
      <c r="AF11" s="1003"/>
      <c r="AG11" s="1003"/>
      <c r="AH11" s="1003"/>
      <c r="AI11" s="1003"/>
      <c r="AJ11" s="1003"/>
      <c r="AK11" s="1004"/>
      <c r="AL11" s="1007">
        <v>3.8</v>
      </c>
      <c r="AM11" s="1008"/>
      <c r="AN11" s="1008"/>
      <c r="AO11" s="1009"/>
      <c r="AP11" s="999" t="s">
        <v>237</v>
      </c>
      <c r="AQ11" s="1000"/>
      <c r="AR11" s="1000"/>
      <c r="AS11" s="1000"/>
      <c r="AT11" s="1000"/>
      <c r="AU11" s="1000"/>
      <c r="AV11" s="1000"/>
      <c r="AW11" s="1000"/>
      <c r="AX11" s="1000"/>
      <c r="AY11" s="1000"/>
      <c r="AZ11" s="1000"/>
      <c r="BA11" s="1000"/>
      <c r="BB11" s="1000"/>
      <c r="BC11" s="1000"/>
      <c r="BD11" s="1000"/>
      <c r="BE11" s="1000"/>
      <c r="BF11" s="1001"/>
      <c r="BG11" s="1002">
        <v>59503</v>
      </c>
      <c r="BH11" s="1003"/>
      <c r="BI11" s="1003"/>
      <c r="BJ11" s="1003"/>
      <c r="BK11" s="1003"/>
      <c r="BL11" s="1003"/>
      <c r="BM11" s="1003"/>
      <c r="BN11" s="1004"/>
      <c r="BO11" s="1005">
        <v>5.2</v>
      </c>
      <c r="BP11" s="1005"/>
      <c r="BQ11" s="1005"/>
      <c r="BR11" s="1005"/>
      <c r="BS11" s="1006">
        <v>17004</v>
      </c>
      <c r="BT11" s="1006"/>
      <c r="BU11" s="1006"/>
      <c r="BV11" s="1006"/>
      <c r="BW11" s="1006"/>
      <c r="BX11" s="1006"/>
      <c r="BY11" s="1006"/>
      <c r="BZ11" s="1006"/>
      <c r="CA11" s="1006"/>
      <c r="CB11" s="1010"/>
      <c r="CD11" s="999" t="s">
        <v>238</v>
      </c>
      <c r="CE11" s="1000"/>
      <c r="CF11" s="1000"/>
      <c r="CG11" s="1000"/>
      <c r="CH11" s="1000"/>
      <c r="CI11" s="1000"/>
      <c r="CJ11" s="1000"/>
      <c r="CK11" s="1000"/>
      <c r="CL11" s="1000"/>
      <c r="CM11" s="1000"/>
      <c r="CN11" s="1000"/>
      <c r="CO11" s="1000"/>
      <c r="CP11" s="1000"/>
      <c r="CQ11" s="1001"/>
      <c r="CR11" s="1002">
        <v>1539789</v>
      </c>
      <c r="CS11" s="1003"/>
      <c r="CT11" s="1003"/>
      <c r="CU11" s="1003"/>
      <c r="CV11" s="1003"/>
      <c r="CW11" s="1003"/>
      <c r="CX11" s="1003"/>
      <c r="CY11" s="1004"/>
      <c r="CZ11" s="1005">
        <v>9.4</v>
      </c>
      <c r="DA11" s="1005"/>
      <c r="DB11" s="1005"/>
      <c r="DC11" s="1005"/>
      <c r="DD11" s="1011">
        <v>315449</v>
      </c>
      <c r="DE11" s="1003"/>
      <c r="DF11" s="1003"/>
      <c r="DG11" s="1003"/>
      <c r="DH11" s="1003"/>
      <c r="DI11" s="1003"/>
      <c r="DJ11" s="1003"/>
      <c r="DK11" s="1003"/>
      <c r="DL11" s="1003"/>
      <c r="DM11" s="1003"/>
      <c r="DN11" s="1003"/>
      <c r="DO11" s="1003"/>
      <c r="DP11" s="1004"/>
      <c r="DQ11" s="1011">
        <v>530839</v>
      </c>
      <c r="DR11" s="1003"/>
      <c r="DS11" s="1003"/>
      <c r="DT11" s="1003"/>
      <c r="DU11" s="1003"/>
      <c r="DV11" s="1003"/>
      <c r="DW11" s="1003"/>
      <c r="DX11" s="1003"/>
      <c r="DY11" s="1003"/>
      <c r="DZ11" s="1003"/>
      <c r="EA11" s="1003"/>
      <c r="EB11" s="1003"/>
      <c r="EC11" s="1012"/>
    </row>
    <row r="12" spans="2:143" ht="11.25" customHeight="1" x14ac:dyDescent="0.2">
      <c r="B12" s="999" t="s">
        <v>239</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240</v>
      </c>
      <c r="AQ12" s="1000"/>
      <c r="AR12" s="1000"/>
      <c r="AS12" s="1000"/>
      <c r="AT12" s="1000"/>
      <c r="AU12" s="1000"/>
      <c r="AV12" s="1000"/>
      <c r="AW12" s="1000"/>
      <c r="AX12" s="1000"/>
      <c r="AY12" s="1000"/>
      <c r="AZ12" s="1000"/>
      <c r="BA12" s="1000"/>
      <c r="BB12" s="1000"/>
      <c r="BC12" s="1000"/>
      <c r="BD12" s="1000"/>
      <c r="BE12" s="1000"/>
      <c r="BF12" s="1001"/>
      <c r="BG12" s="1002">
        <v>576895</v>
      </c>
      <c r="BH12" s="1003"/>
      <c r="BI12" s="1003"/>
      <c r="BJ12" s="1003"/>
      <c r="BK12" s="1003"/>
      <c r="BL12" s="1003"/>
      <c r="BM12" s="1003"/>
      <c r="BN12" s="1004"/>
      <c r="BO12" s="1005">
        <v>50.5</v>
      </c>
      <c r="BP12" s="1005"/>
      <c r="BQ12" s="1005"/>
      <c r="BR12" s="1005"/>
      <c r="BS12" s="1006">
        <v>52856</v>
      </c>
      <c r="BT12" s="1006"/>
      <c r="BU12" s="1006"/>
      <c r="BV12" s="1006"/>
      <c r="BW12" s="1006"/>
      <c r="BX12" s="1006"/>
      <c r="BY12" s="1006"/>
      <c r="BZ12" s="1006"/>
      <c r="CA12" s="1006"/>
      <c r="CB12" s="1010"/>
      <c r="CD12" s="999" t="s">
        <v>241</v>
      </c>
      <c r="CE12" s="1000"/>
      <c r="CF12" s="1000"/>
      <c r="CG12" s="1000"/>
      <c r="CH12" s="1000"/>
      <c r="CI12" s="1000"/>
      <c r="CJ12" s="1000"/>
      <c r="CK12" s="1000"/>
      <c r="CL12" s="1000"/>
      <c r="CM12" s="1000"/>
      <c r="CN12" s="1000"/>
      <c r="CO12" s="1000"/>
      <c r="CP12" s="1000"/>
      <c r="CQ12" s="1001"/>
      <c r="CR12" s="1002">
        <v>308961</v>
      </c>
      <c r="CS12" s="1003"/>
      <c r="CT12" s="1003"/>
      <c r="CU12" s="1003"/>
      <c r="CV12" s="1003"/>
      <c r="CW12" s="1003"/>
      <c r="CX12" s="1003"/>
      <c r="CY12" s="1004"/>
      <c r="CZ12" s="1005">
        <v>1.9</v>
      </c>
      <c r="DA12" s="1005"/>
      <c r="DB12" s="1005"/>
      <c r="DC12" s="1005"/>
      <c r="DD12" s="1011">
        <v>101627</v>
      </c>
      <c r="DE12" s="1003"/>
      <c r="DF12" s="1003"/>
      <c r="DG12" s="1003"/>
      <c r="DH12" s="1003"/>
      <c r="DI12" s="1003"/>
      <c r="DJ12" s="1003"/>
      <c r="DK12" s="1003"/>
      <c r="DL12" s="1003"/>
      <c r="DM12" s="1003"/>
      <c r="DN12" s="1003"/>
      <c r="DO12" s="1003"/>
      <c r="DP12" s="1004"/>
      <c r="DQ12" s="1011">
        <v>141650</v>
      </c>
      <c r="DR12" s="1003"/>
      <c r="DS12" s="1003"/>
      <c r="DT12" s="1003"/>
      <c r="DU12" s="1003"/>
      <c r="DV12" s="1003"/>
      <c r="DW12" s="1003"/>
      <c r="DX12" s="1003"/>
      <c r="DY12" s="1003"/>
      <c r="DZ12" s="1003"/>
      <c r="EA12" s="1003"/>
      <c r="EB12" s="1003"/>
      <c r="EC12" s="1012"/>
    </row>
    <row r="13" spans="2:143" ht="11.25" customHeight="1" x14ac:dyDescent="0.2">
      <c r="B13" s="999" t="s">
        <v>242</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243</v>
      </c>
      <c r="AQ13" s="1000"/>
      <c r="AR13" s="1000"/>
      <c r="AS13" s="1000"/>
      <c r="AT13" s="1000"/>
      <c r="AU13" s="1000"/>
      <c r="AV13" s="1000"/>
      <c r="AW13" s="1000"/>
      <c r="AX13" s="1000"/>
      <c r="AY13" s="1000"/>
      <c r="AZ13" s="1000"/>
      <c r="BA13" s="1000"/>
      <c r="BB13" s="1000"/>
      <c r="BC13" s="1000"/>
      <c r="BD13" s="1000"/>
      <c r="BE13" s="1000"/>
      <c r="BF13" s="1001"/>
      <c r="BG13" s="1002">
        <v>548722</v>
      </c>
      <c r="BH13" s="1003"/>
      <c r="BI13" s="1003"/>
      <c r="BJ13" s="1003"/>
      <c r="BK13" s="1003"/>
      <c r="BL13" s="1003"/>
      <c r="BM13" s="1003"/>
      <c r="BN13" s="1004"/>
      <c r="BO13" s="1005">
        <v>48</v>
      </c>
      <c r="BP13" s="1005"/>
      <c r="BQ13" s="1005"/>
      <c r="BR13" s="1005"/>
      <c r="BS13" s="1006">
        <v>52856</v>
      </c>
      <c r="BT13" s="1006"/>
      <c r="BU13" s="1006"/>
      <c r="BV13" s="1006"/>
      <c r="BW13" s="1006"/>
      <c r="BX13" s="1006"/>
      <c r="BY13" s="1006"/>
      <c r="BZ13" s="1006"/>
      <c r="CA13" s="1006"/>
      <c r="CB13" s="1010"/>
      <c r="CD13" s="999" t="s">
        <v>244</v>
      </c>
      <c r="CE13" s="1000"/>
      <c r="CF13" s="1000"/>
      <c r="CG13" s="1000"/>
      <c r="CH13" s="1000"/>
      <c r="CI13" s="1000"/>
      <c r="CJ13" s="1000"/>
      <c r="CK13" s="1000"/>
      <c r="CL13" s="1000"/>
      <c r="CM13" s="1000"/>
      <c r="CN13" s="1000"/>
      <c r="CO13" s="1000"/>
      <c r="CP13" s="1000"/>
      <c r="CQ13" s="1001"/>
      <c r="CR13" s="1002">
        <v>2213378</v>
      </c>
      <c r="CS13" s="1003"/>
      <c r="CT13" s="1003"/>
      <c r="CU13" s="1003"/>
      <c r="CV13" s="1003"/>
      <c r="CW13" s="1003"/>
      <c r="CX13" s="1003"/>
      <c r="CY13" s="1004"/>
      <c r="CZ13" s="1005">
        <v>13.5</v>
      </c>
      <c r="DA13" s="1005"/>
      <c r="DB13" s="1005"/>
      <c r="DC13" s="1005"/>
      <c r="DD13" s="1011">
        <v>913509</v>
      </c>
      <c r="DE13" s="1003"/>
      <c r="DF13" s="1003"/>
      <c r="DG13" s="1003"/>
      <c r="DH13" s="1003"/>
      <c r="DI13" s="1003"/>
      <c r="DJ13" s="1003"/>
      <c r="DK13" s="1003"/>
      <c r="DL13" s="1003"/>
      <c r="DM13" s="1003"/>
      <c r="DN13" s="1003"/>
      <c r="DO13" s="1003"/>
      <c r="DP13" s="1004"/>
      <c r="DQ13" s="1011">
        <v>906245</v>
      </c>
      <c r="DR13" s="1003"/>
      <c r="DS13" s="1003"/>
      <c r="DT13" s="1003"/>
      <c r="DU13" s="1003"/>
      <c r="DV13" s="1003"/>
      <c r="DW13" s="1003"/>
      <c r="DX13" s="1003"/>
      <c r="DY13" s="1003"/>
      <c r="DZ13" s="1003"/>
      <c r="EA13" s="1003"/>
      <c r="EB13" s="1003"/>
      <c r="EC13" s="1012"/>
    </row>
    <row r="14" spans="2:143" ht="11.25" customHeight="1" x14ac:dyDescent="0.2">
      <c r="B14" s="999" t="s">
        <v>245</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246</v>
      </c>
      <c r="AQ14" s="1000"/>
      <c r="AR14" s="1000"/>
      <c r="AS14" s="1000"/>
      <c r="AT14" s="1000"/>
      <c r="AU14" s="1000"/>
      <c r="AV14" s="1000"/>
      <c r="AW14" s="1000"/>
      <c r="AX14" s="1000"/>
      <c r="AY14" s="1000"/>
      <c r="AZ14" s="1000"/>
      <c r="BA14" s="1000"/>
      <c r="BB14" s="1000"/>
      <c r="BC14" s="1000"/>
      <c r="BD14" s="1000"/>
      <c r="BE14" s="1000"/>
      <c r="BF14" s="1001"/>
      <c r="BG14" s="1002">
        <v>60201</v>
      </c>
      <c r="BH14" s="1003"/>
      <c r="BI14" s="1003"/>
      <c r="BJ14" s="1003"/>
      <c r="BK14" s="1003"/>
      <c r="BL14" s="1003"/>
      <c r="BM14" s="1003"/>
      <c r="BN14" s="1004"/>
      <c r="BO14" s="1005">
        <v>5.3</v>
      </c>
      <c r="BP14" s="1005"/>
      <c r="BQ14" s="1005"/>
      <c r="BR14" s="1005"/>
      <c r="BS14" s="1006" t="s">
        <v>122</v>
      </c>
      <c r="BT14" s="1006"/>
      <c r="BU14" s="1006"/>
      <c r="BV14" s="1006"/>
      <c r="BW14" s="1006"/>
      <c r="BX14" s="1006"/>
      <c r="BY14" s="1006"/>
      <c r="BZ14" s="1006"/>
      <c r="CA14" s="1006"/>
      <c r="CB14" s="1010"/>
      <c r="CD14" s="999" t="s">
        <v>247</v>
      </c>
      <c r="CE14" s="1000"/>
      <c r="CF14" s="1000"/>
      <c r="CG14" s="1000"/>
      <c r="CH14" s="1000"/>
      <c r="CI14" s="1000"/>
      <c r="CJ14" s="1000"/>
      <c r="CK14" s="1000"/>
      <c r="CL14" s="1000"/>
      <c r="CM14" s="1000"/>
      <c r="CN14" s="1000"/>
      <c r="CO14" s="1000"/>
      <c r="CP14" s="1000"/>
      <c r="CQ14" s="1001"/>
      <c r="CR14" s="1002">
        <v>458248</v>
      </c>
      <c r="CS14" s="1003"/>
      <c r="CT14" s="1003"/>
      <c r="CU14" s="1003"/>
      <c r="CV14" s="1003"/>
      <c r="CW14" s="1003"/>
      <c r="CX14" s="1003"/>
      <c r="CY14" s="1004"/>
      <c r="CZ14" s="1005">
        <v>2.8</v>
      </c>
      <c r="DA14" s="1005"/>
      <c r="DB14" s="1005"/>
      <c r="DC14" s="1005"/>
      <c r="DD14" s="1011">
        <v>53362</v>
      </c>
      <c r="DE14" s="1003"/>
      <c r="DF14" s="1003"/>
      <c r="DG14" s="1003"/>
      <c r="DH14" s="1003"/>
      <c r="DI14" s="1003"/>
      <c r="DJ14" s="1003"/>
      <c r="DK14" s="1003"/>
      <c r="DL14" s="1003"/>
      <c r="DM14" s="1003"/>
      <c r="DN14" s="1003"/>
      <c r="DO14" s="1003"/>
      <c r="DP14" s="1004"/>
      <c r="DQ14" s="1011">
        <v>374248</v>
      </c>
      <c r="DR14" s="1003"/>
      <c r="DS14" s="1003"/>
      <c r="DT14" s="1003"/>
      <c r="DU14" s="1003"/>
      <c r="DV14" s="1003"/>
      <c r="DW14" s="1003"/>
      <c r="DX14" s="1003"/>
      <c r="DY14" s="1003"/>
      <c r="DZ14" s="1003"/>
      <c r="EA14" s="1003"/>
      <c r="EB14" s="1003"/>
      <c r="EC14" s="1012"/>
    </row>
    <row r="15" spans="2:143" ht="11.25" customHeight="1" x14ac:dyDescent="0.2">
      <c r="B15" s="999" t="s">
        <v>248</v>
      </c>
      <c r="C15" s="1000"/>
      <c r="D15" s="1000"/>
      <c r="E15" s="1000"/>
      <c r="F15" s="1000"/>
      <c r="G15" s="1000"/>
      <c r="H15" s="1000"/>
      <c r="I15" s="1000"/>
      <c r="J15" s="1000"/>
      <c r="K15" s="1000"/>
      <c r="L15" s="1000"/>
      <c r="M15" s="1000"/>
      <c r="N15" s="1000"/>
      <c r="O15" s="1000"/>
      <c r="P15" s="1000"/>
      <c r="Q15" s="1001"/>
      <c r="R15" s="1002">
        <v>10130</v>
      </c>
      <c r="S15" s="1003"/>
      <c r="T15" s="1003"/>
      <c r="U15" s="1003"/>
      <c r="V15" s="1003"/>
      <c r="W15" s="1003"/>
      <c r="X15" s="1003"/>
      <c r="Y15" s="1004"/>
      <c r="Z15" s="1005">
        <v>0.1</v>
      </c>
      <c r="AA15" s="1005"/>
      <c r="AB15" s="1005"/>
      <c r="AC15" s="1005"/>
      <c r="AD15" s="1006">
        <v>10130</v>
      </c>
      <c r="AE15" s="1006"/>
      <c r="AF15" s="1006"/>
      <c r="AG15" s="1006"/>
      <c r="AH15" s="1006"/>
      <c r="AI15" s="1006"/>
      <c r="AJ15" s="1006"/>
      <c r="AK15" s="1006"/>
      <c r="AL15" s="1007">
        <v>0.1</v>
      </c>
      <c r="AM15" s="1008"/>
      <c r="AN15" s="1008"/>
      <c r="AO15" s="1009"/>
      <c r="AP15" s="999" t="s">
        <v>249</v>
      </c>
      <c r="AQ15" s="1000"/>
      <c r="AR15" s="1000"/>
      <c r="AS15" s="1000"/>
      <c r="AT15" s="1000"/>
      <c r="AU15" s="1000"/>
      <c r="AV15" s="1000"/>
      <c r="AW15" s="1000"/>
      <c r="AX15" s="1000"/>
      <c r="AY15" s="1000"/>
      <c r="AZ15" s="1000"/>
      <c r="BA15" s="1000"/>
      <c r="BB15" s="1000"/>
      <c r="BC15" s="1000"/>
      <c r="BD15" s="1000"/>
      <c r="BE15" s="1000"/>
      <c r="BF15" s="1001"/>
      <c r="BG15" s="1002">
        <v>52748</v>
      </c>
      <c r="BH15" s="1003"/>
      <c r="BI15" s="1003"/>
      <c r="BJ15" s="1003"/>
      <c r="BK15" s="1003"/>
      <c r="BL15" s="1003"/>
      <c r="BM15" s="1003"/>
      <c r="BN15" s="1004"/>
      <c r="BO15" s="1005">
        <v>4.5999999999999996</v>
      </c>
      <c r="BP15" s="1005"/>
      <c r="BQ15" s="1005"/>
      <c r="BR15" s="1005"/>
      <c r="BS15" s="1006" t="s">
        <v>122</v>
      </c>
      <c r="BT15" s="1006"/>
      <c r="BU15" s="1006"/>
      <c r="BV15" s="1006"/>
      <c r="BW15" s="1006"/>
      <c r="BX15" s="1006"/>
      <c r="BY15" s="1006"/>
      <c r="BZ15" s="1006"/>
      <c r="CA15" s="1006"/>
      <c r="CB15" s="1010"/>
      <c r="CD15" s="999" t="s">
        <v>250</v>
      </c>
      <c r="CE15" s="1000"/>
      <c r="CF15" s="1000"/>
      <c r="CG15" s="1000"/>
      <c r="CH15" s="1000"/>
      <c r="CI15" s="1000"/>
      <c r="CJ15" s="1000"/>
      <c r="CK15" s="1000"/>
      <c r="CL15" s="1000"/>
      <c r="CM15" s="1000"/>
      <c r="CN15" s="1000"/>
      <c r="CO15" s="1000"/>
      <c r="CP15" s="1000"/>
      <c r="CQ15" s="1001"/>
      <c r="CR15" s="1002">
        <v>2207468</v>
      </c>
      <c r="CS15" s="1003"/>
      <c r="CT15" s="1003"/>
      <c r="CU15" s="1003"/>
      <c r="CV15" s="1003"/>
      <c r="CW15" s="1003"/>
      <c r="CX15" s="1003"/>
      <c r="CY15" s="1004"/>
      <c r="CZ15" s="1005">
        <v>13.5</v>
      </c>
      <c r="DA15" s="1005"/>
      <c r="DB15" s="1005"/>
      <c r="DC15" s="1005"/>
      <c r="DD15" s="1011">
        <v>1387252</v>
      </c>
      <c r="DE15" s="1003"/>
      <c r="DF15" s="1003"/>
      <c r="DG15" s="1003"/>
      <c r="DH15" s="1003"/>
      <c r="DI15" s="1003"/>
      <c r="DJ15" s="1003"/>
      <c r="DK15" s="1003"/>
      <c r="DL15" s="1003"/>
      <c r="DM15" s="1003"/>
      <c r="DN15" s="1003"/>
      <c r="DO15" s="1003"/>
      <c r="DP15" s="1004"/>
      <c r="DQ15" s="1011">
        <v>688840</v>
      </c>
      <c r="DR15" s="1003"/>
      <c r="DS15" s="1003"/>
      <c r="DT15" s="1003"/>
      <c r="DU15" s="1003"/>
      <c r="DV15" s="1003"/>
      <c r="DW15" s="1003"/>
      <c r="DX15" s="1003"/>
      <c r="DY15" s="1003"/>
      <c r="DZ15" s="1003"/>
      <c r="EA15" s="1003"/>
      <c r="EB15" s="1003"/>
      <c r="EC15" s="1012"/>
    </row>
    <row r="16" spans="2:143" ht="11.25" customHeight="1" x14ac:dyDescent="0.2">
      <c r="B16" s="999" t="s">
        <v>251</v>
      </c>
      <c r="C16" s="1000"/>
      <c r="D16" s="1000"/>
      <c r="E16" s="1000"/>
      <c r="F16" s="1000"/>
      <c r="G16" s="1000"/>
      <c r="H16" s="1000"/>
      <c r="I16" s="1000"/>
      <c r="J16" s="1000"/>
      <c r="K16" s="1000"/>
      <c r="L16" s="1000"/>
      <c r="M16" s="1000"/>
      <c r="N16" s="1000"/>
      <c r="O16" s="1000"/>
      <c r="P16" s="1000"/>
      <c r="Q16" s="1001"/>
      <c r="R16" s="1002">
        <v>26437</v>
      </c>
      <c r="S16" s="1003"/>
      <c r="T16" s="1003"/>
      <c r="U16" s="1003"/>
      <c r="V16" s="1003"/>
      <c r="W16" s="1003"/>
      <c r="X16" s="1003"/>
      <c r="Y16" s="1004"/>
      <c r="Z16" s="1005">
        <v>0.2</v>
      </c>
      <c r="AA16" s="1005"/>
      <c r="AB16" s="1005"/>
      <c r="AC16" s="1005"/>
      <c r="AD16" s="1006">
        <v>26437</v>
      </c>
      <c r="AE16" s="1006"/>
      <c r="AF16" s="1006"/>
      <c r="AG16" s="1006"/>
      <c r="AH16" s="1006"/>
      <c r="AI16" s="1006"/>
      <c r="AJ16" s="1006"/>
      <c r="AK16" s="1006"/>
      <c r="AL16" s="1007">
        <v>0.4</v>
      </c>
      <c r="AM16" s="1008"/>
      <c r="AN16" s="1008"/>
      <c r="AO16" s="1009"/>
      <c r="AP16" s="999" t="s">
        <v>252</v>
      </c>
      <c r="AQ16" s="1000"/>
      <c r="AR16" s="1000"/>
      <c r="AS16" s="1000"/>
      <c r="AT16" s="1000"/>
      <c r="AU16" s="1000"/>
      <c r="AV16" s="1000"/>
      <c r="AW16" s="1000"/>
      <c r="AX16" s="1000"/>
      <c r="AY16" s="1000"/>
      <c r="AZ16" s="1000"/>
      <c r="BA16" s="1000"/>
      <c r="BB16" s="1000"/>
      <c r="BC16" s="1000"/>
      <c r="BD16" s="1000"/>
      <c r="BE16" s="1000"/>
      <c r="BF16" s="1001"/>
      <c r="BG16" s="1002">
        <v>6</v>
      </c>
      <c r="BH16" s="1003"/>
      <c r="BI16" s="1003"/>
      <c r="BJ16" s="1003"/>
      <c r="BK16" s="1003"/>
      <c r="BL16" s="1003"/>
      <c r="BM16" s="1003"/>
      <c r="BN16" s="1004"/>
      <c r="BO16" s="1005">
        <v>0</v>
      </c>
      <c r="BP16" s="1005"/>
      <c r="BQ16" s="1005"/>
      <c r="BR16" s="1005"/>
      <c r="BS16" s="1006" t="s">
        <v>122</v>
      </c>
      <c r="BT16" s="1006"/>
      <c r="BU16" s="1006"/>
      <c r="BV16" s="1006"/>
      <c r="BW16" s="1006"/>
      <c r="BX16" s="1006"/>
      <c r="BY16" s="1006"/>
      <c r="BZ16" s="1006"/>
      <c r="CA16" s="1006"/>
      <c r="CB16" s="1010"/>
      <c r="CD16" s="999" t="s">
        <v>253</v>
      </c>
      <c r="CE16" s="1000"/>
      <c r="CF16" s="1000"/>
      <c r="CG16" s="1000"/>
      <c r="CH16" s="1000"/>
      <c r="CI16" s="1000"/>
      <c r="CJ16" s="1000"/>
      <c r="CK16" s="1000"/>
      <c r="CL16" s="1000"/>
      <c r="CM16" s="1000"/>
      <c r="CN16" s="1000"/>
      <c r="CO16" s="1000"/>
      <c r="CP16" s="1000"/>
      <c r="CQ16" s="1001"/>
      <c r="CR16" s="1002">
        <v>162037</v>
      </c>
      <c r="CS16" s="1003"/>
      <c r="CT16" s="1003"/>
      <c r="CU16" s="1003"/>
      <c r="CV16" s="1003"/>
      <c r="CW16" s="1003"/>
      <c r="CX16" s="1003"/>
      <c r="CY16" s="1004"/>
      <c r="CZ16" s="1005">
        <v>1</v>
      </c>
      <c r="DA16" s="1005"/>
      <c r="DB16" s="1005"/>
      <c r="DC16" s="1005"/>
      <c r="DD16" s="1011" t="s">
        <v>122</v>
      </c>
      <c r="DE16" s="1003"/>
      <c r="DF16" s="1003"/>
      <c r="DG16" s="1003"/>
      <c r="DH16" s="1003"/>
      <c r="DI16" s="1003"/>
      <c r="DJ16" s="1003"/>
      <c r="DK16" s="1003"/>
      <c r="DL16" s="1003"/>
      <c r="DM16" s="1003"/>
      <c r="DN16" s="1003"/>
      <c r="DO16" s="1003"/>
      <c r="DP16" s="1004"/>
      <c r="DQ16" s="1011">
        <v>29531</v>
      </c>
      <c r="DR16" s="1003"/>
      <c r="DS16" s="1003"/>
      <c r="DT16" s="1003"/>
      <c r="DU16" s="1003"/>
      <c r="DV16" s="1003"/>
      <c r="DW16" s="1003"/>
      <c r="DX16" s="1003"/>
      <c r="DY16" s="1003"/>
      <c r="DZ16" s="1003"/>
      <c r="EA16" s="1003"/>
      <c r="EB16" s="1003"/>
      <c r="EC16" s="1012"/>
    </row>
    <row r="17" spans="2:133" ht="11.25" customHeight="1" x14ac:dyDescent="0.2">
      <c r="B17" s="999" t="s">
        <v>254</v>
      </c>
      <c r="C17" s="1000"/>
      <c r="D17" s="1000"/>
      <c r="E17" s="1000"/>
      <c r="F17" s="1000"/>
      <c r="G17" s="1000"/>
      <c r="H17" s="1000"/>
      <c r="I17" s="1000"/>
      <c r="J17" s="1000"/>
      <c r="K17" s="1000"/>
      <c r="L17" s="1000"/>
      <c r="M17" s="1000"/>
      <c r="N17" s="1000"/>
      <c r="O17" s="1000"/>
      <c r="P17" s="1000"/>
      <c r="Q17" s="1001"/>
      <c r="R17" s="1002">
        <v>46973</v>
      </c>
      <c r="S17" s="1003"/>
      <c r="T17" s="1003"/>
      <c r="U17" s="1003"/>
      <c r="V17" s="1003"/>
      <c r="W17" s="1003"/>
      <c r="X17" s="1003"/>
      <c r="Y17" s="1004"/>
      <c r="Z17" s="1005">
        <v>0.3</v>
      </c>
      <c r="AA17" s="1005"/>
      <c r="AB17" s="1005"/>
      <c r="AC17" s="1005"/>
      <c r="AD17" s="1006">
        <v>46973</v>
      </c>
      <c r="AE17" s="1006"/>
      <c r="AF17" s="1006"/>
      <c r="AG17" s="1006"/>
      <c r="AH17" s="1006"/>
      <c r="AI17" s="1006"/>
      <c r="AJ17" s="1006"/>
      <c r="AK17" s="1006"/>
      <c r="AL17" s="1007">
        <v>0.6</v>
      </c>
      <c r="AM17" s="1008"/>
      <c r="AN17" s="1008"/>
      <c r="AO17" s="1009"/>
      <c r="AP17" s="999" t="s">
        <v>255</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256</v>
      </c>
      <c r="CE17" s="1000"/>
      <c r="CF17" s="1000"/>
      <c r="CG17" s="1000"/>
      <c r="CH17" s="1000"/>
      <c r="CI17" s="1000"/>
      <c r="CJ17" s="1000"/>
      <c r="CK17" s="1000"/>
      <c r="CL17" s="1000"/>
      <c r="CM17" s="1000"/>
      <c r="CN17" s="1000"/>
      <c r="CO17" s="1000"/>
      <c r="CP17" s="1000"/>
      <c r="CQ17" s="1001"/>
      <c r="CR17" s="1002">
        <v>1701252</v>
      </c>
      <c r="CS17" s="1003"/>
      <c r="CT17" s="1003"/>
      <c r="CU17" s="1003"/>
      <c r="CV17" s="1003"/>
      <c r="CW17" s="1003"/>
      <c r="CX17" s="1003"/>
      <c r="CY17" s="1004"/>
      <c r="CZ17" s="1005">
        <v>10.4</v>
      </c>
      <c r="DA17" s="1005"/>
      <c r="DB17" s="1005"/>
      <c r="DC17" s="1005"/>
      <c r="DD17" s="1011" t="s">
        <v>122</v>
      </c>
      <c r="DE17" s="1003"/>
      <c r="DF17" s="1003"/>
      <c r="DG17" s="1003"/>
      <c r="DH17" s="1003"/>
      <c r="DI17" s="1003"/>
      <c r="DJ17" s="1003"/>
      <c r="DK17" s="1003"/>
      <c r="DL17" s="1003"/>
      <c r="DM17" s="1003"/>
      <c r="DN17" s="1003"/>
      <c r="DO17" s="1003"/>
      <c r="DP17" s="1004"/>
      <c r="DQ17" s="1011">
        <v>1666161</v>
      </c>
      <c r="DR17" s="1003"/>
      <c r="DS17" s="1003"/>
      <c r="DT17" s="1003"/>
      <c r="DU17" s="1003"/>
      <c r="DV17" s="1003"/>
      <c r="DW17" s="1003"/>
      <c r="DX17" s="1003"/>
      <c r="DY17" s="1003"/>
      <c r="DZ17" s="1003"/>
      <c r="EA17" s="1003"/>
      <c r="EB17" s="1003"/>
      <c r="EC17" s="1012"/>
    </row>
    <row r="18" spans="2:133" ht="11.25" customHeight="1" x14ac:dyDescent="0.2">
      <c r="B18" s="999" t="s">
        <v>257</v>
      </c>
      <c r="C18" s="1000"/>
      <c r="D18" s="1000"/>
      <c r="E18" s="1000"/>
      <c r="F18" s="1000"/>
      <c r="G18" s="1000"/>
      <c r="H18" s="1000"/>
      <c r="I18" s="1000"/>
      <c r="J18" s="1000"/>
      <c r="K18" s="1000"/>
      <c r="L18" s="1000"/>
      <c r="M18" s="1000"/>
      <c r="N18" s="1000"/>
      <c r="O18" s="1000"/>
      <c r="P18" s="1000"/>
      <c r="Q18" s="1001"/>
      <c r="R18" s="1002">
        <v>3619</v>
      </c>
      <c r="S18" s="1003"/>
      <c r="T18" s="1003"/>
      <c r="U18" s="1003"/>
      <c r="V18" s="1003"/>
      <c r="W18" s="1003"/>
      <c r="X18" s="1003"/>
      <c r="Y18" s="1004"/>
      <c r="Z18" s="1005">
        <v>0</v>
      </c>
      <c r="AA18" s="1005"/>
      <c r="AB18" s="1005"/>
      <c r="AC18" s="1005"/>
      <c r="AD18" s="1006">
        <v>3619</v>
      </c>
      <c r="AE18" s="1006"/>
      <c r="AF18" s="1006"/>
      <c r="AG18" s="1006"/>
      <c r="AH18" s="1006"/>
      <c r="AI18" s="1006"/>
      <c r="AJ18" s="1006"/>
      <c r="AK18" s="1006"/>
      <c r="AL18" s="1007">
        <v>0</v>
      </c>
      <c r="AM18" s="1008"/>
      <c r="AN18" s="1008"/>
      <c r="AO18" s="1009"/>
      <c r="AP18" s="999" t="s">
        <v>258</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259</v>
      </c>
      <c r="CE18" s="1000"/>
      <c r="CF18" s="1000"/>
      <c r="CG18" s="1000"/>
      <c r="CH18" s="1000"/>
      <c r="CI18" s="1000"/>
      <c r="CJ18" s="1000"/>
      <c r="CK18" s="1000"/>
      <c r="CL18" s="1000"/>
      <c r="CM18" s="1000"/>
      <c r="CN18" s="1000"/>
      <c r="CO18" s="1000"/>
      <c r="CP18" s="1000"/>
      <c r="CQ18" s="1001"/>
      <c r="CR18" s="1002">
        <v>10837</v>
      </c>
      <c r="CS18" s="1003"/>
      <c r="CT18" s="1003"/>
      <c r="CU18" s="1003"/>
      <c r="CV18" s="1003"/>
      <c r="CW18" s="1003"/>
      <c r="CX18" s="1003"/>
      <c r="CY18" s="1004"/>
      <c r="CZ18" s="1005">
        <v>0.1</v>
      </c>
      <c r="DA18" s="1005"/>
      <c r="DB18" s="1005"/>
      <c r="DC18" s="1005"/>
      <c r="DD18" s="1011">
        <v>10837</v>
      </c>
      <c r="DE18" s="1003"/>
      <c r="DF18" s="1003"/>
      <c r="DG18" s="1003"/>
      <c r="DH18" s="1003"/>
      <c r="DI18" s="1003"/>
      <c r="DJ18" s="1003"/>
      <c r="DK18" s="1003"/>
      <c r="DL18" s="1003"/>
      <c r="DM18" s="1003"/>
      <c r="DN18" s="1003"/>
      <c r="DO18" s="1003"/>
      <c r="DP18" s="1004"/>
      <c r="DQ18" s="1011">
        <v>10837</v>
      </c>
      <c r="DR18" s="1003"/>
      <c r="DS18" s="1003"/>
      <c r="DT18" s="1003"/>
      <c r="DU18" s="1003"/>
      <c r="DV18" s="1003"/>
      <c r="DW18" s="1003"/>
      <c r="DX18" s="1003"/>
      <c r="DY18" s="1003"/>
      <c r="DZ18" s="1003"/>
      <c r="EA18" s="1003"/>
      <c r="EB18" s="1003"/>
      <c r="EC18" s="1012"/>
    </row>
    <row r="19" spans="2:133" ht="11.25" customHeight="1" x14ac:dyDescent="0.2">
      <c r="B19" s="999" t="s">
        <v>260</v>
      </c>
      <c r="C19" s="1000"/>
      <c r="D19" s="1000"/>
      <c r="E19" s="1000"/>
      <c r="F19" s="1000"/>
      <c r="G19" s="1000"/>
      <c r="H19" s="1000"/>
      <c r="I19" s="1000"/>
      <c r="J19" s="1000"/>
      <c r="K19" s="1000"/>
      <c r="L19" s="1000"/>
      <c r="M19" s="1000"/>
      <c r="N19" s="1000"/>
      <c r="O19" s="1000"/>
      <c r="P19" s="1000"/>
      <c r="Q19" s="1001"/>
      <c r="R19" s="1002">
        <v>43129</v>
      </c>
      <c r="S19" s="1003"/>
      <c r="T19" s="1003"/>
      <c r="U19" s="1003"/>
      <c r="V19" s="1003"/>
      <c r="W19" s="1003"/>
      <c r="X19" s="1003"/>
      <c r="Y19" s="1004"/>
      <c r="Z19" s="1005">
        <v>0.3</v>
      </c>
      <c r="AA19" s="1005"/>
      <c r="AB19" s="1005"/>
      <c r="AC19" s="1005"/>
      <c r="AD19" s="1006">
        <v>43129</v>
      </c>
      <c r="AE19" s="1006"/>
      <c r="AF19" s="1006"/>
      <c r="AG19" s="1006"/>
      <c r="AH19" s="1006"/>
      <c r="AI19" s="1006"/>
      <c r="AJ19" s="1006"/>
      <c r="AK19" s="1006"/>
      <c r="AL19" s="1007">
        <v>0.6</v>
      </c>
      <c r="AM19" s="1008"/>
      <c r="AN19" s="1008"/>
      <c r="AO19" s="1009"/>
      <c r="AP19" s="999" t="s">
        <v>261</v>
      </c>
      <c r="AQ19" s="1000"/>
      <c r="AR19" s="1000"/>
      <c r="AS19" s="1000"/>
      <c r="AT19" s="1000"/>
      <c r="AU19" s="1000"/>
      <c r="AV19" s="1000"/>
      <c r="AW19" s="1000"/>
      <c r="AX19" s="1000"/>
      <c r="AY19" s="1000"/>
      <c r="AZ19" s="1000"/>
      <c r="BA19" s="1000"/>
      <c r="BB19" s="1000"/>
      <c r="BC19" s="1000"/>
      <c r="BD19" s="1000"/>
      <c r="BE19" s="1000"/>
      <c r="BF19" s="1001"/>
      <c r="BG19" s="1002">
        <v>13382</v>
      </c>
      <c r="BH19" s="1003"/>
      <c r="BI19" s="1003"/>
      <c r="BJ19" s="1003"/>
      <c r="BK19" s="1003"/>
      <c r="BL19" s="1003"/>
      <c r="BM19" s="1003"/>
      <c r="BN19" s="1004"/>
      <c r="BO19" s="1005">
        <v>1.2</v>
      </c>
      <c r="BP19" s="1005"/>
      <c r="BQ19" s="1005"/>
      <c r="BR19" s="1005"/>
      <c r="BS19" s="1006" t="s">
        <v>122</v>
      </c>
      <c r="BT19" s="1006"/>
      <c r="BU19" s="1006"/>
      <c r="BV19" s="1006"/>
      <c r="BW19" s="1006"/>
      <c r="BX19" s="1006"/>
      <c r="BY19" s="1006"/>
      <c r="BZ19" s="1006"/>
      <c r="CA19" s="1006"/>
      <c r="CB19" s="1010"/>
      <c r="CD19" s="999" t="s">
        <v>262</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263</v>
      </c>
      <c r="C20" s="1016"/>
      <c r="D20" s="1016"/>
      <c r="E20" s="1016"/>
      <c r="F20" s="1016"/>
      <c r="G20" s="1016"/>
      <c r="H20" s="1016"/>
      <c r="I20" s="1016"/>
      <c r="J20" s="1016"/>
      <c r="K20" s="1016"/>
      <c r="L20" s="1016"/>
      <c r="M20" s="1016"/>
      <c r="N20" s="1016"/>
      <c r="O20" s="1016"/>
      <c r="P20" s="1016"/>
      <c r="Q20" s="1017"/>
      <c r="R20" s="1002">
        <v>225</v>
      </c>
      <c r="S20" s="1003"/>
      <c r="T20" s="1003"/>
      <c r="U20" s="1003"/>
      <c r="V20" s="1003"/>
      <c r="W20" s="1003"/>
      <c r="X20" s="1003"/>
      <c r="Y20" s="1004"/>
      <c r="Z20" s="1005">
        <v>0</v>
      </c>
      <c r="AA20" s="1005"/>
      <c r="AB20" s="1005"/>
      <c r="AC20" s="1005"/>
      <c r="AD20" s="1006">
        <v>225</v>
      </c>
      <c r="AE20" s="1006"/>
      <c r="AF20" s="1006"/>
      <c r="AG20" s="1006"/>
      <c r="AH20" s="1006"/>
      <c r="AI20" s="1006"/>
      <c r="AJ20" s="1006"/>
      <c r="AK20" s="1006"/>
      <c r="AL20" s="1007">
        <v>0</v>
      </c>
      <c r="AM20" s="1008"/>
      <c r="AN20" s="1008"/>
      <c r="AO20" s="1009"/>
      <c r="AP20" s="999" t="s">
        <v>264</v>
      </c>
      <c r="AQ20" s="1000"/>
      <c r="AR20" s="1000"/>
      <c r="AS20" s="1000"/>
      <c r="AT20" s="1000"/>
      <c r="AU20" s="1000"/>
      <c r="AV20" s="1000"/>
      <c r="AW20" s="1000"/>
      <c r="AX20" s="1000"/>
      <c r="AY20" s="1000"/>
      <c r="AZ20" s="1000"/>
      <c r="BA20" s="1000"/>
      <c r="BB20" s="1000"/>
      <c r="BC20" s="1000"/>
      <c r="BD20" s="1000"/>
      <c r="BE20" s="1000"/>
      <c r="BF20" s="1001"/>
      <c r="BG20" s="1002">
        <v>13382</v>
      </c>
      <c r="BH20" s="1003"/>
      <c r="BI20" s="1003"/>
      <c r="BJ20" s="1003"/>
      <c r="BK20" s="1003"/>
      <c r="BL20" s="1003"/>
      <c r="BM20" s="1003"/>
      <c r="BN20" s="1004"/>
      <c r="BO20" s="1005">
        <v>1.2</v>
      </c>
      <c r="BP20" s="1005"/>
      <c r="BQ20" s="1005"/>
      <c r="BR20" s="1005"/>
      <c r="BS20" s="1006" t="s">
        <v>122</v>
      </c>
      <c r="BT20" s="1006"/>
      <c r="BU20" s="1006"/>
      <c r="BV20" s="1006"/>
      <c r="BW20" s="1006"/>
      <c r="BX20" s="1006"/>
      <c r="BY20" s="1006"/>
      <c r="BZ20" s="1006"/>
      <c r="CA20" s="1006"/>
      <c r="CB20" s="1010"/>
      <c r="CD20" s="999" t="s">
        <v>265</v>
      </c>
      <c r="CE20" s="1000"/>
      <c r="CF20" s="1000"/>
      <c r="CG20" s="1000"/>
      <c r="CH20" s="1000"/>
      <c r="CI20" s="1000"/>
      <c r="CJ20" s="1000"/>
      <c r="CK20" s="1000"/>
      <c r="CL20" s="1000"/>
      <c r="CM20" s="1000"/>
      <c r="CN20" s="1000"/>
      <c r="CO20" s="1000"/>
      <c r="CP20" s="1000"/>
      <c r="CQ20" s="1001"/>
      <c r="CR20" s="1002">
        <v>16354568</v>
      </c>
      <c r="CS20" s="1003"/>
      <c r="CT20" s="1003"/>
      <c r="CU20" s="1003"/>
      <c r="CV20" s="1003"/>
      <c r="CW20" s="1003"/>
      <c r="CX20" s="1003"/>
      <c r="CY20" s="1004"/>
      <c r="CZ20" s="1005">
        <v>100</v>
      </c>
      <c r="DA20" s="1005"/>
      <c r="DB20" s="1005"/>
      <c r="DC20" s="1005"/>
      <c r="DD20" s="1011">
        <v>3034317</v>
      </c>
      <c r="DE20" s="1003"/>
      <c r="DF20" s="1003"/>
      <c r="DG20" s="1003"/>
      <c r="DH20" s="1003"/>
      <c r="DI20" s="1003"/>
      <c r="DJ20" s="1003"/>
      <c r="DK20" s="1003"/>
      <c r="DL20" s="1003"/>
      <c r="DM20" s="1003"/>
      <c r="DN20" s="1003"/>
      <c r="DO20" s="1003"/>
      <c r="DP20" s="1004"/>
      <c r="DQ20" s="1011">
        <v>8980194</v>
      </c>
      <c r="DR20" s="1003"/>
      <c r="DS20" s="1003"/>
      <c r="DT20" s="1003"/>
      <c r="DU20" s="1003"/>
      <c r="DV20" s="1003"/>
      <c r="DW20" s="1003"/>
      <c r="DX20" s="1003"/>
      <c r="DY20" s="1003"/>
      <c r="DZ20" s="1003"/>
      <c r="EA20" s="1003"/>
      <c r="EB20" s="1003"/>
      <c r="EC20" s="1012"/>
    </row>
    <row r="21" spans="2:133" ht="11.25" customHeight="1" x14ac:dyDescent="0.2">
      <c r="B21" s="999" t="s">
        <v>266</v>
      </c>
      <c r="C21" s="1000"/>
      <c r="D21" s="1000"/>
      <c r="E21" s="1000"/>
      <c r="F21" s="1000"/>
      <c r="G21" s="1000"/>
      <c r="H21" s="1000"/>
      <c r="I21" s="1000"/>
      <c r="J21" s="1000"/>
      <c r="K21" s="1000"/>
      <c r="L21" s="1000"/>
      <c r="M21" s="1000"/>
      <c r="N21" s="1000"/>
      <c r="O21" s="1000"/>
      <c r="P21" s="1000"/>
      <c r="Q21" s="1001"/>
      <c r="R21" s="1002">
        <v>6735901</v>
      </c>
      <c r="S21" s="1003"/>
      <c r="T21" s="1003"/>
      <c r="U21" s="1003"/>
      <c r="V21" s="1003"/>
      <c r="W21" s="1003"/>
      <c r="X21" s="1003"/>
      <c r="Y21" s="1004"/>
      <c r="Z21" s="1005">
        <v>40.1</v>
      </c>
      <c r="AA21" s="1005"/>
      <c r="AB21" s="1005"/>
      <c r="AC21" s="1005"/>
      <c r="AD21" s="1006">
        <v>5721647</v>
      </c>
      <c r="AE21" s="1006"/>
      <c r="AF21" s="1006"/>
      <c r="AG21" s="1006"/>
      <c r="AH21" s="1006"/>
      <c r="AI21" s="1006"/>
      <c r="AJ21" s="1006"/>
      <c r="AK21" s="1006"/>
      <c r="AL21" s="1007">
        <v>76.099999999999994</v>
      </c>
      <c r="AM21" s="1008"/>
      <c r="AN21" s="1008"/>
      <c r="AO21" s="1009"/>
      <c r="AP21" s="999" t="s">
        <v>267</v>
      </c>
      <c r="AQ21" s="1018"/>
      <c r="AR21" s="1018"/>
      <c r="AS21" s="1018"/>
      <c r="AT21" s="1018"/>
      <c r="AU21" s="1018"/>
      <c r="AV21" s="1018"/>
      <c r="AW21" s="1018"/>
      <c r="AX21" s="1018"/>
      <c r="AY21" s="1018"/>
      <c r="AZ21" s="1018"/>
      <c r="BA21" s="1018"/>
      <c r="BB21" s="1018"/>
      <c r="BC21" s="1018"/>
      <c r="BD21" s="1018"/>
      <c r="BE21" s="1018"/>
      <c r="BF21" s="1019"/>
      <c r="BG21" s="1002">
        <v>13382</v>
      </c>
      <c r="BH21" s="1003"/>
      <c r="BI21" s="1003"/>
      <c r="BJ21" s="1003"/>
      <c r="BK21" s="1003"/>
      <c r="BL21" s="1003"/>
      <c r="BM21" s="1003"/>
      <c r="BN21" s="1004"/>
      <c r="BO21" s="1005">
        <v>1.2</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2">
      <c r="B22" s="999" t="s">
        <v>268</v>
      </c>
      <c r="C22" s="1000"/>
      <c r="D22" s="1000"/>
      <c r="E22" s="1000"/>
      <c r="F22" s="1000"/>
      <c r="G22" s="1000"/>
      <c r="H22" s="1000"/>
      <c r="I22" s="1000"/>
      <c r="J22" s="1000"/>
      <c r="K22" s="1000"/>
      <c r="L22" s="1000"/>
      <c r="M22" s="1000"/>
      <c r="N22" s="1000"/>
      <c r="O22" s="1000"/>
      <c r="P22" s="1000"/>
      <c r="Q22" s="1001"/>
      <c r="R22" s="1002">
        <v>5721647</v>
      </c>
      <c r="S22" s="1003"/>
      <c r="T22" s="1003"/>
      <c r="U22" s="1003"/>
      <c r="V22" s="1003"/>
      <c r="W22" s="1003"/>
      <c r="X22" s="1003"/>
      <c r="Y22" s="1004"/>
      <c r="Z22" s="1005">
        <v>34.1</v>
      </c>
      <c r="AA22" s="1005"/>
      <c r="AB22" s="1005"/>
      <c r="AC22" s="1005"/>
      <c r="AD22" s="1006">
        <v>5721647</v>
      </c>
      <c r="AE22" s="1006"/>
      <c r="AF22" s="1006"/>
      <c r="AG22" s="1006"/>
      <c r="AH22" s="1006"/>
      <c r="AI22" s="1006"/>
      <c r="AJ22" s="1006"/>
      <c r="AK22" s="1006"/>
      <c r="AL22" s="1007">
        <v>76.099999999999994</v>
      </c>
      <c r="AM22" s="1008"/>
      <c r="AN22" s="1008"/>
      <c r="AO22" s="1009"/>
      <c r="AP22" s="999" t="s">
        <v>269</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270</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271</v>
      </c>
      <c r="C23" s="1000"/>
      <c r="D23" s="1000"/>
      <c r="E23" s="1000"/>
      <c r="F23" s="1000"/>
      <c r="G23" s="1000"/>
      <c r="H23" s="1000"/>
      <c r="I23" s="1000"/>
      <c r="J23" s="1000"/>
      <c r="K23" s="1000"/>
      <c r="L23" s="1000"/>
      <c r="M23" s="1000"/>
      <c r="N23" s="1000"/>
      <c r="O23" s="1000"/>
      <c r="P23" s="1000"/>
      <c r="Q23" s="1001"/>
      <c r="R23" s="1002">
        <v>1014254</v>
      </c>
      <c r="S23" s="1003"/>
      <c r="T23" s="1003"/>
      <c r="U23" s="1003"/>
      <c r="V23" s="1003"/>
      <c r="W23" s="1003"/>
      <c r="X23" s="1003"/>
      <c r="Y23" s="1004"/>
      <c r="Z23" s="1005">
        <v>6</v>
      </c>
      <c r="AA23" s="1005"/>
      <c r="AB23" s="1005"/>
      <c r="AC23" s="1005"/>
      <c r="AD23" s="1006" t="s">
        <v>122</v>
      </c>
      <c r="AE23" s="1006"/>
      <c r="AF23" s="1006"/>
      <c r="AG23" s="1006"/>
      <c r="AH23" s="1006"/>
      <c r="AI23" s="1006"/>
      <c r="AJ23" s="1006"/>
      <c r="AK23" s="1006"/>
      <c r="AL23" s="1007" t="s">
        <v>122</v>
      </c>
      <c r="AM23" s="1008"/>
      <c r="AN23" s="1008"/>
      <c r="AO23" s="1009"/>
      <c r="AP23" s="999" t="s">
        <v>272</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212</v>
      </c>
      <c r="CE23" s="985"/>
      <c r="CF23" s="985"/>
      <c r="CG23" s="985"/>
      <c r="CH23" s="985"/>
      <c r="CI23" s="985"/>
      <c r="CJ23" s="985"/>
      <c r="CK23" s="985"/>
      <c r="CL23" s="985"/>
      <c r="CM23" s="985"/>
      <c r="CN23" s="985"/>
      <c r="CO23" s="985"/>
      <c r="CP23" s="985"/>
      <c r="CQ23" s="986"/>
      <c r="CR23" s="984" t="s">
        <v>273</v>
      </c>
      <c r="CS23" s="985"/>
      <c r="CT23" s="985"/>
      <c r="CU23" s="985"/>
      <c r="CV23" s="985"/>
      <c r="CW23" s="985"/>
      <c r="CX23" s="985"/>
      <c r="CY23" s="986"/>
      <c r="CZ23" s="984" t="s">
        <v>274</v>
      </c>
      <c r="DA23" s="985"/>
      <c r="DB23" s="985"/>
      <c r="DC23" s="986"/>
      <c r="DD23" s="984" t="s">
        <v>275</v>
      </c>
      <c r="DE23" s="985"/>
      <c r="DF23" s="985"/>
      <c r="DG23" s="985"/>
      <c r="DH23" s="985"/>
      <c r="DI23" s="985"/>
      <c r="DJ23" s="985"/>
      <c r="DK23" s="986"/>
      <c r="DL23" s="1031" t="s">
        <v>276</v>
      </c>
      <c r="DM23" s="1032"/>
      <c r="DN23" s="1032"/>
      <c r="DO23" s="1032"/>
      <c r="DP23" s="1032"/>
      <c r="DQ23" s="1032"/>
      <c r="DR23" s="1032"/>
      <c r="DS23" s="1032"/>
      <c r="DT23" s="1032"/>
      <c r="DU23" s="1032"/>
      <c r="DV23" s="1033"/>
      <c r="DW23" s="984" t="s">
        <v>277</v>
      </c>
      <c r="DX23" s="985"/>
      <c r="DY23" s="985"/>
      <c r="DZ23" s="985"/>
      <c r="EA23" s="985"/>
      <c r="EB23" s="985"/>
      <c r="EC23" s="986"/>
    </row>
    <row r="24" spans="2:133" ht="11.25" customHeight="1" x14ac:dyDescent="0.2">
      <c r="B24" s="999" t="s">
        <v>278</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279</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280</v>
      </c>
      <c r="CE24" s="989"/>
      <c r="CF24" s="989"/>
      <c r="CG24" s="989"/>
      <c r="CH24" s="989"/>
      <c r="CI24" s="989"/>
      <c r="CJ24" s="989"/>
      <c r="CK24" s="989"/>
      <c r="CL24" s="989"/>
      <c r="CM24" s="989"/>
      <c r="CN24" s="989"/>
      <c r="CO24" s="989"/>
      <c r="CP24" s="989"/>
      <c r="CQ24" s="990"/>
      <c r="CR24" s="991">
        <v>4719729</v>
      </c>
      <c r="CS24" s="992"/>
      <c r="CT24" s="992"/>
      <c r="CU24" s="992"/>
      <c r="CV24" s="992"/>
      <c r="CW24" s="992"/>
      <c r="CX24" s="992"/>
      <c r="CY24" s="993"/>
      <c r="CZ24" s="996">
        <v>28.9</v>
      </c>
      <c r="DA24" s="997"/>
      <c r="DB24" s="997"/>
      <c r="DC24" s="1013"/>
      <c r="DD24" s="1034">
        <v>3640313</v>
      </c>
      <c r="DE24" s="992"/>
      <c r="DF24" s="992"/>
      <c r="DG24" s="992"/>
      <c r="DH24" s="992"/>
      <c r="DI24" s="992"/>
      <c r="DJ24" s="992"/>
      <c r="DK24" s="993"/>
      <c r="DL24" s="1034">
        <v>3276909</v>
      </c>
      <c r="DM24" s="992"/>
      <c r="DN24" s="992"/>
      <c r="DO24" s="992"/>
      <c r="DP24" s="992"/>
      <c r="DQ24" s="992"/>
      <c r="DR24" s="992"/>
      <c r="DS24" s="992"/>
      <c r="DT24" s="992"/>
      <c r="DU24" s="992"/>
      <c r="DV24" s="993"/>
      <c r="DW24" s="996">
        <v>43.5</v>
      </c>
      <c r="DX24" s="997"/>
      <c r="DY24" s="997"/>
      <c r="DZ24" s="997"/>
      <c r="EA24" s="997"/>
      <c r="EB24" s="997"/>
      <c r="EC24" s="998"/>
    </row>
    <row r="25" spans="2:133" ht="11.25" customHeight="1" x14ac:dyDescent="0.2">
      <c r="B25" s="999" t="s">
        <v>281</v>
      </c>
      <c r="C25" s="1000"/>
      <c r="D25" s="1000"/>
      <c r="E25" s="1000"/>
      <c r="F25" s="1000"/>
      <c r="G25" s="1000"/>
      <c r="H25" s="1000"/>
      <c r="I25" s="1000"/>
      <c r="J25" s="1000"/>
      <c r="K25" s="1000"/>
      <c r="L25" s="1000"/>
      <c r="M25" s="1000"/>
      <c r="N25" s="1000"/>
      <c r="O25" s="1000"/>
      <c r="P25" s="1000"/>
      <c r="Q25" s="1001"/>
      <c r="R25" s="1002">
        <v>8464362</v>
      </c>
      <c r="S25" s="1003"/>
      <c r="T25" s="1003"/>
      <c r="U25" s="1003"/>
      <c r="V25" s="1003"/>
      <c r="W25" s="1003"/>
      <c r="X25" s="1003"/>
      <c r="Y25" s="1004"/>
      <c r="Z25" s="1005">
        <v>50.4</v>
      </c>
      <c r="AA25" s="1005"/>
      <c r="AB25" s="1005"/>
      <c r="AC25" s="1005"/>
      <c r="AD25" s="1006">
        <v>7450108</v>
      </c>
      <c r="AE25" s="1006"/>
      <c r="AF25" s="1006"/>
      <c r="AG25" s="1006"/>
      <c r="AH25" s="1006"/>
      <c r="AI25" s="1006"/>
      <c r="AJ25" s="1006"/>
      <c r="AK25" s="1006"/>
      <c r="AL25" s="1007">
        <v>99.1</v>
      </c>
      <c r="AM25" s="1008"/>
      <c r="AN25" s="1008"/>
      <c r="AO25" s="1009"/>
      <c r="AP25" s="999" t="s">
        <v>282</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283</v>
      </c>
      <c r="CE25" s="1000"/>
      <c r="CF25" s="1000"/>
      <c r="CG25" s="1000"/>
      <c r="CH25" s="1000"/>
      <c r="CI25" s="1000"/>
      <c r="CJ25" s="1000"/>
      <c r="CK25" s="1000"/>
      <c r="CL25" s="1000"/>
      <c r="CM25" s="1000"/>
      <c r="CN25" s="1000"/>
      <c r="CO25" s="1000"/>
      <c r="CP25" s="1000"/>
      <c r="CQ25" s="1001"/>
      <c r="CR25" s="1002">
        <v>1563057</v>
      </c>
      <c r="CS25" s="1023"/>
      <c r="CT25" s="1023"/>
      <c r="CU25" s="1023"/>
      <c r="CV25" s="1023"/>
      <c r="CW25" s="1023"/>
      <c r="CX25" s="1023"/>
      <c r="CY25" s="1024"/>
      <c r="CZ25" s="1007">
        <v>9.6</v>
      </c>
      <c r="DA25" s="1035"/>
      <c r="DB25" s="1035"/>
      <c r="DC25" s="1037"/>
      <c r="DD25" s="1011">
        <v>1421412</v>
      </c>
      <c r="DE25" s="1023"/>
      <c r="DF25" s="1023"/>
      <c r="DG25" s="1023"/>
      <c r="DH25" s="1023"/>
      <c r="DI25" s="1023"/>
      <c r="DJ25" s="1023"/>
      <c r="DK25" s="1024"/>
      <c r="DL25" s="1011">
        <v>1392634</v>
      </c>
      <c r="DM25" s="1023"/>
      <c r="DN25" s="1023"/>
      <c r="DO25" s="1023"/>
      <c r="DP25" s="1023"/>
      <c r="DQ25" s="1023"/>
      <c r="DR25" s="1023"/>
      <c r="DS25" s="1023"/>
      <c r="DT25" s="1023"/>
      <c r="DU25" s="1023"/>
      <c r="DV25" s="1024"/>
      <c r="DW25" s="1007">
        <v>18.5</v>
      </c>
      <c r="DX25" s="1035"/>
      <c r="DY25" s="1035"/>
      <c r="DZ25" s="1035"/>
      <c r="EA25" s="1035"/>
      <c r="EB25" s="1035"/>
      <c r="EC25" s="1036"/>
    </row>
    <row r="26" spans="2:133" ht="11.25" customHeight="1" x14ac:dyDescent="0.2">
      <c r="B26" s="999" t="s">
        <v>284</v>
      </c>
      <c r="C26" s="1000"/>
      <c r="D26" s="1000"/>
      <c r="E26" s="1000"/>
      <c r="F26" s="1000"/>
      <c r="G26" s="1000"/>
      <c r="H26" s="1000"/>
      <c r="I26" s="1000"/>
      <c r="J26" s="1000"/>
      <c r="K26" s="1000"/>
      <c r="L26" s="1000"/>
      <c r="M26" s="1000"/>
      <c r="N26" s="1000"/>
      <c r="O26" s="1000"/>
      <c r="P26" s="1000"/>
      <c r="Q26" s="1001"/>
      <c r="R26" s="1002">
        <v>1141</v>
      </c>
      <c r="S26" s="1003"/>
      <c r="T26" s="1003"/>
      <c r="U26" s="1003"/>
      <c r="V26" s="1003"/>
      <c r="W26" s="1003"/>
      <c r="X26" s="1003"/>
      <c r="Y26" s="1004"/>
      <c r="Z26" s="1005">
        <v>0</v>
      </c>
      <c r="AA26" s="1005"/>
      <c r="AB26" s="1005"/>
      <c r="AC26" s="1005"/>
      <c r="AD26" s="1006">
        <v>1141</v>
      </c>
      <c r="AE26" s="1006"/>
      <c r="AF26" s="1006"/>
      <c r="AG26" s="1006"/>
      <c r="AH26" s="1006"/>
      <c r="AI26" s="1006"/>
      <c r="AJ26" s="1006"/>
      <c r="AK26" s="1006"/>
      <c r="AL26" s="1007">
        <v>0</v>
      </c>
      <c r="AM26" s="1008"/>
      <c r="AN26" s="1008"/>
      <c r="AO26" s="1009"/>
      <c r="AP26" s="999" t="s">
        <v>285</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286</v>
      </c>
      <c r="CE26" s="1000"/>
      <c r="CF26" s="1000"/>
      <c r="CG26" s="1000"/>
      <c r="CH26" s="1000"/>
      <c r="CI26" s="1000"/>
      <c r="CJ26" s="1000"/>
      <c r="CK26" s="1000"/>
      <c r="CL26" s="1000"/>
      <c r="CM26" s="1000"/>
      <c r="CN26" s="1000"/>
      <c r="CO26" s="1000"/>
      <c r="CP26" s="1000"/>
      <c r="CQ26" s="1001"/>
      <c r="CR26" s="1002">
        <v>717266</v>
      </c>
      <c r="CS26" s="1003"/>
      <c r="CT26" s="1003"/>
      <c r="CU26" s="1003"/>
      <c r="CV26" s="1003"/>
      <c r="CW26" s="1003"/>
      <c r="CX26" s="1003"/>
      <c r="CY26" s="1004"/>
      <c r="CZ26" s="1007">
        <v>4.4000000000000004</v>
      </c>
      <c r="DA26" s="1035"/>
      <c r="DB26" s="1035"/>
      <c r="DC26" s="1037"/>
      <c r="DD26" s="1011">
        <v>646947</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2">
      <c r="B27" s="999" t="s">
        <v>287</v>
      </c>
      <c r="C27" s="1000"/>
      <c r="D27" s="1000"/>
      <c r="E27" s="1000"/>
      <c r="F27" s="1000"/>
      <c r="G27" s="1000"/>
      <c r="H27" s="1000"/>
      <c r="I27" s="1000"/>
      <c r="J27" s="1000"/>
      <c r="K27" s="1000"/>
      <c r="L27" s="1000"/>
      <c r="M27" s="1000"/>
      <c r="N27" s="1000"/>
      <c r="O27" s="1000"/>
      <c r="P27" s="1000"/>
      <c r="Q27" s="1001"/>
      <c r="R27" s="1002">
        <v>82503</v>
      </c>
      <c r="S27" s="1003"/>
      <c r="T27" s="1003"/>
      <c r="U27" s="1003"/>
      <c r="V27" s="1003"/>
      <c r="W27" s="1003"/>
      <c r="X27" s="1003"/>
      <c r="Y27" s="1004"/>
      <c r="Z27" s="1005">
        <v>0.5</v>
      </c>
      <c r="AA27" s="1005"/>
      <c r="AB27" s="1005"/>
      <c r="AC27" s="1005"/>
      <c r="AD27" s="1006" t="s">
        <v>122</v>
      </c>
      <c r="AE27" s="1006"/>
      <c r="AF27" s="1006"/>
      <c r="AG27" s="1006"/>
      <c r="AH27" s="1006"/>
      <c r="AI27" s="1006"/>
      <c r="AJ27" s="1006"/>
      <c r="AK27" s="1006"/>
      <c r="AL27" s="1007" t="s">
        <v>122</v>
      </c>
      <c r="AM27" s="1008"/>
      <c r="AN27" s="1008"/>
      <c r="AO27" s="1009"/>
      <c r="AP27" s="999" t="s">
        <v>288</v>
      </c>
      <c r="AQ27" s="1000"/>
      <c r="AR27" s="1000"/>
      <c r="AS27" s="1000"/>
      <c r="AT27" s="1000"/>
      <c r="AU27" s="1000"/>
      <c r="AV27" s="1000"/>
      <c r="AW27" s="1000"/>
      <c r="AX27" s="1000"/>
      <c r="AY27" s="1000"/>
      <c r="AZ27" s="1000"/>
      <c r="BA27" s="1000"/>
      <c r="BB27" s="1000"/>
      <c r="BC27" s="1000"/>
      <c r="BD27" s="1000"/>
      <c r="BE27" s="1000"/>
      <c r="BF27" s="1001"/>
      <c r="BG27" s="1002">
        <v>1142425</v>
      </c>
      <c r="BH27" s="1003"/>
      <c r="BI27" s="1003"/>
      <c r="BJ27" s="1003"/>
      <c r="BK27" s="1003"/>
      <c r="BL27" s="1003"/>
      <c r="BM27" s="1003"/>
      <c r="BN27" s="1004"/>
      <c r="BO27" s="1005">
        <v>100</v>
      </c>
      <c r="BP27" s="1005"/>
      <c r="BQ27" s="1005"/>
      <c r="BR27" s="1005"/>
      <c r="BS27" s="1006">
        <v>69860</v>
      </c>
      <c r="BT27" s="1006"/>
      <c r="BU27" s="1006"/>
      <c r="BV27" s="1006"/>
      <c r="BW27" s="1006"/>
      <c r="BX27" s="1006"/>
      <c r="BY27" s="1006"/>
      <c r="BZ27" s="1006"/>
      <c r="CA27" s="1006"/>
      <c r="CB27" s="1010"/>
      <c r="CD27" s="999" t="s">
        <v>289</v>
      </c>
      <c r="CE27" s="1000"/>
      <c r="CF27" s="1000"/>
      <c r="CG27" s="1000"/>
      <c r="CH27" s="1000"/>
      <c r="CI27" s="1000"/>
      <c r="CJ27" s="1000"/>
      <c r="CK27" s="1000"/>
      <c r="CL27" s="1000"/>
      <c r="CM27" s="1000"/>
      <c r="CN27" s="1000"/>
      <c r="CO27" s="1000"/>
      <c r="CP27" s="1000"/>
      <c r="CQ27" s="1001"/>
      <c r="CR27" s="1002">
        <v>1455420</v>
      </c>
      <c r="CS27" s="1023"/>
      <c r="CT27" s="1023"/>
      <c r="CU27" s="1023"/>
      <c r="CV27" s="1023"/>
      <c r="CW27" s="1023"/>
      <c r="CX27" s="1023"/>
      <c r="CY27" s="1024"/>
      <c r="CZ27" s="1007">
        <v>8.9</v>
      </c>
      <c r="DA27" s="1035"/>
      <c r="DB27" s="1035"/>
      <c r="DC27" s="1037"/>
      <c r="DD27" s="1011">
        <v>552740</v>
      </c>
      <c r="DE27" s="1023"/>
      <c r="DF27" s="1023"/>
      <c r="DG27" s="1023"/>
      <c r="DH27" s="1023"/>
      <c r="DI27" s="1023"/>
      <c r="DJ27" s="1023"/>
      <c r="DK27" s="1024"/>
      <c r="DL27" s="1011">
        <v>396216</v>
      </c>
      <c r="DM27" s="1023"/>
      <c r="DN27" s="1023"/>
      <c r="DO27" s="1023"/>
      <c r="DP27" s="1023"/>
      <c r="DQ27" s="1023"/>
      <c r="DR27" s="1023"/>
      <c r="DS27" s="1023"/>
      <c r="DT27" s="1023"/>
      <c r="DU27" s="1023"/>
      <c r="DV27" s="1024"/>
      <c r="DW27" s="1007">
        <v>5.3</v>
      </c>
      <c r="DX27" s="1035"/>
      <c r="DY27" s="1035"/>
      <c r="DZ27" s="1035"/>
      <c r="EA27" s="1035"/>
      <c r="EB27" s="1035"/>
      <c r="EC27" s="1036"/>
    </row>
    <row r="28" spans="2:133" ht="11.25" customHeight="1" x14ac:dyDescent="0.2">
      <c r="B28" s="999" t="s">
        <v>290</v>
      </c>
      <c r="C28" s="1000"/>
      <c r="D28" s="1000"/>
      <c r="E28" s="1000"/>
      <c r="F28" s="1000"/>
      <c r="G28" s="1000"/>
      <c r="H28" s="1000"/>
      <c r="I28" s="1000"/>
      <c r="J28" s="1000"/>
      <c r="K28" s="1000"/>
      <c r="L28" s="1000"/>
      <c r="M28" s="1000"/>
      <c r="N28" s="1000"/>
      <c r="O28" s="1000"/>
      <c r="P28" s="1000"/>
      <c r="Q28" s="1001"/>
      <c r="R28" s="1002">
        <v>333711</v>
      </c>
      <c r="S28" s="1003"/>
      <c r="T28" s="1003"/>
      <c r="U28" s="1003"/>
      <c r="V28" s="1003"/>
      <c r="W28" s="1003"/>
      <c r="X28" s="1003"/>
      <c r="Y28" s="1004"/>
      <c r="Z28" s="1005">
        <v>2</v>
      </c>
      <c r="AA28" s="1005"/>
      <c r="AB28" s="1005"/>
      <c r="AC28" s="1005"/>
      <c r="AD28" s="1006">
        <v>66896</v>
      </c>
      <c r="AE28" s="1006"/>
      <c r="AF28" s="1006"/>
      <c r="AG28" s="1006"/>
      <c r="AH28" s="1006"/>
      <c r="AI28" s="1006"/>
      <c r="AJ28" s="1006"/>
      <c r="AK28" s="1006"/>
      <c r="AL28" s="1007">
        <v>0.9</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291</v>
      </c>
      <c r="CE28" s="1000"/>
      <c r="CF28" s="1000"/>
      <c r="CG28" s="1000"/>
      <c r="CH28" s="1000"/>
      <c r="CI28" s="1000"/>
      <c r="CJ28" s="1000"/>
      <c r="CK28" s="1000"/>
      <c r="CL28" s="1000"/>
      <c r="CM28" s="1000"/>
      <c r="CN28" s="1000"/>
      <c r="CO28" s="1000"/>
      <c r="CP28" s="1000"/>
      <c r="CQ28" s="1001"/>
      <c r="CR28" s="1002">
        <v>1701252</v>
      </c>
      <c r="CS28" s="1003"/>
      <c r="CT28" s="1003"/>
      <c r="CU28" s="1003"/>
      <c r="CV28" s="1003"/>
      <c r="CW28" s="1003"/>
      <c r="CX28" s="1003"/>
      <c r="CY28" s="1004"/>
      <c r="CZ28" s="1007">
        <v>10.4</v>
      </c>
      <c r="DA28" s="1035"/>
      <c r="DB28" s="1035"/>
      <c r="DC28" s="1037"/>
      <c r="DD28" s="1011">
        <v>1666161</v>
      </c>
      <c r="DE28" s="1003"/>
      <c r="DF28" s="1003"/>
      <c r="DG28" s="1003"/>
      <c r="DH28" s="1003"/>
      <c r="DI28" s="1003"/>
      <c r="DJ28" s="1003"/>
      <c r="DK28" s="1004"/>
      <c r="DL28" s="1011">
        <v>1488059</v>
      </c>
      <c r="DM28" s="1003"/>
      <c r="DN28" s="1003"/>
      <c r="DO28" s="1003"/>
      <c r="DP28" s="1003"/>
      <c r="DQ28" s="1003"/>
      <c r="DR28" s="1003"/>
      <c r="DS28" s="1003"/>
      <c r="DT28" s="1003"/>
      <c r="DU28" s="1003"/>
      <c r="DV28" s="1004"/>
      <c r="DW28" s="1007">
        <v>19.8</v>
      </c>
      <c r="DX28" s="1035"/>
      <c r="DY28" s="1035"/>
      <c r="DZ28" s="1035"/>
      <c r="EA28" s="1035"/>
      <c r="EB28" s="1035"/>
      <c r="EC28" s="1036"/>
    </row>
    <row r="29" spans="2:133" ht="11.25" customHeight="1" x14ac:dyDescent="0.2">
      <c r="B29" s="999" t="s">
        <v>292</v>
      </c>
      <c r="C29" s="1000"/>
      <c r="D29" s="1000"/>
      <c r="E29" s="1000"/>
      <c r="F29" s="1000"/>
      <c r="G29" s="1000"/>
      <c r="H29" s="1000"/>
      <c r="I29" s="1000"/>
      <c r="J29" s="1000"/>
      <c r="K29" s="1000"/>
      <c r="L29" s="1000"/>
      <c r="M29" s="1000"/>
      <c r="N29" s="1000"/>
      <c r="O29" s="1000"/>
      <c r="P29" s="1000"/>
      <c r="Q29" s="1001"/>
      <c r="R29" s="1002">
        <v>30644</v>
      </c>
      <c r="S29" s="1003"/>
      <c r="T29" s="1003"/>
      <c r="U29" s="1003"/>
      <c r="V29" s="1003"/>
      <c r="W29" s="1003"/>
      <c r="X29" s="1003"/>
      <c r="Y29" s="1004"/>
      <c r="Z29" s="1005">
        <v>0.2</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293</v>
      </c>
      <c r="CE29" s="1041"/>
      <c r="CF29" s="999" t="s">
        <v>66</v>
      </c>
      <c r="CG29" s="1000"/>
      <c r="CH29" s="1000"/>
      <c r="CI29" s="1000"/>
      <c r="CJ29" s="1000"/>
      <c r="CK29" s="1000"/>
      <c r="CL29" s="1000"/>
      <c r="CM29" s="1000"/>
      <c r="CN29" s="1000"/>
      <c r="CO29" s="1000"/>
      <c r="CP29" s="1000"/>
      <c r="CQ29" s="1001"/>
      <c r="CR29" s="1002">
        <v>1695617</v>
      </c>
      <c r="CS29" s="1023"/>
      <c r="CT29" s="1023"/>
      <c r="CU29" s="1023"/>
      <c r="CV29" s="1023"/>
      <c r="CW29" s="1023"/>
      <c r="CX29" s="1023"/>
      <c r="CY29" s="1024"/>
      <c r="CZ29" s="1007">
        <v>10.4</v>
      </c>
      <c r="DA29" s="1035"/>
      <c r="DB29" s="1035"/>
      <c r="DC29" s="1037"/>
      <c r="DD29" s="1011">
        <v>1660526</v>
      </c>
      <c r="DE29" s="1023"/>
      <c r="DF29" s="1023"/>
      <c r="DG29" s="1023"/>
      <c r="DH29" s="1023"/>
      <c r="DI29" s="1023"/>
      <c r="DJ29" s="1023"/>
      <c r="DK29" s="1024"/>
      <c r="DL29" s="1011">
        <v>1482424</v>
      </c>
      <c r="DM29" s="1023"/>
      <c r="DN29" s="1023"/>
      <c r="DO29" s="1023"/>
      <c r="DP29" s="1023"/>
      <c r="DQ29" s="1023"/>
      <c r="DR29" s="1023"/>
      <c r="DS29" s="1023"/>
      <c r="DT29" s="1023"/>
      <c r="DU29" s="1023"/>
      <c r="DV29" s="1024"/>
      <c r="DW29" s="1007">
        <v>19.7</v>
      </c>
      <c r="DX29" s="1035"/>
      <c r="DY29" s="1035"/>
      <c r="DZ29" s="1035"/>
      <c r="EA29" s="1035"/>
      <c r="EB29" s="1035"/>
      <c r="EC29" s="1036"/>
    </row>
    <row r="30" spans="2:133" ht="11.25" customHeight="1" x14ac:dyDescent="0.2">
      <c r="B30" s="999" t="s">
        <v>294</v>
      </c>
      <c r="C30" s="1000"/>
      <c r="D30" s="1000"/>
      <c r="E30" s="1000"/>
      <c r="F30" s="1000"/>
      <c r="G30" s="1000"/>
      <c r="H30" s="1000"/>
      <c r="I30" s="1000"/>
      <c r="J30" s="1000"/>
      <c r="K30" s="1000"/>
      <c r="L30" s="1000"/>
      <c r="M30" s="1000"/>
      <c r="N30" s="1000"/>
      <c r="O30" s="1000"/>
      <c r="P30" s="1000"/>
      <c r="Q30" s="1001"/>
      <c r="R30" s="1002">
        <v>1866972</v>
      </c>
      <c r="S30" s="1003"/>
      <c r="T30" s="1003"/>
      <c r="U30" s="1003"/>
      <c r="V30" s="1003"/>
      <c r="W30" s="1003"/>
      <c r="X30" s="1003"/>
      <c r="Y30" s="1004"/>
      <c r="Z30" s="1005">
        <v>11.1</v>
      </c>
      <c r="AA30" s="1005"/>
      <c r="AB30" s="1005"/>
      <c r="AC30" s="1005"/>
      <c r="AD30" s="1006" t="s">
        <v>122</v>
      </c>
      <c r="AE30" s="1006"/>
      <c r="AF30" s="1006"/>
      <c r="AG30" s="1006"/>
      <c r="AH30" s="1006"/>
      <c r="AI30" s="1006"/>
      <c r="AJ30" s="1006"/>
      <c r="AK30" s="1006"/>
      <c r="AL30" s="1007" t="s">
        <v>122</v>
      </c>
      <c r="AM30" s="1008"/>
      <c r="AN30" s="1008"/>
      <c r="AO30" s="1009"/>
      <c r="AP30" s="984" t="s">
        <v>212</v>
      </c>
      <c r="AQ30" s="985"/>
      <c r="AR30" s="985"/>
      <c r="AS30" s="985"/>
      <c r="AT30" s="985"/>
      <c r="AU30" s="985"/>
      <c r="AV30" s="985"/>
      <c r="AW30" s="985"/>
      <c r="AX30" s="985"/>
      <c r="AY30" s="985"/>
      <c r="AZ30" s="985"/>
      <c r="BA30" s="985"/>
      <c r="BB30" s="985"/>
      <c r="BC30" s="985"/>
      <c r="BD30" s="985"/>
      <c r="BE30" s="985"/>
      <c r="BF30" s="986"/>
      <c r="BG30" s="984" t="s">
        <v>295</v>
      </c>
      <c r="BH30" s="1038"/>
      <c r="BI30" s="1038"/>
      <c r="BJ30" s="1038"/>
      <c r="BK30" s="1038"/>
      <c r="BL30" s="1038"/>
      <c r="BM30" s="1038"/>
      <c r="BN30" s="1038"/>
      <c r="BO30" s="1038"/>
      <c r="BP30" s="1038"/>
      <c r="BQ30" s="1039"/>
      <c r="BR30" s="984" t="s">
        <v>296</v>
      </c>
      <c r="BS30" s="1038"/>
      <c r="BT30" s="1038"/>
      <c r="BU30" s="1038"/>
      <c r="BV30" s="1038"/>
      <c r="BW30" s="1038"/>
      <c r="BX30" s="1038"/>
      <c r="BY30" s="1038"/>
      <c r="BZ30" s="1038"/>
      <c r="CA30" s="1038"/>
      <c r="CB30" s="1039"/>
      <c r="CD30" s="1042"/>
      <c r="CE30" s="1043"/>
      <c r="CF30" s="999" t="s">
        <v>297</v>
      </c>
      <c r="CG30" s="1000"/>
      <c r="CH30" s="1000"/>
      <c r="CI30" s="1000"/>
      <c r="CJ30" s="1000"/>
      <c r="CK30" s="1000"/>
      <c r="CL30" s="1000"/>
      <c r="CM30" s="1000"/>
      <c r="CN30" s="1000"/>
      <c r="CO30" s="1000"/>
      <c r="CP30" s="1000"/>
      <c r="CQ30" s="1001"/>
      <c r="CR30" s="1002">
        <v>1632577</v>
      </c>
      <c r="CS30" s="1003"/>
      <c r="CT30" s="1003"/>
      <c r="CU30" s="1003"/>
      <c r="CV30" s="1003"/>
      <c r="CW30" s="1003"/>
      <c r="CX30" s="1003"/>
      <c r="CY30" s="1004"/>
      <c r="CZ30" s="1007">
        <v>10</v>
      </c>
      <c r="DA30" s="1035"/>
      <c r="DB30" s="1035"/>
      <c r="DC30" s="1037"/>
      <c r="DD30" s="1011">
        <v>1597486</v>
      </c>
      <c r="DE30" s="1003"/>
      <c r="DF30" s="1003"/>
      <c r="DG30" s="1003"/>
      <c r="DH30" s="1003"/>
      <c r="DI30" s="1003"/>
      <c r="DJ30" s="1003"/>
      <c r="DK30" s="1004"/>
      <c r="DL30" s="1011">
        <v>1419384</v>
      </c>
      <c r="DM30" s="1003"/>
      <c r="DN30" s="1003"/>
      <c r="DO30" s="1003"/>
      <c r="DP30" s="1003"/>
      <c r="DQ30" s="1003"/>
      <c r="DR30" s="1003"/>
      <c r="DS30" s="1003"/>
      <c r="DT30" s="1003"/>
      <c r="DU30" s="1003"/>
      <c r="DV30" s="1004"/>
      <c r="DW30" s="1007">
        <v>18.8</v>
      </c>
      <c r="DX30" s="1035"/>
      <c r="DY30" s="1035"/>
      <c r="DZ30" s="1035"/>
      <c r="EA30" s="1035"/>
      <c r="EB30" s="1035"/>
      <c r="EC30" s="1036"/>
    </row>
    <row r="31" spans="2:133" ht="11.25" customHeight="1" x14ac:dyDescent="0.2">
      <c r="B31" s="1015" t="s">
        <v>298</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299</v>
      </c>
      <c r="AQ31" s="1051"/>
      <c r="AR31" s="1051"/>
      <c r="AS31" s="1051"/>
      <c r="AT31" s="1056" t="s">
        <v>300</v>
      </c>
      <c r="AU31" s="200"/>
      <c r="AV31" s="200"/>
      <c r="AW31" s="200"/>
      <c r="AX31" s="988" t="s">
        <v>178</v>
      </c>
      <c r="AY31" s="989"/>
      <c r="AZ31" s="989"/>
      <c r="BA31" s="989"/>
      <c r="BB31" s="989"/>
      <c r="BC31" s="989"/>
      <c r="BD31" s="989"/>
      <c r="BE31" s="989"/>
      <c r="BF31" s="990"/>
      <c r="BG31" s="1049">
        <v>99.5</v>
      </c>
      <c r="BH31" s="1046"/>
      <c r="BI31" s="1046"/>
      <c r="BJ31" s="1046"/>
      <c r="BK31" s="1046"/>
      <c r="BL31" s="1046"/>
      <c r="BM31" s="997">
        <v>98.5</v>
      </c>
      <c r="BN31" s="1046"/>
      <c r="BO31" s="1046"/>
      <c r="BP31" s="1046"/>
      <c r="BQ31" s="1047"/>
      <c r="BR31" s="1049">
        <v>99.6</v>
      </c>
      <c r="BS31" s="1046"/>
      <c r="BT31" s="1046"/>
      <c r="BU31" s="1046"/>
      <c r="BV31" s="1046"/>
      <c r="BW31" s="1046"/>
      <c r="BX31" s="997">
        <v>98.7</v>
      </c>
      <c r="BY31" s="1046"/>
      <c r="BZ31" s="1046"/>
      <c r="CA31" s="1046"/>
      <c r="CB31" s="1047"/>
      <c r="CD31" s="1042"/>
      <c r="CE31" s="1043"/>
      <c r="CF31" s="999" t="s">
        <v>301</v>
      </c>
      <c r="CG31" s="1000"/>
      <c r="CH31" s="1000"/>
      <c r="CI31" s="1000"/>
      <c r="CJ31" s="1000"/>
      <c r="CK31" s="1000"/>
      <c r="CL31" s="1000"/>
      <c r="CM31" s="1000"/>
      <c r="CN31" s="1000"/>
      <c r="CO31" s="1000"/>
      <c r="CP31" s="1000"/>
      <c r="CQ31" s="1001"/>
      <c r="CR31" s="1002">
        <v>63040</v>
      </c>
      <c r="CS31" s="1023"/>
      <c r="CT31" s="1023"/>
      <c r="CU31" s="1023"/>
      <c r="CV31" s="1023"/>
      <c r="CW31" s="1023"/>
      <c r="CX31" s="1023"/>
      <c r="CY31" s="1024"/>
      <c r="CZ31" s="1007">
        <v>0.4</v>
      </c>
      <c r="DA31" s="1035"/>
      <c r="DB31" s="1035"/>
      <c r="DC31" s="1037"/>
      <c r="DD31" s="1011">
        <v>63040</v>
      </c>
      <c r="DE31" s="1023"/>
      <c r="DF31" s="1023"/>
      <c r="DG31" s="1023"/>
      <c r="DH31" s="1023"/>
      <c r="DI31" s="1023"/>
      <c r="DJ31" s="1023"/>
      <c r="DK31" s="1024"/>
      <c r="DL31" s="1011">
        <v>63040</v>
      </c>
      <c r="DM31" s="1023"/>
      <c r="DN31" s="1023"/>
      <c r="DO31" s="1023"/>
      <c r="DP31" s="1023"/>
      <c r="DQ31" s="1023"/>
      <c r="DR31" s="1023"/>
      <c r="DS31" s="1023"/>
      <c r="DT31" s="1023"/>
      <c r="DU31" s="1023"/>
      <c r="DV31" s="1024"/>
      <c r="DW31" s="1007">
        <v>0.8</v>
      </c>
      <c r="DX31" s="1035"/>
      <c r="DY31" s="1035"/>
      <c r="DZ31" s="1035"/>
      <c r="EA31" s="1035"/>
      <c r="EB31" s="1035"/>
      <c r="EC31" s="1036"/>
    </row>
    <row r="32" spans="2:133" ht="11.25" customHeight="1" x14ac:dyDescent="0.2">
      <c r="B32" s="999" t="s">
        <v>302</v>
      </c>
      <c r="C32" s="1000"/>
      <c r="D32" s="1000"/>
      <c r="E32" s="1000"/>
      <c r="F32" s="1000"/>
      <c r="G32" s="1000"/>
      <c r="H32" s="1000"/>
      <c r="I32" s="1000"/>
      <c r="J32" s="1000"/>
      <c r="K32" s="1000"/>
      <c r="L32" s="1000"/>
      <c r="M32" s="1000"/>
      <c r="N32" s="1000"/>
      <c r="O32" s="1000"/>
      <c r="P32" s="1000"/>
      <c r="Q32" s="1001"/>
      <c r="R32" s="1002">
        <v>1280840</v>
      </c>
      <c r="S32" s="1003"/>
      <c r="T32" s="1003"/>
      <c r="U32" s="1003"/>
      <c r="V32" s="1003"/>
      <c r="W32" s="1003"/>
      <c r="X32" s="1003"/>
      <c r="Y32" s="1004"/>
      <c r="Z32" s="1005">
        <v>7.6</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303</v>
      </c>
      <c r="AX32" s="999" t="s">
        <v>304</v>
      </c>
      <c r="AY32" s="1000"/>
      <c r="AZ32" s="1000"/>
      <c r="BA32" s="1000"/>
      <c r="BB32" s="1000"/>
      <c r="BC32" s="1000"/>
      <c r="BD32" s="1000"/>
      <c r="BE32" s="1000"/>
      <c r="BF32" s="1001"/>
      <c r="BG32" s="1059">
        <v>99.7</v>
      </c>
      <c r="BH32" s="1023"/>
      <c r="BI32" s="1023"/>
      <c r="BJ32" s="1023"/>
      <c r="BK32" s="1023"/>
      <c r="BL32" s="1023"/>
      <c r="BM32" s="1008">
        <v>99.2</v>
      </c>
      <c r="BN32" s="1023"/>
      <c r="BO32" s="1023"/>
      <c r="BP32" s="1023"/>
      <c r="BQ32" s="1048"/>
      <c r="BR32" s="1059">
        <v>99.8</v>
      </c>
      <c r="BS32" s="1023"/>
      <c r="BT32" s="1023"/>
      <c r="BU32" s="1023"/>
      <c r="BV32" s="1023"/>
      <c r="BW32" s="1023"/>
      <c r="BX32" s="1008">
        <v>99.3</v>
      </c>
      <c r="BY32" s="1023"/>
      <c r="BZ32" s="1023"/>
      <c r="CA32" s="1023"/>
      <c r="CB32" s="1048"/>
      <c r="CD32" s="1044"/>
      <c r="CE32" s="1045"/>
      <c r="CF32" s="999" t="s">
        <v>305</v>
      </c>
      <c r="CG32" s="1000"/>
      <c r="CH32" s="1000"/>
      <c r="CI32" s="1000"/>
      <c r="CJ32" s="1000"/>
      <c r="CK32" s="1000"/>
      <c r="CL32" s="1000"/>
      <c r="CM32" s="1000"/>
      <c r="CN32" s="1000"/>
      <c r="CO32" s="1000"/>
      <c r="CP32" s="1000"/>
      <c r="CQ32" s="1001"/>
      <c r="CR32" s="1002">
        <v>5635</v>
      </c>
      <c r="CS32" s="1003"/>
      <c r="CT32" s="1003"/>
      <c r="CU32" s="1003"/>
      <c r="CV32" s="1003"/>
      <c r="CW32" s="1003"/>
      <c r="CX32" s="1003"/>
      <c r="CY32" s="1004"/>
      <c r="CZ32" s="1007">
        <v>0</v>
      </c>
      <c r="DA32" s="1035"/>
      <c r="DB32" s="1035"/>
      <c r="DC32" s="1037"/>
      <c r="DD32" s="1011">
        <v>5635</v>
      </c>
      <c r="DE32" s="1003"/>
      <c r="DF32" s="1003"/>
      <c r="DG32" s="1003"/>
      <c r="DH32" s="1003"/>
      <c r="DI32" s="1003"/>
      <c r="DJ32" s="1003"/>
      <c r="DK32" s="1004"/>
      <c r="DL32" s="1011">
        <v>5635</v>
      </c>
      <c r="DM32" s="1003"/>
      <c r="DN32" s="1003"/>
      <c r="DO32" s="1003"/>
      <c r="DP32" s="1003"/>
      <c r="DQ32" s="1003"/>
      <c r="DR32" s="1003"/>
      <c r="DS32" s="1003"/>
      <c r="DT32" s="1003"/>
      <c r="DU32" s="1003"/>
      <c r="DV32" s="1004"/>
      <c r="DW32" s="1007">
        <v>0.1</v>
      </c>
      <c r="DX32" s="1035"/>
      <c r="DY32" s="1035"/>
      <c r="DZ32" s="1035"/>
      <c r="EA32" s="1035"/>
      <c r="EB32" s="1035"/>
      <c r="EC32" s="1036"/>
    </row>
    <row r="33" spans="2:133" ht="11.25" customHeight="1" x14ac:dyDescent="0.2">
      <c r="B33" s="999" t="s">
        <v>306</v>
      </c>
      <c r="C33" s="1000"/>
      <c r="D33" s="1000"/>
      <c r="E33" s="1000"/>
      <c r="F33" s="1000"/>
      <c r="G33" s="1000"/>
      <c r="H33" s="1000"/>
      <c r="I33" s="1000"/>
      <c r="J33" s="1000"/>
      <c r="K33" s="1000"/>
      <c r="L33" s="1000"/>
      <c r="M33" s="1000"/>
      <c r="N33" s="1000"/>
      <c r="O33" s="1000"/>
      <c r="P33" s="1000"/>
      <c r="Q33" s="1001"/>
      <c r="R33" s="1002">
        <v>6588</v>
      </c>
      <c r="S33" s="1003"/>
      <c r="T33" s="1003"/>
      <c r="U33" s="1003"/>
      <c r="V33" s="1003"/>
      <c r="W33" s="1003"/>
      <c r="X33" s="1003"/>
      <c r="Y33" s="1004"/>
      <c r="Z33" s="1005">
        <v>0</v>
      </c>
      <c r="AA33" s="1005"/>
      <c r="AB33" s="1005"/>
      <c r="AC33" s="1005"/>
      <c r="AD33" s="1006" t="s">
        <v>122</v>
      </c>
      <c r="AE33" s="1006"/>
      <c r="AF33" s="1006"/>
      <c r="AG33" s="1006"/>
      <c r="AH33" s="1006"/>
      <c r="AI33" s="1006"/>
      <c r="AJ33" s="1006"/>
      <c r="AK33" s="1006"/>
      <c r="AL33" s="1007" t="s">
        <v>122</v>
      </c>
      <c r="AM33" s="1008"/>
      <c r="AN33" s="1008"/>
      <c r="AO33" s="1009"/>
      <c r="AP33" s="1054"/>
      <c r="AQ33" s="1055"/>
      <c r="AR33" s="1055"/>
      <c r="AS33" s="1055"/>
      <c r="AT33" s="1058"/>
      <c r="AU33" s="201"/>
      <c r="AV33" s="201"/>
      <c r="AW33" s="201"/>
      <c r="AX33" s="1025" t="s">
        <v>307</v>
      </c>
      <c r="AY33" s="1026"/>
      <c r="AZ33" s="1026"/>
      <c r="BA33" s="1026"/>
      <c r="BB33" s="1026"/>
      <c r="BC33" s="1026"/>
      <c r="BD33" s="1026"/>
      <c r="BE33" s="1026"/>
      <c r="BF33" s="1027"/>
      <c r="BG33" s="1060">
        <v>99.2</v>
      </c>
      <c r="BH33" s="1061"/>
      <c r="BI33" s="1061"/>
      <c r="BJ33" s="1061"/>
      <c r="BK33" s="1061"/>
      <c r="BL33" s="1061"/>
      <c r="BM33" s="1062">
        <v>97.6</v>
      </c>
      <c r="BN33" s="1061"/>
      <c r="BO33" s="1061"/>
      <c r="BP33" s="1061"/>
      <c r="BQ33" s="1063"/>
      <c r="BR33" s="1060">
        <v>99.3</v>
      </c>
      <c r="BS33" s="1061"/>
      <c r="BT33" s="1061"/>
      <c r="BU33" s="1061"/>
      <c r="BV33" s="1061"/>
      <c r="BW33" s="1061"/>
      <c r="BX33" s="1062">
        <v>97.8</v>
      </c>
      <c r="BY33" s="1061"/>
      <c r="BZ33" s="1061"/>
      <c r="CA33" s="1061"/>
      <c r="CB33" s="1063"/>
      <c r="CD33" s="999" t="s">
        <v>308</v>
      </c>
      <c r="CE33" s="1000"/>
      <c r="CF33" s="1000"/>
      <c r="CG33" s="1000"/>
      <c r="CH33" s="1000"/>
      <c r="CI33" s="1000"/>
      <c r="CJ33" s="1000"/>
      <c r="CK33" s="1000"/>
      <c r="CL33" s="1000"/>
      <c r="CM33" s="1000"/>
      <c r="CN33" s="1000"/>
      <c r="CO33" s="1000"/>
      <c r="CP33" s="1000"/>
      <c r="CQ33" s="1001"/>
      <c r="CR33" s="1002">
        <v>8438485</v>
      </c>
      <c r="CS33" s="1023"/>
      <c r="CT33" s="1023"/>
      <c r="CU33" s="1023"/>
      <c r="CV33" s="1023"/>
      <c r="CW33" s="1023"/>
      <c r="CX33" s="1023"/>
      <c r="CY33" s="1024"/>
      <c r="CZ33" s="1007">
        <v>51.6</v>
      </c>
      <c r="DA33" s="1035"/>
      <c r="DB33" s="1035"/>
      <c r="DC33" s="1037"/>
      <c r="DD33" s="1011">
        <v>5135867</v>
      </c>
      <c r="DE33" s="1023"/>
      <c r="DF33" s="1023"/>
      <c r="DG33" s="1023"/>
      <c r="DH33" s="1023"/>
      <c r="DI33" s="1023"/>
      <c r="DJ33" s="1023"/>
      <c r="DK33" s="1024"/>
      <c r="DL33" s="1011">
        <v>3549935</v>
      </c>
      <c r="DM33" s="1023"/>
      <c r="DN33" s="1023"/>
      <c r="DO33" s="1023"/>
      <c r="DP33" s="1023"/>
      <c r="DQ33" s="1023"/>
      <c r="DR33" s="1023"/>
      <c r="DS33" s="1023"/>
      <c r="DT33" s="1023"/>
      <c r="DU33" s="1023"/>
      <c r="DV33" s="1024"/>
      <c r="DW33" s="1007">
        <v>47.1</v>
      </c>
      <c r="DX33" s="1035"/>
      <c r="DY33" s="1035"/>
      <c r="DZ33" s="1035"/>
      <c r="EA33" s="1035"/>
      <c r="EB33" s="1035"/>
      <c r="EC33" s="1036"/>
    </row>
    <row r="34" spans="2:133" ht="11.25" customHeight="1" x14ac:dyDescent="0.2">
      <c r="B34" s="999" t="s">
        <v>309</v>
      </c>
      <c r="C34" s="1000"/>
      <c r="D34" s="1000"/>
      <c r="E34" s="1000"/>
      <c r="F34" s="1000"/>
      <c r="G34" s="1000"/>
      <c r="H34" s="1000"/>
      <c r="I34" s="1000"/>
      <c r="J34" s="1000"/>
      <c r="K34" s="1000"/>
      <c r="L34" s="1000"/>
      <c r="M34" s="1000"/>
      <c r="N34" s="1000"/>
      <c r="O34" s="1000"/>
      <c r="P34" s="1000"/>
      <c r="Q34" s="1001"/>
      <c r="R34" s="1002">
        <v>816190</v>
      </c>
      <c r="S34" s="1003"/>
      <c r="T34" s="1003"/>
      <c r="U34" s="1003"/>
      <c r="V34" s="1003"/>
      <c r="W34" s="1003"/>
      <c r="X34" s="1003"/>
      <c r="Y34" s="1004"/>
      <c r="Z34" s="1005">
        <v>4.9000000000000004</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310</v>
      </c>
      <c r="CE34" s="1000"/>
      <c r="CF34" s="1000"/>
      <c r="CG34" s="1000"/>
      <c r="CH34" s="1000"/>
      <c r="CI34" s="1000"/>
      <c r="CJ34" s="1000"/>
      <c r="CK34" s="1000"/>
      <c r="CL34" s="1000"/>
      <c r="CM34" s="1000"/>
      <c r="CN34" s="1000"/>
      <c r="CO34" s="1000"/>
      <c r="CP34" s="1000"/>
      <c r="CQ34" s="1001"/>
      <c r="CR34" s="1002">
        <v>1759499</v>
      </c>
      <c r="CS34" s="1003"/>
      <c r="CT34" s="1003"/>
      <c r="CU34" s="1003"/>
      <c r="CV34" s="1003"/>
      <c r="CW34" s="1003"/>
      <c r="CX34" s="1003"/>
      <c r="CY34" s="1004"/>
      <c r="CZ34" s="1007">
        <v>10.8</v>
      </c>
      <c r="DA34" s="1035"/>
      <c r="DB34" s="1035"/>
      <c r="DC34" s="1037"/>
      <c r="DD34" s="1011">
        <v>1043768</v>
      </c>
      <c r="DE34" s="1003"/>
      <c r="DF34" s="1003"/>
      <c r="DG34" s="1003"/>
      <c r="DH34" s="1003"/>
      <c r="DI34" s="1003"/>
      <c r="DJ34" s="1003"/>
      <c r="DK34" s="1004"/>
      <c r="DL34" s="1011">
        <v>655627</v>
      </c>
      <c r="DM34" s="1003"/>
      <c r="DN34" s="1003"/>
      <c r="DO34" s="1003"/>
      <c r="DP34" s="1003"/>
      <c r="DQ34" s="1003"/>
      <c r="DR34" s="1003"/>
      <c r="DS34" s="1003"/>
      <c r="DT34" s="1003"/>
      <c r="DU34" s="1003"/>
      <c r="DV34" s="1004"/>
      <c r="DW34" s="1007">
        <v>8.6999999999999993</v>
      </c>
      <c r="DX34" s="1035"/>
      <c r="DY34" s="1035"/>
      <c r="DZ34" s="1035"/>
      <c r="EA34" s="1035"/>
      <c r="EB34" s="1035"/>
      <c r="EC34" s="1036"/>
    </row>
    <row r="35" spans="2:133" ht="11.25" customHeight="1" x14ac:dyDescent="0.2">
      <c r="B35" s="999" t="s">
        <v>311</v>
      </c>
      <c r="C35" s="1000"/>
      <c r="D35" s="1000"/>
      <c r="E35" s="1000"/>
      <c r="F35" s="1000"/>
      <c r="G35" s="1000"/>
      <c r="H35" s="1000"/>
      <c r="I35" s="1000"/>
      <c r="J35" s="1000"/>
      <c r="K35" s="1000"/>
      <c r="L35" s="1000"/>
      <c r="M35" s="1000"/>
      <c r="N35" s="1000"/>
      <c r="O35" s="1000"/>
      <c r="P35" s="1000"/>
      <c r="Q35" s="1001"/>
      <c r="R35" s="1002">
        <v>719984</v>
      </c>
      <c r="S35" s="1003"/>
      <c r="T35" s="1003"/>
      <c r="U35" s="1003"/>
      <c r="V35" s="1003"/>
      <c r="W35" s="1003"/>
      <c r="X35" s="1003"/>
      <c r="Y35" s="1004"/>
      <c r="Z35" s="1005">
        <v>4.3</v>
      </c>
      <c r="AA35" s="1005"/>
      <c r="AB35" s="1005"/>
      <c r="AC35" s="1005"/>
      <c r="AD35" s="1006" t="s">
        <v>122</v>
      </c>
      <c r="AE35" s="1006"/>
      <c r="AF35" s="1006"/>
      <c r="AG35" s="1006"/>
      <c r="AH35" s="1006"/>
      <c r="AI35" s="1006"/>
      <c r="AJ35" s="1006"/>
      <c r="AK35" s="1006"/>
      <c r="AL35" s="1007" t="s">
        <v>122</v>
      </c>
      <c r="AM35" s="1008"/>
      <c r="AN35" s="1008"/>
      <c r="AO35" s="1009"/>
      <c r="AP35" s="204"/>
      <c r="AQ35" s="984" t="s">
        <v>312</v>
      </c>
      <c r="AR35" s="985"/>
      <c r="AS35" s="985"/>
      <c r="AT35" s="985"/>
      <c r="AU35" s="985"/>
      <c r="AV35" s="985"/>
      <c r="AW35" s="985"/>
      <c r="AX35" s="985"/>
      <c r="AY35" s="985"/>
      <c r="AZ35" s="985"/>
      <c r="BA35" s="985"/>
      <c r="BB35" s="985"/>
      <c r="BC35" s="985"/>
      <c r="BD35" s="985"/>
      <c r="BE35" s="985"/>
      <c r="BF35" s="986"/>
      <c r="BG35" s="984" t="s">
        <v>313</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314</v>
      </c>
      <c r="CE35" s="1000"/>
      <c r="CF35" s="1000"/>
      <c r="CG35" s="1000"/>
      <c r="CH35" s="1000"/>
      <c r="CI35" s="1000"/>
      <c r="CJ35" s="1000"/>
      <c r="CK35" s="1000"/>
      <c r="CL35" s="1000"/>
      <c r="CM35" s="1000"/>
      <c r="CN35" s="1000"/>
      <c r="CO35" s="1000"/>
      <c r="CP35" s="1000"/>
      <c r="CQ35" s="1001"/>
      <c r="CR35" s="1002">
        <v>487668</v>
      </c>
      <c r="CS35" s="1023"/>
      <c r="CT35" s="1023"/>
      <c r="CU35" s="1023"/>
      <c r="CV35" s="1023"/>
      <c r="CW35" s="1023"/>
      <c r="CX35" s="1023"/>
      <c r="CY35" s="1024"/>
      <c r="CZ35" s="1007">
        <v>3</v>
      </c>
      <c r="DA35" s="1035"/>
      <c r="DB35" s="1035"/>
      <c r="DC35" s="1037"/>
      <c r="DD35" s="1011">
        <v>334613</v>
      </c>
      <c r="DE35" s="1023"/>
      <c r="DF35" s="1023"/>
      <c r="DG35" s="1023"/>
      <c r="DH35" s="1023"/>
      <c r="DI35" s="1023"/>
      <c r="DJ35" s="1023"/>
      <c r="DK35" s="1024"/>
      <c r="DL35" s="1011">
        <v>15322</v>
      </c>
      <c r="DM35" s="1023"/>
      <c r="DN35" s="1023"/>
      <c r="DO35" s="1023"/>
      <c r="DP35" s="1023"/>
      <c r="DQ35" s="1023"/>
      <c r="DR35" s="1023"/>
      <c r="DS35" s="1023"/>
      <c r="DT35" s="1023"/>
      <c r="DU35" s="1023"/>
      <c r="DV35" s="1024"/>
      <c r="DW35" s="1007">
        <v>0.2</v>
      </c>
      <c r="DX35" s="1035"/>
      <c r="DY35" s="1035"/>
      <c r="DZ35" s="1035"/>
      <c r="EA35" s="1035"/>
      <c r="EB35" s="1035"/>
      <c r="EC35" s="1036"/>
    </row>
    <row r="36" spans="2:133" ht="11.25" customHeight="1" x14ac:dyDescent="0.2">
      <c r="B36" s="999" t="s">
        <v>315</v>
      </c>
      <c r="C36" s="1000"/>
      <c r="D36" s="1000"/>
      <c r="E36" s="1000"/>
      <c r="F36" s="1000"/>
      <c r="G36" s="1000"/>
      <c r="H36" s="1000"/>
      <c r="I36" s="1000"/>
      <c r="J36" s="1000"/>
      <c r="K36" s="1000"/>
      <c r="L36" s="1000"/>
      <c r="M36" s="1000"/>
      <c r="N36" s="1000"/>
      <c r="O36" s="1000"/>
      <c r="P36" s="1000"/>
      <c r="Q36" s="1001"/>
      <c r="R36" s="1002">
        <v>461601</v>
      </c>
      <c r="S36" s="1003"/>
      <c r="T36" s="1003"/>
      <c r="U36" s="1003"/>
      <c r="V36" s="1003"/>
      <c r="W36" s="1003"/>
      <c r="X36" s="1003"/>
      <c r="Y36" s="1004"/>
      <c r="Z36" s="1005">
        <v>2.7</v>
      </c>
      <c r="AA36" s="1005"/>
      <c r="AB36" s="1005"/>
      <c r="AC36" s="1005"/>
      <c r="AD36" s="1006" t="s">
        <v>122</v>
      </c>
      <c r="AE36" s="1006"/>
      <c r="AF36" s="1006"/>
      <c r="AG36" s="1006"/>
      <c r="AH36" s="1006"/>
      <c r="AI36" s="1006"/>
      <c r="AJ36" s="1006"/>
      <c r="AK36" s="1006"/>
      <c r="AL36" s="1007" t="s">
        <v>122</v>
      </c>
      <c r="AM36" s="1008"/>
      <c r="AN36" s="1008"/>
      <c r="AO36" s="1009"/>
      <c r="AP36" s="204"/>
      <c r="AQ36" s="1068" t="s">
        <v>316</v>
      </c>
      <c r="AR36" s="1069"/>
      <c r="AS36" s="1069"/>
      <c r="AT36" s="1069"/>
      <c r="AU36" s="1069"/>
      <c r="AV36" s="1069"/>
      <c r="AW36" s="1069"/>
      <c r="AX36" s="1069"/>
      <c r="AY36" s="1070"/>
      <c r="AZ36" s="991">
        <v>2754417</v>
      </c>
      <c r="BA36" s="992"/>
      <c r="BB36" s="992"/>
      <c r="BC36" s="992"/>
      <c r="BD36" s="992"/>
      <c r="BE36" s="992"/>
      <c r="BF36" s="1064"/>
      <c r="BG36" s="988" t="s">
        <v>317</v>
      </c>
      <c r="BH36" s="989"/>
      <c r="BI36" s="989"/>
      <c r="BJ36" s="989"/>
      <c r="BK36" s="989"/>
      <c r="BL36" s="989"/>
      <c r="BM36" s="989"/>
      <c r="BN36" s="989"/>
      <c r="BO36" s="989"/>
      <c r="BP36" s="989"/>
      <c r="BQ36" s="989"/>
      <c r="BR36" s="989"/>
      <c r="BS36" s="989"/>
      <c r="BT36" s="989"/>
      <c r="BU36" s="990"/>
      <c r="BV36" s="991">
        <v>2416</v>
      </c>
      <c r="BW36" s="992"/>
      <c r="BX36" s="992"/>
      <c r="BY36" s="992"/>
      <c r="BZ36" s="992"/>
      <c r="CA36" s="992"/>
      <c r="CB36" s="1064"/>
      <c r="CD36" s="999" t="s">
        <v>318</v>
      </c>
      <c r="CE36" s="1000"/>
      <c r="CF36" s="1000"/>
      <c r="CG36" s="1000"/>
      <c r="CH36" s="1000"/>
      <c r="CI36" s="1000"/>
      <c r="CJ36" s="1000"/>
      <c r="CK36" s="1000"/>
      <c r="CL36" s="1000"/>
      <c r="CM36" s="1000"/>
      <c r="CN36" s="1000"/>
      <c r="CO36" s="1000"/>
      <c r="CP36" s="1000"/>
      <c r="CQ36" s="1001"/>
      <c r="CR36" s="1002">
        <v>3921047</v>
      </c>
      <c r="CS36" s="1003"/>
      <c r="CT36" s="1003"/>
      <c r="CU36" s="1003"/>
      <c r="CV36" s="1003"/>
      <c r="CW36" s="1003"/>
      <c r="CX36" s="1003"/>
      <c r="CY36" s="1004"/>
      <c r="CZ36" s="1007">
        <v>24</v>
      </c>
      <c r="DA36" s="1035"/>
      <c r="DB36" s="1035"/>
      <c r="DC36" s="1037"/>
      <c r="DD36" s="1011">
        <v>2838095</v>
      </c>
      <c r="DE36" s="1003"/>
      <c r="DF36" s="1003"/>
      <c r="DG36" s="1003"/>
      <c r="DH36" s="1003"/>
      <c r="DI36" s="1003"/>
      <c r="DJ36" s="1003"/>
      <c r="DK36" s="1004"/>
      <c r="DL36" s="1011">
        <v>2328776</v>
      </c>
      <c r="DM36" s="1003"/>
      <c r="DN36" s="1003"/>
      <c r="DO36" s="1003"/>
      <c r="DP36" s="1003"/>
      <c r="DQ36" s="1003"/>
      <c r="DR36" s="1003"/>
      <c r="DS36" s="1003"/>
      <c r="DT36" s="1003"/>
      <c r="DU36" s="1003"/>
      <c r="DV36" s="1004"/>
      <c r="DW36" s="1007">
        <v>30.9</v>
      </c>
      <c r="DX36" s="1035"/>
      <c r="DY36" s="1035"/>
      <c r="DZ36" s="1035"/>
      <c r="EA36" s="1035"/>
      <c r="EB36" s="1035"/>
      <c r="EC36" s="1036"/>
    </row>
    <row r="37" spans="2:133" ht="11.25" customHeight="1" x14ac:dyDescent="0.2">
      <c r="B37" s="999" t="s">
        <v>319</v>
      </c>
      <c r="C37" s="1000"/>
      <c r="D37" s="1000"/>
      <c r="E37" s="1000"/>
      <c r="F37" s="1000"/>
      <c r="G37" s="1000"/>
      <c r="H37" s="1000"/>
      <c r="I37" s="1000"/>
      <c r="J37" s="1000"/>
      <c r="K37" s="1000"/>
      <c r="L37" s="1000"/>
      <c r="M37" s="1000"/>
      <c r="N37" s="1000"/>
      <c r="O37" s="1000"/>
      <c r="P37" s="1000"/>
      <c r="Q37" s="1001"/>
      <c r="R37" s="1002">
        <v>785117</v>
      </c>
      <c r="S37" s="1003"/>
      <c r="T37" s="1003"/>
      <c r="U37" s="1003"/>
      <c r="V37" s="1003"/>
      <c r="W37" s="1003"/>
      <c r="X37" s="1003"/>
      <c r="Y37" s="1004"/>
      <c r="Z37" s="1005">
        <v>4.7</v>
      </c>
      <c r="AA37" s="1005"/>
      <c r="AB37" s="1005"/>
      <c r="AC37" s="1005"/>
      <c r="AD37" s="1006">
        <v>384</v>
      </c>
      <c r="AE37" s="1006"/>
      <c r="AF37" s="1006"/>
      <c r="AG37" s="1006"/>
      <c r="AH37" s="1006"/>
      <c r="AI37" s="1006"/>
      <c r="AJ37" s="1006"/>
      <c r="AK37" s="1006"/>
      <c r="AL37" s="1007">
        <v>0</v>
      </c>
      <c r="AM37" s="1008"/>
      <c r="AN37" s="1008"/>
      <c r="AO37" s="1009"/>
      <c r="AQ37" s="1065" t="s">
        <v>320</v>
      </c>
      <c r="AR37" s="1066"/>
      <c r="AS37" s="1066"/>
      <c r="AT37" s="1066"/>
      <c r="AU37" s="1066"/>
      <c r="AV37" s="1066"/>
      <c r="AW37" s="1066"/>
      <c r="AX37" s="1066"/>
      <c r="AY37" s="1067"/>
      <c r="AZ37" s="1002">
        <v>971408</v>
      </c>
      <c r="BA37" s="1003"/>
      <c r="BB37" s="1003"/>
      <c r="BC37" s="1003"/>
      <c r="BD37" s="1023"/>
      <c r="BE37" s="1023"/>
      <c r="BF37" s="1048"/>
      <c r="BG37" s="999" t="s">
        <v>321</v>
      </c>
      <c r="BH37" s="1000"/>
      <c r="BI37" s="1000"/>
      <c r="BJ37" s="1000"/>
      <c r="BK37" s="1000"/>
      <c r="BL37" s="1000"/>
      <c r="BM37" s="1000"/>
      <c r="BN37" s="1000"/>
      <c r="BO37" s="1000"/>
      <c r="BP37" s="1000"/>
      <c r="BQ37" s="1000"/>
      <c r="BR37" s="1000"/>
      <c r="BS37" s="1000"/>
      <c r="BT37" s="1000"/>
      <c r="BU37" s="1001"/>
      <c r="BV37" s="1002">
        <v>-13165</v>
      </c>
      <c r="BW37" s="1003"/>
      <c r="BX37" s="1003"/>
      <c r="BY37" s="1003"/>
      <c r="BZ37" s="1003"/>
      <c r="CA37" s="1003"/>
      <c r="CB37" s="1012"/>
      <c r="CD37" s="999" t="s">
        <v>322</v>
      </c>
      <c r="CE37" s="1000"/>
      <c r="CF37" s="1000"/>
      <c r="CG37" s="1000"/>
      <c r="CH37" s="1000"/>
      <c r="CI37" s="1000"/>
      <c r="CJ37" s="1000"/>
      <c r="CK37" s="1000"/>
      <c r="CL37" s="1000"/>
      <c r="CM37" s="1000"/>
      <c r="CN37" s="1000"/>
      <c r="CO37" s="1000"/>
      <c r="CP37" s="1000"/>
      <c r="CQ37" s="1001"/>
      <c r="CR37" s="1002">
        <v>329674</v>
      </c>
      <c r="CS37" s="1023"/>
      <c r="CT37" s="1023"/>
      <c r="CU37" s="1023"/>
      <c r="CV37" s="1023"/>
      <c r="CW37" s="1023"/>
      <c r="CX37" s="1023"/>
      <c r="CY37" s="1024"/>
      <c r="CZ37" s="1007">
        <v>2</v>
      </c>
      <c r="DA37" s="1035"/>
      <c r="DB37" s="1035"/>
      <c r="DC37" s="1037"/>
      <c r="DD37" s="1011">
        <v>320974</v>
      </c>
      <c r="DE37" s="1023"/>
      <c r="DF37" s="1023"/>
      <c r="DG37" s="1023"/>
      <c r="DH37" s="1023"/>
      <c r="DI37" s="1023"/>
      <c r="DJ37" s="1023"/>
      <c r="DK37" s="1024"/>
      <c r="DL37" s="1011">
        <v>306494</v>
      </c>
      <c r="DM37" s="1023"/>
      <c r="DN37" s="1023"/>
      <c r="DO37" s="1023"/>
      <c r="DP37" s="1023"/>
      <c r="DQ37" s="1023"/>
      <c r="DR37" s="1023"/>
      <c r="DS37" s="1023"/>
      <c r="DT37" s="1023"/>
      <c r="DU37" s="1023"/>
      <c r="DV37" s="1024"/>
      <c r="DW37" s="1007">
        <v>4.0999999999999996</v>
      </c>
      <c r="DX37" s="1035"/>
      <c r="DY37" s="1035"/>
      <c r="DZ37" s="1035"/>
      <c r="EA37" s="1035"/>
      <c r="EB37" s="1035"/>
      <c r="EC37" s="1036"/>
    </row>
    <row r="38" spans="2:133" ht="11.25" customHeight="1" x14ac:dyDescent="0.2">
      <c r="B38" s="999" t="s">
        <v>323</v>
      </c>
      <c r="C38" s="1000"/>
      <c r="D38" s="1000"/>
      <c r="E38" s="1000"/>
      <c r="F38" s="1000"/>
      <c r="G38" s="1000"/>
      <c r="H38" s="1000"/>
      <c r="I38" s="1000"/>
      <c r="J38" s="1000"/>
      <c r="K38" s="1000"/>
      <c r="L38" s="1000"/>
      <c r="M38" s="1000"/>
      <c r="N38" s="1000"/>
      <c r="O38" s="1000"/>
      <c r="P38" s="1000"/>
      <c r="Q38" s="1001"/>
      <c r="R38" s="1002">
        <v>1946190</v>
      </c>
      <c r="S38" s="1003"/>
      <c r="T38" s="1003"/>
      <c r="U38" s="1003"/>
      <c r="V38" s="1003"/>
      <c r="W38" s="1003"/>
      <c r="X38" s="1003"/>
      <c r="Y38" s="1004"/>
      <c r="Z38" s="1005">
        <v>11.6</v>
      </c>
      <c r="AA38" s="1005"/>
      <c r="AB38" s="1005"/>
      <c r="AC38" s="1005"/>
      <c r="AD38" s="1006" t="s">
        <v>122</v>
      </c>
      <c r="AE38" s="1006"/>
      <c r="AF38" s="1006"/>
      <c r="AG38" s="1006"/>
      <c r="AH38" s="1006"/>
      <c r="AI38" s="1006"/>
      <c r="AJ38" s="1006"/>
      <c r="AK38" s="1006"/>
      <c r="AL38" s="1007" t="s">
        <v>122</v>
      </c>
      <c r="AM38" s="1008"/>
      <c r="AN38" s="1008"/>
      <c r="AO38" s="1009"/>
      <c r="AQ38" s="1065" t="s">
        <v>324</v>
      </c>
      <c r="AR38" s="1066"/>
      <c r="AS38" s="1066"/>
      <c r="AT38" s="1066"/>
      <c r="AU38" s="1066"/>
      <c r="AV38" s="1066"/>
      <c r="AW38" s="1066"/>
      <c r="AX38" s="1066"/>
      <c r="AY38" s="1067"/>
      <c r="AZ38" s="1002">
        <v>552122</v>
      </c>
      <c r="BA38" s="1003"/>
      <c r="BB38" s="1003"/>
      <c r="BC38" s="1003"/>
      <c r="BD38" s="1023"/>
      <c r="BE38" s="1023"/>
      <c r="BF38" s="1048"/>
      <c r="BG38" s="999" t="s">
        <v>325</v>
      </c>
      <c r="BH38" s="1000"/>
      <c r="BI38" s="1000"/>
      <c r="BJ38" s="1000"/>
      <c r="BK38" s="1000"/>
      <c r="BL38" s="1000"/>
      <c r="BM38" s="1000"/>
      <c r="BN38" s="1000"/>
      <c r="BO38" s="1000"/>
      <c r="BP38" s="1000"/>
      <c r="BQ38" s="1000"/>
      <c r="BR38" s="1000"/>
      <c r="BS38" s="1000"/>
      <c r="BT38" s="1000"/>
      <c r="BU38" s="1001"/>
      <c r="BV38" s="1002">
        <v>1449</v>
      </c>
      <c r="BW38" s="1003"/>
      <c r="BX38" s="1003"/>
      <c r="BY38" s="1003"/>
      <c r="BZ38" s="1003"/>
      <c r="CA38" s="1003"/>
      <c r="CB38" s="1012"/>
      <c r="CD38" s="999" t="s">
        <v>326</v>
      </c>
      <c r="CE38" s="1000"/>
      <c r="CF38" s="1000"/>
      <c r="CG38" s="1000"/>
      <c r="CH38" s="1000"/>
      <c r="CI38" s="1000"/>
      <c r="CJ38" s="1000"/>
      <c r="CK38" s="1000"/>
      <c r="CL38" s="1000"/>
      <c r="CM38" s="1000"/>
      <c r="CN38" s="1000"/>
      <c r="CO38" s="1000"/>
      <c r="CP38" s="1000"/>
      <c r="CQ38" s="1001"/>
      <c r="CR38" s="1002">
        <v>926100</v>
      </c>
      <c r="CS38" s="1003"/>
      <c r="CT38" s="1003"/>
      <c r="CU38" s="1003"/>
      <c r="CV38" s="1003"/>
      <c r="CW38" s="1003"/>
      <c r="CX38" s="1003"/>
      <c r="CY38" s="1004"/>
      <c r="CZ38" s="1007">
        <v>5.7</v>
      </c>
      <c r="DA38" s="1035"/>
      <c r="DB38" s="1035"/>
      <c r="DC38" s="1037"/>
      <c r="DD38" s="1011">
        <v>831950</v>
      </c>
      <c r="DE38" s="1003"/>
      <c r="DF38" s="1003"/>
      <c r="DG38" s="1003"/>
      <c r="DH38" s="1003"/>
      <c r="DI38" s="1003"/>
      <c r="DJ38" s="1003"/>
      <c r="DK38" s="1004"/>
      <c r="DL38" s="1011">
        <v>550210</v>
      </c>
      <c r="DM38" s="1003"/>
      <c r="DN38" s="1003"/>
      <c r="DO38" s="1003"/>
      <c r="DP38" s="1003"/>
      <c r="DQ38" s="1003"/>
      <c r="DR38" s="1003"/>
      <c r="DS38" s="1003"/>
      <c r="DT38" s="1003"/>
      <c r="DU38" s="1003"/>
      <c r="DV38" s="1004"/>
      <c r="DW38" s="1007">
        <v>7.3</v>
      </c>
      <c r="DX38" s="1035"/>
      <c r="DY38" s="1035"/>
      <c r="DZ38" s="1035"/>
      <c r="EA38" s="1035"/>
      <c r="EB38" s="1035"/>
      <c r="EC38" s="1036"/>
    </row>
    <row r="39" spans="2:133" ht="11.25" customHeight="1" x14ac:dyDescent="0.2">
      <c r="B39" s="999" t="s">
        <v>327</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328</v>
      </c>
      <c r="AR39" s="1066"/>
      <c r="AS39" s="1066"/>
      <c r="AT39" s="1066"/>
      <c r="AU39" s="1066"/>
      <c r="AV39" s="1066"/>
      <c r="AW39" s="1066"/>
      <c r="AX39" s="1066"/>
      <c r="AY39" s="1067"/>
      <c r="AZ39" s="1002">
        <v>304787</v>
      </c>
      <c r="BA39" s="1003"/>
      <c r="BB39" s="1003"/>
      <c r="BC39" s="1003"/>
      <c r="BD39" s="1023"/>
      <c r="BE39" s="1023"/>
      <c r="BF39" s="1048"/>
      <c r="BG39" s="999" t="s">
        <v>329</v>
      </c>
      <c r="BH39" s="1000"/>
      <c r="BI39" s="1000"/>
      <c r="BJ39" s="1000"/>
      <c r="BK39" s="1000"/>
      <c r="BL39" s="1000"/>
      <c r="BM39" s="1000"/>
      <c r="BN39" s="1000"/>
      <c r="BO39" s="1000"/>
      <c r="BP39" s="1000"/>
      <c r="BQ39" s="1000"/>
      <c r="BR39" s="1000"/>
      <c r="BS39" s="1000"/>
      <c r="BT39" s="1000"/>
      <c r="BU39" s="1001"/>
      <c r="BV39" s="1002">
        <v>2025</v>
      </c>
      <c r="BW39" s="1003"/>
      <c r="BX39" s="1003"/>
      <c r="BY39" s="1003"/>
      <c r="BZ39" s="1003"/>
      <c r="CA39" s="1003"/>
      <c r="CB39" s="1012"/>
      <c r="CD39" s="999" t="s">
        <v>330</v>
      </c>
      <c r="CE39" s="1000"/>
      <c r="CF39" s="1000"/>
      <c r="CG39" s="1000"/>
      <c r="CH39" s="1000"/>
      <c r="CI39" s="1000"/>
      <c r="CJ39" s="1000"/>
      <c r="CK39" s="1000"/>
      <c r="CL39" s="1000"/>
      <c r="CM39" s="1000"/>
      <c r="CN39" s="1000"/>
      <c r="CO39" s="1000"/>
      <c r="CP39" s="1000"/>
      <c r="CQ39" s="1001"/>
      <c r="CR39" s="1002">
        <v>895022</v>
      </c>
      <c r="CS39" s="1023"/>
      <c r="CT39" s="1023"/>
      <c r="CU39" s="1023"/>
      <c r="CV39" s="1023"/>
      <c r="CW39" s="1023"/>
      <c r="CX39" s="1023"/>
      <c r="CY39" s="1024"/>
      <c r="CZ39" s="1007">
        <v>5.5</v>
      </c>
      <c r="DA39" s="1035"/>
      <c r="DB39" s="1035"/>
      <c r="DC39" s="1037"/>
      <c r="DD39" s="1011">
        <v>87441</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2">
      <c r="B40" s="999" t="s">
        <v>331</v>
      </c>
      <c r="C40" s="1000"/>
      <c r="D40" s="1000"/>
      <c r="E40" s="1000"/>
      <c r="F40" s="1000"/>
      <c r="G40" s="1000"/>
      <c r="H40" s="1000"/>
      <c r="I40" s="1000"/>
      <c r="J40" s="1000"/>
      <c r="K40" s="1000"/>
      <c r="L40" s="1000"/>
      <c r="M40" s="1000"/>
      <c r="N40" s="1000"/>
      <c r="O40" s="1000"/>
      <c r="P40" s="1000"/>
      <c r="Q40" s="1001"/>
      <c r="R40" s="1002">
        <v>12990</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332</v>
      </c>
      <c r="AR40" s="1066"/>
      <c r="AS40" s="1066"/>
      <c r="AT40" s="1066"/>
      <c r="AU40" s="1066"/>
      <c r="AV40" s="1066"/>
      <c r="AW40" s="1066"/>
      <c r="AX40" s="1066"/>
      <c r="AY40" s="1067"/>
      <c r="AZ40" s="1002">
        <v>202050</v>
      </c>
      <c r="BA40" s="1003"/>
      <c r="BB40" s="1003"/>
      <c r="BC40" s="1003"/>
      <c r="BD40" s="1023"/>
      <c r="BE40" s="1023"/>
      <c r="BF40" s="1048"/>
      <c r="BG40" s="1052" t="s">
        <v>333</v>
      </c>
      <c r="BH40" s="1053"/>
      <c r="BI40" s="1053"/>
      <c r="BJ40" s="1053"/>
      <c r="BK40" s="1053"/>
      <c r="BL40" s="205"/>
      <c r="BM40" s="1000" t="s">
        <v>334</v>
      </c>
      <c r="BN40" s="1000"/>
      <c r="BO40" s="1000"/>
      <c r="BP40" s="1000"/>
      <c r="BQ40" s="1000"/>
      <c r="BR40" s="1000"/>
      <c r="BS40" s="1000"/>
      <c r="BT40" s="1000"/>
      <c r="BU40" s="1001"/>
      <c r="BV40" s="1002">
        <v>93</v>
      </c>
      <c r="BW40" s="1003"/>
      <c r="BX40" s="1003"/>
      <c r="BY40" s="1003"/>
      <c r="BZ40" s="1003"/>
      <c r="CA40" s="1003"/>
      <c r="CB40" s="1012"/>
      <c r="CD40" s="999" t="s">
        <v>335</v>
      </c>
      <c r="CE40" s="1000"/>
      <c r="CF40" s="1000"/>
      <c r="CG40" s="1000"/>
      <c r="CH40" s="1000"/>
      <c r="CI40" s="1000"/>
      <c r="CJ40" s="1000"/>
      <c r="CK40" s="1000"/>
      <c r="CL40" s="1000"/>
      <c r="CM40" s="1000"/>
      <c r="CN40" s="1000"/>
      <c r="CO40" s="1000"/>
      <c r="CP40" s="1000"/>
      <c r="CQ40" s="1001"/>
      <c r="CR40" s="1002">
        <v>449149</v>
      </c>
      <c r="CS40" s="1003"/>
      <c r="CT40" s="1003"/>
      <c r="CU40" s="1003"/>
      <c r="CV40" s="1003"/>
      <c r="CW40" s="1003"/>
      <c r="CX40" s="1003"/>
      <c r="CY40" s="1004"/>
      <c r="CZ40" s="1007">
        <v>2.7</v>
      </c>
      <c r="DA40" s="1035"/>
      <c r="DB40" s="1035"/>
      <c r="DC40" s="1037"/>
      <c r="DD40" s="1011" t="s">
        <v>122</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5"/>
      <c r="DY40" s="1035"/>
      <c r="DZ40" s="1035"/>
      <c r="EA40" s="1035"/>
      <c r="EB40" s="1035"/>
      <c r="EC40" s="1036"/>
    </row>
    <row r="41" spans="2:133" ht="11.25" customHeight="1" x14ac:dyDescent="0.2">
      <c r="B41" s="1025" t="s">
        <v>336</v>
      </c>
      <c r="C41" s="1026"/>
      <c r="D41" s="1026"/>
      <c r="E41" s="1026"/>
      <c r="F41" s="1026"/>
      <c r="G41" s="1026"/>
      <c r="H41" s="1026"/>
      <c r="I41" s="1026"/>
      <c r="J41" s="1026"/>
      <c r="K41" s="1026"/>
      <c r="L41" s="1026"/>
      <c r="M41" s="1026"/>
      <c r="N41" s="1026"/>
      <c r="O41" s="1026"/>
      <c r="P41" s="1026"/>
      <c r="Q41" s="1027"/>
      <c r="R41" s="1074">
        <v>16795843</v>
      </c>
      <c r="S41" s="1075"/>
      <c r="T41" s="1075"/>
      <c r="U41" s="1075"/>
      <c r="V41" s="1075"/>
      <c r="W41" s="1075"/>
      <c r="X41" s="1075"/>
      <c r="Y41" s="1079"/>
      <c r="Z41" s="1080">
        <v>100</v>
      </c>
      <c r="AA41" s="1080"/>
      <c r="AB41" s="1080"/>
      <c r="AC41" s="1080"/>
      <c r="AD41" s="1081">
        <v>7518529</v>
      </c>
      <c r="AE41" s="1081"/>
      <c r="AF41" s="1081"/>
      <c r="AG41" s="1081"/>
      <c r="AH41" s="1081"/>
      <c r="AI41" s="1081"/>
      <c r="AJ41" s="1081"/>
      <c r="AK41" s="1081"/>
      <c r="AL41" s="1082">
        <v>100</v>
      </c>
      <c r="AM41" s="1062"/>
      <c r="AN41" s="1062"/>
      <c r="AO41" s="1083"/>
      <c r="AQ41" s="1065" t="s">
        <v>337</v>
      </c>
      <c r="AR41" s="1066"/>
      <c r="AS41" s="1066"/>
      <c r="AT41" s="1066"/>
      <c r="AU41" s="1066"/>
      <c r="AV41" s="1066"/>
      <c r="AW41" s="1066"/>
      <c r="AX41" s="1066"/>
      <c r="AY41" s="1067"/>
      <c r="AZ41" s="1002">
        <v>142810</v>
      </c>
      <c r="BA41" s="1003"/>
      <c r="BB41" s="1003"/>
      <c r="BC41" s="1003"/>
      <c r="BD41" s="1023"/>
      <c r="BE41" s="1023"/>
      <c r="BF41" s="1048"/>
      <c r="BG41" s="1052"/>
      <c r="BH41" s="1053"/>
      <c r="BI41" s="1053"/>
      <c r="BJ41" s="1053"/>
      <c r="BK41" s="1053"/>
      <c r="BL41" s="205"/>
      <c r="BM41" s="1000" t="s">
        <v>338</v>
      </c>
      <c r="BN41" s="1000"/>
      <c r="BO41" s="1000"/>
      <c r="BP41" s="1000"/>
      <c r="BQ41" s="1000"/>
      <c r="BR41" s="1000"/>
      <c r="BS41" s="1000"/>
      <c r="BT41" s="1000"/>
      <c r="BU41" s="1001"/>
      <c r="BV41" s="1002">
        <v>1</v>
      </c>
      <c r="BW41" s="1003"/>
      <c r="BX41" s="1003"/>
      <c r="BY41" s="1003"/>
      <c r="BZ41" s="1003"/>
      <c r="CA41" s="1003"/>
      <c r="CB41" s="1012"/>
      <c r="CD41" s="999" t="s">
        <v>339</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340</v>
      </c>
      <c r="AR42" s="1072"/>
      <c r="AS42" s="1072"/>
      <c r="AT42" s="1072"/>
      <c r="AU42" s="1072"/>
      <c r="AV42" s="1072"/>
      <c r="AW42" s="1072"/>
      <c r="AX42" s="1072"/>
      <c r="AY42" s="1073"/>
      <c r="AZ42" s="1074">
        <v>581240</v>
      </c>
      <c r="BA42" s="1075"/>
      <c r="BB42" s="1075"/>
      <c r="BC42" s="1075"/>
      <c r="BD42" s="1061"/>
      <c r="BE42" s="1061"/>
      <c r="BF42" s="1063"/>
      <c r="BG42" s="1054"/>
      <c r="BH42" s="1055"/>
      <c r="BI42" s="1055"/>
      <c r="BJ42" s="1055"/>
      <c r="BK42" s="1055"/>
      <c r="BL42" s="206"/>
      <c r="BM42" s="1026" t="s">
        <v>341</v>
      </c>
      <c r="BN42" s="1026"/>
      <c r="BO42" s="1026"/>
      <c r="BP42" s="1026"/>
      <c r="BQ42" s="1026"/>
      <c r="BR42" s="1026"/>
      <c r="BS42" s="1026"/>
      <c r="BT42" s="1026"/>
      <c r="BU42" s="1027"/>
      <c r="BV42" s="1074">
        <v>532</v>
      </c>
      <c r="BW42" s="1075"/>
      <c r="BX42" s="1075"/>
      <c r="BY42" s="1075"/>
      <c r="BZ42" s="1075"/>
      <c r="CA42" s="1075"/>
      <c r="CB42" s="1084"/>
      <c r="CD42" s="999" t="s">
        <v>342</v>
      </c>
      <c r="CE42" s="1000"/>
      <c r="CF42" s="1000"/>
      <c r="CG42" s="1000"/>
      <c r="CH42" s="1000"/>
      <c r="CI42" s="1000"/>
      <c r="CJ42" s="1000"/>
      <c r="CK42" s="1000"/>
      <c r="CL42" s="1000"/>
      <c r="CM42" s="1000"/>
      <c r="CN42" s="1000"/>
      <c r="CO42" s="1000"/>
      <c r="CP42" s="1000"/>
      <c r="CQ42" s="1001"/>
      <c r="CR42" s="1002">
        <v>3196354</v>
      </c>
      <c r="CS42" s="1023"/>
      <c r="CT42" s="1023"/>
      <c r="CU42" s="1023"/>
      <c r="CV42" s="1023"/>
      <c r="CW42" s="1023"/>
      <c r="CX42" s="1023"/>
      <c r="CY42" s="1024"/>
      <c r="CZ42" s="1007">
        <v>19.5</v>
      </c>
      <c r="DA42" s="1035"/>
      <c r="DB42" s="1035"/>
      <c r="DC42" s="1037"/>
      <c r="DD42" s="1011">
        <v>204014</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343</v>
      </c>
      <c r="CD43" s="999" t="s">
        <v>344</v>
      </c>
      <c r="CE43" s="1000"/>
      <c r="CF43" s="1000"/>
      <c r="CG43" s="1000"/>
      <c r="CH43" s="1000"/>
      <c r="CI43" s="1000"/>
      <c r="CJ43" s="1000"/>
      <c r="CK43" s="1000"/>
      <c r="CL43" s="1000"/>
      <c r="CM43" s="1000"/>
      <c r="CN43" s="1000"/>
      <c r="CO43" s="1000"/>
      <c r="CP43" s="1000"/>
      <c r="CQ43" s="1001"/>
      <c r="CR43" s="1002">
        <v>38972</v>
      </c>
      <c r="CS43" s="1023"/>
      <c r="CT43" s="1023"/>
      <c r="CU43" s="1023"/>
      <c r="CV43" s="1023"/>
      <c r="CW43" s="1023"/>
      <c r="CX43" s="1023"/>
      <c r="CY43" s="1024"/>
      <c r="CZ43" s="1007">
        <v>0.2</v>
      </c>
      <c r="DA43" s="1035"/>
      <c r="DB43" s="1035"/>
      <c r="DC43" s="1037"/>
      <c r="DD43" s="1011">
        <v>36972</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345</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293</v>
      </c>
      <c r="CE44" s="1041"/>
      <c r="CF44" s="999" t="s">
        <v>346</v>
      </c>
      <c r="CG44" s="1000"/>
      <c r="CH44" s="1000"/>
      <c r="CI44" s="1000"/>
      <c r="CJ44" s="1000"/>
      <c r="CK44" s="1000"/>
      <c r="CL44" s="1000"/>
      <c r="CM44" s="1000"/>
      <c r="CN44" s="1000"/>
      <c r="CO44" s="1000"/>
      <c r="CP44" s="1000"/>
      <c r="CQ44" s="1001"/>
      <c r="CR44" s="1002">
        <v>3034317</v>
      </c>
      <c r="CS44" s="1003"/>
      <c r="CT44" s="1003"/>
      <c r="CU44" s="1003"/>
      <c r="CV44" s="1003"/>
      <c r="CW44" s="1003"/>
      <c r="CX44" s="1003"/>
      <c r="CY44" s="1004"/>
      <c r="CZ44" s="1007">
        <v>18.600000000000001</v>
      </c>
      <c r="DA44" s="1008"/>
      <c r="DB44" s="1008"/>
      <c r="DC44" s="1014"/>
      <c r="DD44" s="1011">
        <v>174483</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347</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348</v>
      </c>
      <c r="CG45" s="1000"/>
      <c r="CH45" s="1000"/>
      <c r="CI45" s="1000"/>
      <c r="CJ45" s="1000"/>
      <c r="CK45" s="1000"/>
      <c r="CL45" s="1000"/>
      <c r="CM45" s="1000"/>
      <c r="CN45" s="1000"/>
      <c r="CO45" s="1000"/>
      <c r="CP45" s="1000"/>
      <c r="CQ45" s="1001"/>
      <c r="CR45" s="1002">
        <v>1905411</v>
      </c>
      <c r="CS45" s="1023"/>
      <c r="CT45" s="1023"/>
      <c r="CU45" s="1023"/>
      <c r="CV45" s="1023"/>
      <c r="CW45" s="1023"/>
      <c r="CX45" s="1023"/>
      <c r="CY45" s="1024"/>
      <c r="CZ45" s="1007">
        <v>11.7</v>
      </c>
      <c r="DA45" s="1035"/>
      <c r="DB45" s="1035"/>
      <c r="DC45" s="1037"/>
      <c r="DD45" s="1011">
        <v>6662</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349</v>
      </c>
      <c r="CG46" s="1000"/>
      <c r="CH46" s="1000"/>
      <c r="CI46" s="1000"/>
      <c r="CJ46" s="1000"/>
      <c r="CK46" s="1000"/>
      <c r="CL46" s="1000"/>
      <c r="CM46" s="1000"/>
      <c r="CN46" s="1000"/>
      <c r="CO46" s="1000"/>
      <c r="CP46" s="1000"/>
      <c r="CQ46" s="1001"/>
      <c r="CR46" s="1002">
        <v>1083404</v>
      </c>
      <c r="CS46" s="1003"/>
      <c r="CT46" s="1003"/>
      <c r="CU46" s="1003"/>
      <c r="CV46" s="1003"/>
      <c r="CW46" s="1003"/>
      <c r="CX46" s="1003"/>
      <c r="CY46" s="1004"/>
      <c r="CZ46" s="1007">
        <v>6.6</v>
      </c>
      <c r="DA46" s="1008"/>
      <c r="DB46" s="1008"/>
      <c r="DC46" s="1014"/>
      <c r="DD46" s="1011">
        <v>164178</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350</v>
      </c>
      <c r="CG47" s="1000"/>
      <c r="CH47" s="1000"/>
      <c r="CI47" s="1000"/>
      <c r="CJ47" s="1000"/>
      <c r="CK47" s="1000"/>
      <c r="CL47" s="1000"/>
      <c r="CM47" s="1000"/>
      <c r="CN47" s="1000"/>
      <c r="CO47" s="1000"/>
      <c r="CP47" s="1000"/>
      <c r="CQ47" s="1001"/>
      <c r="CR47" s="1002">
        <v>162037</v>
      </c>
      <c r="CS47" s="1023"/>
      <c r="CT47" s="1023"/>
      <c r="CU47" s="1023"/>
      <c r="CV47" s="1023"/>
      <c r="CW47" s="1023"/>
      <c r="CX47" s="1023"/>
      <c r="CY47" s="1024"/>
      <c r="CZ47" s="1007">
        <v>1</v>
      </c>
      <c r="DA47" s="1035"/>
      <c r="DB47" s="1035"/>
      <c r="DC47" s="1037"/>
      <c r="DD47" s="1011">
        <v>29531</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4"/>
      <c r="CE48" s="1045"/>
      <c r="CF48" s="999" t="s">
        <v>351</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5" t="s">
        <v>352</v>
      </c>
      <c r="CE49" s="1026"/>
      <c r="CF49" s="1026"/>
      <c r="CG49" s="1026"/>
      <c r="CH49" s="1026"/>
      <c r="CI49" s="1026"/>
      <c r="CJ49" s="1026"/>
      <c r="CK49" s="1026"/>
      <c r="CL49" s="1026"/>
      <c r="CM49" s="1026"/>
      <c r="CN49" s="1026"/>
      <c r="CO49" s="1026"/>
      <c r="CP49" s="1026"/>
      <c r="CQ49" s="1027"/>
      <c r="CR49" s="1074">
        <v>16354568</v>
      </c>
      <c r="CS49" s="1061"/>
      <c r="CT49" s="1061"/>
      <c r="CU49" s="1061"/>
      <c r="CV49" s="1061"/>
      <c r="CW49" s="1061"/>
      <c r="CX49" s="1061"/>
      <c r="CY49" s="1090"/>
      <c r="CZ49" s="1082">
        <v>100</v>
      </c>
      <c r="DA49" s="1091"/>
      <c r="DB49" s="1091"/>
      <c r="DC49" s="1092"/>
      <c r="DD49" s="1093">
        <v>8980194</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9Ay011lxRlE9Lcdb0vbXUbYyfein1C9SYAyzgh0Xjfw2adpZy2xThyC6X+3n0ZJS4OILFX1fiy0OoNO1JWlAYg==" saltValue="TXyZer+s+BJxwnSQm38Y0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2" sqref="A2:BI2"/>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353</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354</v>
      </c>
      <c r="DK2" s="353"/>
      <c r="DL2" s="353"/>
      <c r="DM2" s="353"/>
      <c r="DN2" s="353"/>
      <c r="DO2" s="354"/>
      <c r="DP2" s="210"/>
      <c r="DQ2" s="352" t="s">
        <v>355</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356</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357</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358</v>
      </c>
      <c r="B5" s="358"/>
      <c r="C5" s="358"/>
      <c r="D5" s="358"/>
      <c r="E5" s="358"/>
      <c r="F5" s="358"/>
      <c r="G5" s="358"/>
      <c r="H5" s="358"/>
      <c r="I5" s="358"/>
      <c r="J5" s="358"/>
      <c r="K5" s="358"/>
      <c r="L5" s="358"/>
      <c r="M5" s="358"/>
      <c r="N5" s="358"/>
      <c r="O5" s="358"/>
      <c r="P5" s="359"/>
      <c r="Q5" s="363" t="s">
        <v>359</v>
      </c>
      <c r="R5" s="364"/>
      <c r="S5" s="364"/>
      <c r="T5" s="364"/>
      <c r="U5" s="365"/>
      <c r="V5" s="363" t="s">
        <v>360</v>
      </c>
      <c r="W5" s="364"/>
      <c r="X5" s="364"/>
      <c r="Y5" s="364"/>
      <c r="Z5" s="365"/>
      <c r="AA5" s="363" t="s">
        <v>361</v>
      </c>
      <c r="AB5" s="364"/>
      <c r="AC5" s="364"/>
      <c r="AD5" s="364"/>
      <c r="AE5" s="364"/>
      <c r="AF5" s="369" t="s">
        <v>362</v>
      </c>
      <c r="AG5" s="364"/>
      <c r="AH5" s="364"/>
      <c r="AI5" s="364"/>
      <c r="AJ5" s="370"/>
      <c r="AK5" s="364" t="s">
        <v>363</v>
      </c>
      <c r="AL5" s="364"/>
      <c r="AM5" s="364"/>
      <c r="AN5" s="364"/>
      <c r="AO5" s="365"/>
      <c r="AP5" s="363" t="s">
        <v>364</v>
      </c>
      <c r="AQ5" s="364"/>
      <c r="AR5" s="364"/>
      <c r="AS5" s="364"/>
      <c r="AT5" s="365"/>
      <c r="AU5" s="363" t="s">
        <v>365</v>
      </c>
      <c r="AV5" s="364"/>
      <c r="AW5" s="364"/>
      <c r="AX5" s="364"/>
      <c r="AY5" s="370"/>
      <c r="AZ5" s="214"/>
      <c r="BA5" s="214"/>
      <c r="BB5" s="214"/>
      <c r="BC5" s="214"/>
      <c r="BD5" s="214"/>
      <c r="BE5" s="215"/>
      <c r="BF5" s="215"/>
      <c r="BG5" s="215"/>
      <c r="BH5" s="215"/>
      <c r="BI5" s="215"/>
      <c r="BJ5" s="215"/>
      <c r="BK5" s="215"/>
      <c r="BL5" s="215"/>
      <c r="BM5" s="215"/>
      <c r="BN5" s="215"/>
      <c r="BO5" s="215"/>
      <c r="BP5" s="215"/>
      <c r="BQ5" s="357" t="s">
        <v>366</v>
      </c>
      <c r="BR5" s="358"/>
      <c r="BS5" s="358"/>
      <c r="BT5" s="358"/>
      <c r="BU5" s="358"/>
      <c r="BV5" s="358"/>
      <c r="BW5" s="358"/>
      <c r="BX5" s="358"/>
      <c r="BY5" s="358"/>
      <c r="BZ5" s="358"/>
      <c r="CA5" s="358"/>
      <c r="CB5" s="358"/>
      <c r="CC5" s="358"/>
      <c r="CD5" s="358"/>
      <c r="CE5" s="358"/>
      <c r="CF5" s="358"/>
      <c r="CG5" s="359"/>
      <c r="CH5" s="363" t="s">
        <v>367</v>
      </c>
      <c r="CI5" s="364"/>
      <c r="CJ5" s="364"/>
      <c r="CK5" s="364"/>
      <c r="CL5" s="365"/>
      <c r="CM5" s="363" t="s">
        <v>368</v>
      </c>
      <c r="CN5" s="364"/>
      <c r="CO5" s="364"/>
      <c r="CP5" s="364"/>
      <c r="CQ5" s="365"/>
      <c r="CR5" s="363" t="s">
        <v>369</v>
      </c>
      <c r="CS5" s="364"/>
      <c r="CT5" s="364"/>
      <c r="CU5" s="364"/>
      <c r="CV5" s="365"/>
      <c r="CW5" s="363" t="s">
        <v>370</v>
      </c>
      <c r="CX5" s="364"/>
      <c r="CY5" s="364"/>
      <c r="CZ5" s="364"/>
      <c r="DA5" s="365"/>
      <c r="DB5" s="363" t="s">
        <v>371</v>
      </c>
      <c r="DC5" s="364"/>
      <c r="DD5" s="364"/>
      <c r="DE5" s="364"/>
      <c r="DF5" s="365"/>
      <c r="DG5" s="393" t="s">
        <v>372</v>
      </c>
      <c r="DH5" s="394"/>
      <c r="DI5" s="394"/>
      <c r="DJ5" s="394"/>
      <c r="DK5" s="395"/>
      <c r="DL5" s="393" t="s">
        <v>373</v>
      </c>
      <c r="DM5" s="394"/>
      <c r="DN5" s="394"/>
      <c r="DO5" s="394"/>
      <c r="DP5" s="395"/>
      <c r="DQ5" s="363" t="s">
        <v>374</v>
      </c>
      <c r="DR5" s="364"/>
      <c r="DS5" s="364"/>
      <c r="DT5" s="364"/>
      <c r="DU5" s="365"/>
      <c r="DV5" s="363" t="s">
        <v>365</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375</v>
      </c>
      <c r="C7" s="380"/>
      <c r="D7" s="380"/>
      <c r="E7" s="380"/>
      <c r="F7" s="380"/>
      <c r="G7" s="380"/>
      <c r="H7" s="380"/>
      <c r="I7" s="380"/>
      <c r="J7" s="380"/>
      <c r="K7" s="380"/>
      <c r="L7" s="380"/>
      <c r="M7" s="380"/>
      <c r="N7" s="380"/>
      <c r="O7" s="380"/>
      <c r="P7" s="381"/>
      <c r="Q7" s="382">
        <v>16803</v>
      </c>
      <c r="R7" s="383"/>
      <c r="S7" s="383"/>
      <c r="T7" s="383"/>
      <c r="U7" s="383"/>
      <c r="V7" s="383">
        <v>16361</v>
      </c>
      <c r="W7" s="383"/>
      <c r="X7" s="383"/>
      <c r="Y7" s="383"/>
      <c r="Z7" s="383"/>
      <c r="AA7" s="383">
        <v>441</v>
      </c>
      <c r="AB7" s="383"/>
      <c r="AC7" s="383"/>
      <c r="AD7" s="383"/>
      <c r="AE7" s="384"/>
      <c r="AF7" s="385">
        <v>250</v>
      </c>
      <c r="AG7" s="386"/>
      <c r="AH7" s="386"/>
      <c r="AI7" s="386"/>
      <c r="AJ7" s="387"/>
      <c r="AK7" s="388">
        <v>721</v>
      </c>
      <c r="AL7" s="389"/>
      <c r="AM7" s="389"/>
      <c r="AN7" s="389"/>
      <c r="AO7" s="389"/>
      <c r="AP7" s="389">
        <v>17552</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558</v>
      </c>
      <c r="BT7" s="377"/>
      <c r="BU7" s="377"/>
      <c r="BV7" s="377"/>
      <c r="BW7" s="377"/>
      <c r="BX7" s="377"/>
      <c r="BY7" s="377"/>
      <c r="BZ7" s="377"/>
      <c r="CA7" s="377"/>
      <c r="CB7" s="377"/>
      <c r="CC7" s="377"/>
      <c r="CD7" s="377"/>
      <c r="CE7" s="377"/>
      <c r="CF7" s="377"/>
      <c r="CG7" s="392"/>
      <c r="CH7" s="373">
        <v>16</v>
      </c>
      <c r="CI7" s="374"/>
      <c r="CJ7" s="374"/>
      <c r="CK7" s="374"/>
      <c r="CL7" s="375"/>
      <c r="CM7" s="373">
        <v>302</v>
      </c>
      <c r="CN7" s="374"/>
      <c r="CO7" s="374"/>
      <c r="CP7" s="374"/>
      <c r="CQ7" s="375"/>
      <c r="CR7" s="373">
        <v>70</v>
      </c>
      <c r="CS7" s="374"/>
      <c r="CT7" s="374"/>
      <c r="CU7" s="374"/>
      <c r="CV7" s="375"/>
      <c r="CW7" s="373" t="s">
        <v>551</v>
      </c>
      <c r="CX7" s="374"/>
      <c r="CY7" s="374"/>
      <c r="CZ7" s="374"/>
      <c r="DA7" s="375"/>
      <c r="DB7" s="373" t="s">
        <v>551</v>
      </c>
      <c r="DC7" s="374"/>
      <c r="DD7" s="374"/>
      <c r="DE7" s="374"/>
      <c r="DF7" s="375"/>
      <c r="DG7" s="373" t="s">
        <v>551</v>
      </c>
      <c r="DH7" s="374"/>
      <c r="DI7" s="374"/>
      <c r="DJ7" s="374"/>
      <c r="DK7" s="375"/>
      <c r="DL7" s="373" t="s">
        <v>551</v>
      </c>
      <c r="DM7" s="374"/>
      <c r="DN7" s="374"/>
      <c r="DO7" s="374"/>
      <c r="DP7" s="375"/>
      <c r="DQ7" s="373" t="s">
        <v>551</v>
      </c>
      <c r="DR7" s="374"/>
      <c r="DS7" s="374"/>
      <c r="DT7" s="374"/>
      <c r="DU7" s="375"/>
      <c r="DV7" s="376"/>
      <c r="DW7" s="377"/>
      <c r="DX7" s="377"/>
      <c r="DY7" s="377"/>
      <c r="DZ7" s="378"/>
      <c r="EA7" s="216"/>
    </row>
    <row r="8" spans="1:131" s="217" customFormat="1" ht="26.25" customHeight="1" x14ac:dyDescent="0.2">
      <c r="A8" s="220">
        <v>2</v>
      </c>
      <c r="B8" s="410" t="s">
        <v>376</v>
      </c>
      <c r="C8" s="411"/>
      <c r="D8" s="411"/>
      <c r="E8" s="411"/>
      <c r="F8" s="411"/>
      <c r="G8" s="411"/>
      <c r="H8" s="411"/>
      <c r="I8" s="411"/>
      <c r="J8" s="411"/>
      <c r="K8" s="411"/>
      <c r="L8" s="411"/>
      <c r="M8" s="411"/>
      <c r="N8" s="411"/>
      <c r="O8" s="411"/>
      <c r="P8" s="412"/>
      <c r="Q8" s="413">
        <v>1</v>
      </c>
      <c r="R8" s="414"/>
      <c r="S8" s="414"/>
      <c r="T8" s="414"/>
      <c r="U8" s="414"/>
      <c r="V8" s="414">
        <v>1</v>
      </c>
      <c r="W8" s="414"/>
      <c r="X8" s="414"/>
      <c r="Y8" s="414"/>
      <c r="Z8" s="414"/>
      <c r="AA8" s="414" t="s">
        <v>551</v>
      </c>
      <c r="AB8" s="414"/>
      <c r="AC8" s="414"/>
      <c r="AD8" s="414"/>
      <c r="AE8" s="415"/>
      <c r="AF8" s="416" t="s">
        <v>122</v>
      </c>
      <c r="AG8" s="417"/>
      <c r="AH8" s="417"/>
      <c r="AI8" s="417"/>
      <c r="AJ8" s="418"/>
      <c r="AK8" s="399" t="s">
        <v>551</v>
      </c>
      <c r="AL8" s="400"/>
      <c r="AM8" s="400"/>
      <c r="AN8" s="400"/>
      <c r="AO8" s="400"/>
      <c r="AP8" s="400" t="s">
        <v>551</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t="s">
        <v>559</v>
      </c>
      <c r="BT8" s="404"/>
      <c r="BU8" s="404"/>
      <c r="BV8" s="404"/>
      <c r="BW8" s="404"/>
      <c r="BX8" s="404"/>
      <c r="BY8" s="404"/>
      <c r="BZ8" s="404"/>
      <c r="CA8" s="404"/>
      <c r="CB8" s="404"/>
      <c r="CC8" s="404"/>
      <c r="CD8" s="404"/>
      <c r="CE8" s="404"/>
      <c r="CF8" s="404"/>
      <c r="CG8" s="405"/>
      <c r="CH8" s="406">
        <v>-65</v>
      </c>
      <c r="CI8" s="407"/>
      <c r="CJ8" s="407"/>
      <c r="CK8" s="407"/>
      <c r="CL8" s="408"/>
      <c r="CM8" s="406">
        <v>9</v>
      </c>
      <c r="CN8" s="407"/>
      <c r="CO8" s="407"/>
      <c r="CP8" s="407"/>
      <c r="CQ8" s="408"/>
      <c r="CR8" s="406">
        <v>48</v>
      </c>
      <c r="CS8" s="407"/>
      <c r="CT8" s="407"/>
      <c r="CU8" s="407"/>
      <c r="CV8" s="408"/>
      <c r="CW8" s="406">
        <v>76</v>
      </c>
      <c r="CX8" s="407"/>
      <c r="CY8" s="407"/>
      <c r="CZ8" s="407"/>
      <c r="DA8" s="408"/>
      <c r="DB8" s="406" t="s">
        <v>551</v>
      </c>
      <c r="DC8" s="407"/>
      <c r="DD8" s="407"/>
      <c r="DE8" s="407"/>
      <c r="DF8" s="408"/>
      <c r="DG8" s="406" t="s">
        <v>551</v>
      </c>
      <c r="DH8" s="407"/>
      <c r="DI8" s="407"/>
      <c r="DJ8" s="407"/>
      <c r="DK8" s="408"/>
      <c r="DL8" s="406" t="s">
        <v>551</v>
      </c>
      <c r="DM8" s="407"/>
      <c r="DN8" s="407"/>
      <c r="DO8" s="407"/>
      <c r="DP8" s="408"/>
      <c r="DQ8" s="406" t="s">
        <v>551</v>
      </c>
      <c r="DR8" s="407"/>
      <c r="DS8" s="407"/>
      <c r="DT8" s="407"/>
      <c r="DU8" s="408"/>
      <c r="DV8" s="403"/>
      <c r="DW8" s="404"/>
      <c r="DX8" s="404"/>
      <c r="DY8" s="404"/>
      <c r="DZ8" s="409"/>
      <c r="EA8" s="216"/>
    </row>
    <row r="9" spans="1:131" s="217" customFormat="1" ht="26.25" customHeight="1" x14ac:dyDescent="0.2">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t="s">
        <v>561</v>
      </c>
      <c r="BS9" s="403" t="s">
        <v>560</v>
      </c>
      <c r="BT9" s="404"/>
      <c r="BU9" s="404"/>
      <c r="BV9" s="404"/>
      <c r="BW9" s="404"/>
      <c r="BX9" s="404"/>
      <c r="BY9" s="404"/>
      <c r="BZ9" s="404"/>
      <c r="CA9" s="404"/>
      <c r="CB9" s="404"/>
      <c r="CC9" s="404"/>
      <c r="CD9" s="404"/>
      <c r="CE9" s="404"/>
      <c r="CF9" s="404"/>
      <c r="CG9" s="405"/>
      <c r="CH9" s="406">
        <v>11</v>
      </c>
      <c r="CI9" s="407"/>
      <c r="CJ9" s="407"/>
      <c r="CK9" s="407"/>
      <c r="CL9" s="408"/>
      <c r="CM9" s="406">
        <v>-34</v>
      </c>
      <c r="CN9" s="407"/>
      <c r="CO9" s="407"/>
      <c r="CP9" s="407"/>
      <c r="CQ9" s="408"/>
      <c r="CR9" s="406">
        <v>100</v>
      </c>
      <c r="CS9" s="407"/>
      <c r="CT9" s="407"/>
      <c r="CU9" s="407"/>
      <c r="CV9" s="408"/>
      <c r="CW9" s="406" t="s">
        <v>551</v>
      </c>
      <c r="CX9" s="407"/>
      <c r="CY9" s="407"/>
      <c r="CZ9" s="407"/>
      <c r="DA9" s="408"/>
      <c r="DB9" s="406" t="s">
        <v>551</v>
      </c>
      <c r="DC9" s="407"/>
      <c r="DD9" s="407"/>
      <c r="DE9" s="407"/>
      <c r="DF9" s="408"/>
      <c r="DG9" s="406" t="s">
        <v>551</v>
      </c>
      <c r="DH9" s="407"/>
      <c r="DI9" s="407"/>
      <c r="DJ9" s="407"/>
      <c r="DK9" s="408"/>
      <c r="DL9" s="406">
        <v>110</v>
      </c>
      <c r="DM9" s="407"/>
      <c r="DN9" s="407"/>
      <c r="DO9" s="407"/>
      <c r="DP9" s="408"/>
      <c r="DQ9" s="406">
        <v>33</v>
      </c>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t="s">
        <v>562</v>
      </c>
      <c r="BT10" s="404"/>
      <c r="BU10" s="404"/>
      <c r="BV10" s="404"/>
      <c r="BW10" s="404"/>
      <c r="BX10" s="404"/>
      <c r="BY10" s="404"/>
      <c r="BZ10" s="404"/>
      <c r="CA10" s="404"/>
      <c r="CB10" s="404"/>
      <c r="CC10" s="404"/>
      <c r="CD10" s="404"/>
      <c r="CE10" s="404"/>
      <c r="CF10" s="404"/>
      <c r="CG10" s="405"/>
      <c r="CH10" s="406">
        <v>43</v>
      </c>
      <c r="CI10" s="407"/>
      <c r="CJ10" s="407"/>
      <c r="CK10" s="407"/>
      <c r="CL10" s="408"/>
      <c r="CM10" s="406">
        <v>32</v>
      </c>
      <c r="CN10" s="407"/>
      <c r="CO10" s="407"/>
      <c r="CP10" s="407"/>
      <c r="CQ10" s="408"/>
      <c r="CR10" s="406">
        <v>30</v>
      </c>
      <c r="CS10" s="407"/>
      <c r="CT10" s="407"/>
      <c r="CU10" s="407"/>
      <c r="CV10" s="408"/>
      <c r="CW10" s="406" t="s">
        <v>551</v>
      </c>
      <c r="CX10" s="407"/>
      <c r="CY10" s="407"/>
      <c r="CZ10" s="407"/>
      <c r="DA10" s="408"/>
      <c r="DB10" s="406" t="s">
        <v>551</v>
      </c>
      <c r="DC10" s="407"/>
      <c r="DD10" s="407"/>
      <c r="DE10" s="407"/>
      <c r="DF10" s="408"/>
      <c r="DG10" s="406" t="s">
        <v>551</v>
      </c>
      <c r="DH10" s="407"/>
      <c r="DI10" s="407"/>
      <c r="DJ10" s="407"/>
      <c r="DK10" s="408"/>
      <c r="DL10" s="406" t="s">
        <v>551</v>
      </c>
      <c r="DM10" s="407"/>
      <c r="DN10" s="407"/>
      <c r="DO10" s="407"/>
      <c r="DP10" s="408"/>
      <c r="DQ10" s="406" t="s">
        <v>551</v>
      </c>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t="s">
        <v>563</v>
      </c>
      <c r="BT11" s="404"/>
      <c r="BU11" s="404"/>
      <c r="BV11" s="404"/>
      <c r="BW11" s="404"/>
      <c r="BX11" s="404"/>
      <c r="BY11" s="404"/>
      <c r="BZ11" s="404"/>
      <c r="CA11" s="404"/>
      <c r="CB11" s="404"/>
      <c r="CC11" s="404"/>
      <c r="CD11" s="404"/>
      <c r="CE11" s="404"/>
      <c r="CF11" s="404"/>
      <c r="CG11" s="405"/>
      <c r="CH11" s="406">
        <v>4</v>
      </c>
      <c r="CI11" s="407"/>
      <c r="CJ11" s="407"/>
      <c r="CK11" s="407"/>
      <c r="CL11" s="408"/>
      <c r="CM11" s="406">
        <v>111</v>
      </c>
      <c r="CN11" s="407"/>
      <c r="CO11" s="407"/>
      <c r="CP11" s="407"/>
      <c r="CQ11" s="408"/>
      <c r="CR11" s="406">
        <v>5</v>
      </c>
      <c r="CS11" s="407"/>
      <c r="CT11" s="407"/>
      <c r="CU11" s="407"/>
      <c r="CV11" s="408"/>
      <c r="CW11" s="406" t="s">
        <v>551</v>
      </c>
      <c r="CX11" s="407"/>
      <c r="CY11" s="407"/>
      <c r="CZ11" s="407"/>
      <c r="DA11" s="408"/>
      <c r="DB11" s="406" t="s">
        <v>551</v>
      </c>
      <c r="DC11" s="407"/>
      <c r="DD11" s="407"/>
      <c r="DE11" s="407"/>
      <c r="DF11" s="408"/>
      <c r="DG11" s="406" t="s">
        <v>551</v>
      </c>
      <c r="DH11" s="407"/>
      <c r="DI11" s="407"/>
      <c r="DJ11" s="407"/>
      <c r="DK11" s="408"/>
      <c r="DL11" s="406">
        <v>220</v>
      </c>
      <c r="DM11" s="407"/>
      <c r="DN11" s="407"/>
      <c r="DO11" s="407"/>
      <c r="DP11" s="408"/>
      <c r="DQ11" s="406" t="s">
        <v>551</v>
      </c>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t="s">
        <v>561</v>
      </c>
      <c r="BS12" s="403" t="s">
        <v>564</v>
      </c>
      <c r="BT12" s="404"/>
      <c r="BU12" s="404"/>
      <c r="BV12" s="404"/>
      <c r="BW12" s="404"/>
      <c r="BX12" s="404"/>
      <c r="BY12" s="404"/>
      <c r="BZ12" s="404"/>
      <c r="CA12" s="404"/>
      <c r="CB12" s="404"/>
      <c r="CC12" s="404"/>
      <c r="CD12" s="404"/>
      <c r="CE12" s="404"/>
      <c r="CF12" s="404"/>
      <c r="CG12" s="405"/>
      <c r="CH12" s="406">
        <v>-15</v>
      </c>
      <c r="CI12" s="407"/>
      <c r="CJ12" s="407"/>
      <c r="CK12" s="407"/>
      <c r="CL12" s="408"/>
      <c r="CM12" s="406">
        <v>54</v>
      </c>
      <c r="CN12" s="407"/>
      <c r="CO12" s="407"/>
      <c r="CP12" s="407"/>
      <c r="CQ12" s="408"/>
      <c r="CR12" s="406">
        <v>52</v>
      </c>
      <c r="CS12" s="407"/>
      <c r="CT12" s="407"/>
      <c r="CU12" s="407"/>
      <c r="CV12" s="408"/>
      <c r="CW12" s="406" t="s">
        <v>551</v>
      </c>
      <c r="CX12" s="407"/>
      <c r="CY12" s="407"/>
      <c r="CZ12" s="407"/>
      <c r="DA12" s="408"/>
      <c r="DB12" s="406">
        <v>2</v>
      </c>
      <c r="DC12" s="407"/>
      <c r="DD12" s="407"/>
      <c r="DE12" s="407"/>
      <c r="DF12" s="408"/>
      <c r="DG12" s="406" t="s">
        <v>551</v>
      </c>
      <c r="DH12" s="407"/>
      <c r="DI12" s="407"/>
      <c r="DJ12" s="407"/>
      <c r="DK12" s="408"/>
      <c r="DL12" s="406">
        <v>160</v>
      </c>
      <c r="DM12" s="407"/>
      <c r="DN12" s="407"/>
      <c r="DO12" s="407"/>
      <c r="DP12" s="408"/>
      <c r="DQ12" s="406">
        <v>48</v>
      </c>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t="s">
        <v>565</v>
      </c>
      <c r="BT13" s="404"/>
      <c r="BU13" s="404"/>
      <c r="BV13" s="404"/>
      <c r="BW13" s="404"/>
      <c r="BX13" s="404"/>
      <c r="BY13" s="404"/>
      <c r="BZ13" s="404"/>
      <c r="CA13" s="404"/>
      <c r="CB13" s="404"/>
      <c r="CC13" s="404"/>
      <c r="CD13" s="404"/>
      <c r="CE13" s="404"/>
      <c r="CF13" s="404"/>
      <c r="CG13" s="405"/>
      <c r="CH13" s="406">
        <v>-3</v>
      </c>
      <c r="CI13" s="407"/>
      <c r="CJ13" s="407"/>
      <c r="CK13" s="407"/>
      <c r="CL13" s="408"/>
      <c r="CM13" s="406">
        <v>76</v>
      </c>
      <c r="CN13" s="407"/>
      <c r="CO13" s="407"/>
      <c r="CP13" s="407"/>
      <c r="CQ13" s="408"/>
      <c r="CR13" s="406">
        <v>100</v>
      </c>
      <c r="CS13" s="407"/>
      <c r="CT13" s="407"/>
      <c r="CU13" s="407"/>
      <c r="CV13" s="408"/>
      <c r="CW13" s="406" t="s">
        <v>551</v>
      </c>
      <c r="CX13" s="407"/>
      <c r="CY13" s="407"/>
      <c r="CZ13" s="407"/>
      <c r="DA13" s="408"/>
      <c r="DB13" s="406" t="s">
        <v>551</v>
      </c>
      <c r="DC13" s="407"/>
      <c r="DD13" s="407"/>
      <c r="DE13" s="407"/>
      <c r="DF13" s="408"/>
      <c r="DG13" s="406" t="s">
        <v>551</v>
      </c>
      <c r="DH13" s="407"/>
      <c r="DI13" s="407"/>
      <c r="DJ13" s="407"/>
      <c r="DK13" s="408"/>
      <c r="DL13" s="406" t="s">
        <v>551</v>
      </c>
      <c r="DM13" s="407"/>
      <c r="DN13" s="407"/>
      <c r="DO13" s="407"/>
      <c r="DP13" s="408"/>
      <c r="DQ13" s="406" t="s">
        <v>551</v>
      </c>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t="s">
        <v>566</v>
      </c>
      <c r="BT14" s="404"/>
      <c r="BU14" s="404"/>
      <c r="BV14" s="404"/>
      <c r="BW14" s="404"/>
      <c r="BX14" s="404"/>
      <c r="BY14" s="404"/>
      <c r="BZ14" s="404"/>
      <c r="CA14" s="404"/>
      <c r="CB14" s="404"/>
      <c r="CC14" s="404"/>
      <c r="CD14" s="404"/>
      <c r="CE14" s="404"/>
      <c r="CF14" s="404"/>
      <c r="CG14" s="405"/>
      <c r="CH14" s="406">
        <v>20</v>
      </c>
      <c r="CI14" s="407"/>
      <c r="CJ14" s="407"/>
      <c r="CK14" s="407"/>
      <c r="CL14" s="408"/>
      <c r="CM14" s="406">
        <v>64</v>
      </c>
      <c r="CN14" s="407"/>
      <c r="CO14" s="407"/>
      <c r="CP14" s="407"/>
      <c r="CQ14" s="408"/>
      <c r="CR14" s="406">
        <v>23</v>
      </c>
      <c r="CS14" s="407"/>
      <c r="CT14" s="407"/>
      <c r="CU14" s="407"/>
      <c r="CV14" s="408"/>
      <c r="CW14" s="406" t="s">
        <v>551</v>
      </c>
      <c r="CX14" s="407"/>
      <c r="CY14" s="407"/>
      <c r="CZ14" s="407"/>
      <c r="DA14" s="408"/>
      <c r="DB14" s="406" t="s">
        <v>551</v>
      </c>
      <c r="DC14" s="407"/>
      <c r="DD14" s="407"/>
      <c r="DE14" s="407"/>
      <c r="DF14" s="408"/>
      <c r="DG14" s="406" t="s">
        <v>551</v>
      </c>
      <c r="DH14" s="407"/>
      <c r="DI14" s="407"/>
      <c r="DJ14" s="407"/>
      <c r="DK14" s="408"/>
      <c r="DL14" s="406" t="s">
        <v>551</v>
      </c>
      <c r="DM14" s="407"/>
      <c r="DN14" s="407"/>
      <c r="DO14" s="407"/>
      <c r="DP14" s="408"/>
      <c r="DQ14" s="406" t="s">
        <v>551</v>
      </c>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t="s">
        <v>567</v>
      </c>
      <c r="BT15" s="404"/>
      <c r="BU15" s="404"/>
      <c r="BV15" s="404"/>
      <c r="BW15" s="404"/>
      <c r="BX15" s="404"/>
      <c r="BY15" s="404"/>
      <c r="BZ15" s="404"/>
      <c r="CA15" s="404"/>
      <c r="CB15" s="404"/>
      <c r="CC15" s="404"/>
      <c r="CD15" s="404"/>
      <c r="CE15" s="404"/>
      <c r="CF15" s="404"/>
      <c r="CG15" s="405"/>
      <c r="CH15" s="406">
        <v>-3</v>
      </c>
      <c r="CI15" s="407"/>
      <c r="CJ15" s="407"/>
      <c r="CK15" s="407"/>
      <c r="CL15" s="408"/>
      <c r="CM15" s="406">
        <v>23</v>
      </c>
      <c r="CN15" s="407"/>
      <c r="CO15" s="407"/>
      <c r="CP15" s="407"/>
      <c r="CQ15" s="408"/>
      <c r="CR15" s="406" t="s">
        <v>551</v>
      </c>
      <c r="CS15" s="407"/>
      <c r="CT15" s="407"/>
      <c r="CU15" s="407"/>
      <c r="CV15" s="408"/>
      <c r="CW15" s="406" t="s">
        <v>551</v>
      </c>
      <c r="CX15" s="407"/>
      <c r="CY15" s="407"/>
      <c r="CZ15" s="407"/>
      <c r="DA15" s="408"/>
      <c r="DB15" s="406" t="s">
        <v>551</v>
      </c>
      <c r="DC15" s="407"/>
      <c r="DD15" s="407"/>
      <c r="DE15" s="407"/>
      <c r="DF15" s="408"/>
      <c r="DG15" s="406" t="s">
        <v>551</v>
      </c>
      <c r="DH15" s="407"/>
      <c r="DI15" s="407"/>
      <c r="DJ15" s="407"/>
      <c r="DK15" s="408"/>
      <c r="DL15" s="406" t="s">
        <v>551</v>
      </c>
      <c r="DM15" s="407"/>
      <c r="DN15" s="407"/>
      <c r="DO15" s="407"/>
      <c r="DP15" s="408"/>
      <c r="DQ15" s="406" t="s">
        <v>551</v>
      </c>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t="s">
        <v>561</v>
      </c>
      <c r="BS16" s="403" t="s">
        <v>568</v>
      </c>
      <c r="BT16" s="404"/>
      <c r="BU16" s="404"/>
      <c r="BV16" s="404"/>
      <c r="BW16" s="404"/>
      <c r="BX16" s="404"/>
      <c r="BY16" s="404"/>
      <c r="BZ16" s="404"/>
      <c r="CA16" s="404"/>
      <c r="CB16" s="404"/>
      <c r="CC16" s="404"/>
      <c r="CD16" s="404"/>
      <c r="CE16" s="404"/>
      <c r="CF16" s="404"/>
      <c r="CG16" s="405"/>
      <c r="CH16" s="406">
        <v>43</v>
      </c>
      <c r="CI16" s="407"/>
      <c r="CJ16" s="407"/>
      <c r="CK16" s="407"/>
      <c r="CL16" s="408"/>
      <c r="CM16" s="406">
        <v>4222</v>
      </c>
      <c r="CN16" s="407"/>
      <c r="CO16" s="407"/>
      <c r="CP16" s="407"/>
      <c r="CQ16" s="408"/>
      <c r="CR16" s="406" t="s">
        <v>551</v>
      </c>
      <c r="CS16" s="407"/>
      <c r="CT16" s="407"/>
      <c r="CU16" s="407"/>
      <c r="CV16" s="408"/>
      <c r="CW16" s="406" t="s">
        <v>551</v>
      </c>
      <c r="CX16" s="407"/>
      <c r="CY16" s="407"/>
      <c r="CZ16" s="407"/>
      <c r="DA16" s="408"/>
      <c r="DB16" s="406" t="s">
        <v>551</v>
      </c>
      <c r="DC16" s="407"/>
      <c r="DD16" s="407"/>
      <c r="DE16" s="407"/>
      <c r="DF16" s="408"/>
      <c r="DG16" s="406" t="s">
        <v>551</v>
      </c>
      <c r="DH16" s="407"/>
      <c r="DI16" s="407"/>
      <c r="DJ16" s="407"/>
      <c r="DK16" s="408"/>
      <c r="DL16" s="406">
        <v>50</v>
      </c>
      <c r="DM16" s="407"/>
      <c r="DN16" s="407"/>
      <c r="DO16" s="407"/>
      <c r="DP16" s="408"/>
      <c r="DQ16" s="406">
        <v>5</v>
      </c>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377</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378</v>
      </c>
      <c r="B23" s="419" t="s">
        <v>379</v>
      </c>
      <c r="C23" s="420"/>
      <c r="D23" s="420"/>
      <c r="E23" s="420"/>
      <c r="F23" s="420"/>
      <c r="G23" s="420"/>
      <c r="H23" s="420"/>
      <c r="I23" s="420"/>
      <c r="J23" s="420"/>
      <c r="K23" s="420"/>
      <c r="L23" s="420"/>
      <c r="M23" s="420"/>
      <c r="N23" s="420"/>
      <c r="O23" s="420"/>
      <c r="P23" s="421"/>
      <c r="Q23" s="422">
        <v>16796</v>
      </c>
      <c r="R23" s="423"/>
      <c r="S23" s="423"/>
      <c r="T23" s="423"/>
      <c r="U23" s="423"/>
      <c r="V23" s="423">
        <v>16355</v>
      </c>
      <c r="W23" s="423"/>
      <c r="X23" s="423"/>
      <c r="Y23" s="423"/>
      <c r="Z23" s="423"/>
      <c r="AA23" s="423">
        <v>441</v>
      </c>
      <c r="AB23" s="423"/>
      <c r="AC23" s="423"/>
      <c r="AD23" s="423"/>
      <c r="AE23" s="424"/>
      <c r="AF23" s="425">
        <v>250</v>
      </c>
      <c r="AG23" s="423"/>
      <c r="AH23" s="423"/>
      <c r="AI23" s="423"/>
      <c r="AJ23" s="426"/>
      <c r="AK23" s="427"/>
      <c r="AL23" s="428"/>
      <c r="AM23" s="428"/>
      <c r="AN23" s="428"/>
      <c r="AO23" s="428"/>
      <c r="AP23" s="423">
        <v>17552</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380</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381</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358</v>
      </c>
      <c r="B26" s="358"/>
      <c r="C26" s="358"/>
      <c r="D26" s="358"/>
      <c r="E26" s="358"/>
      <c r="F26" s="358"/>
      <c r="G26" s="358"/>
      <c r="H26" s="358"/>
      <c r="I26" s="358"/>
      <c r="J26" s="358"/>
      <c r="K26" s="358"/>
      <c r="L26" s="358"/>
      <c r="M26" s="358"/>
      <c r="N26" s="358"/>
      <c r="O26" s="358"/>
      <c r="P26" s="359"/>
      <c r="Q26" s="363" t="s">
        <v>382</v>
      </c>
      <c r="R26" s="364"/>
      <c r="S26" s="364"/>
      <c r="T26" s="364"/>
      <c r="U26" s="365"/>
      <c r="V26" s="363" t="s">
        <v>383</v>
      </c>
      <c r="W26" s="364"/>
      <c r="X26" s="364"/>
      <c r="Y26" s="364"/>
      <c r="Z26" s="365"/>
      <c r="AA26" s="363" t="s">
        <v>384</v>
      </c>
      <c r="AB26" s="364"/>
      <c r="AC26" s="364"/>
      <c r="AD26" s="364"/>
      <c r="AE26" s="364"/>
      <c r="AF26" s="444" t="s">
        <v>385</v>
      </c>
      <c r="AG26" s="445"/>
      <c r="AH26" s="445"/>
      <c r="AI26" s="445"/>
      <c r="AJ26" s="446"/>
      <c r="AK26" s="364" t="s">
        <v>386</v>
      </c>
      <c r="AL26" s="364"/>
      <c r="AM26" s="364"/>
      <c r="AN26" s="364"/>
      <c r="AO26" s="365"/>
      <c r="AP26" s="363" t="s">
        <v>387</v>
      </c>
      <c r="AQ26" s="364"/>
      <c r="AR26" s="364"/>
      <c r="AS26" s="364"/>
      <c r="AT26" s="365"/>
      <c r="AU26" s="363" t="s">
        <v>388</v>
      </c>
      <c r="AV26" s="364"/>
      <c r="AW26" s="364"/>
      <c r="AX26" s="364"/>
      <c r="AY26" s="365"/>
      <c r="AZ26" s="363" t="s">
        <v>389</v>
      </c>
      <c r="BA26" s="364"/>
      <c r="BB26" s="364"/>
      <c r="BC26" s="364"/>
      <c r="BD26" s="365"/>
      <c r="BE26" s="363" t="s">
        <v>365</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390</v>
      </c>
      <c r="C28" s="380"/>
      <c r="D28" s="380"/>
      <c r="E28" s="380"/>
      <c r="F28" s="380"/>
      <c r="G28" s="380"/>
      <c r="H28" s="380"/>
      <c r="I28" s="380"/>
      <c r="J28" s="380"/>
      <c r="K28" s="380"/>
      <c r="L28" s="380"/>
      <c r="M28" s="380"/>
      <c r="N28" s="380"/>
      <c r="O28" s="380"/>
      <c r="P28" s="381"/>
      <c r="Q28" s="452">
        <v>1517</v>
      </c>
      <c r="R28" s="453"/>
      <c r="S28" s="453"/>
      <c r="T28" s="453"/>
      <c r="U28" s="453"/>
      <c r="V28" s="453">
        <v>1515</v>
      </c>
      <c r="W28" s="453"/>
      <c r="X28" s="453"/>
      <c r="Y28" s="453"/>
      <c r="Z28" s="453"/>
      <c r="AA28" s="453">
        <v>2</v>
      </c>
      <c r="AB28" s="453"/>
      <c r="AC28" s="453"/>
      <c r="AD28" s="453"/>
      <c r="AE28" s="454"/>
      <c r="AF28" s="455">
        <v>2</v>
      </c>
      <c r="AG28" s="453"/>
      <c r="AH28" s="453"/>
      <c r="AI28" s="453"/>
      <c r="AJ28" s="456"/>
      <c r="AK28" s="457">
        <v>184</v>
      </c>
      <c r="AL28" s="458"/>
      <c r="AM28" s="458"/>
      <c r="AN28" s="458"/>
      <c r="AO28" s="458"/>
      <c r="AP28" s="458" t="s">
        <v>551</v>
      </c>
      <c r="AQ28" s="458"/>
      <c r="AR28" s="458"/>
      <c r="AS28" s="458"/>
      <c r="AT28" s="458"/>
      <c r="AU28" s="458" t="s">
        <v>551</v>
      </c>
      <c r="AV28" s="458"/>
      <c r="AW28" s="458"/>
      <c r="AX28" s="458"/>
      <c r="AY28" s="458"/>
      <c r="AZ28" s="459" t="s">
        <v>551</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391</v>
      </c>
      <c r="C29" s="411"/>
      <c r="D29" s="411"/>
      <c r="E29" s="411"/>
      <c r="F29" s="411"/>
      <c r="G29" s="411"/>
      <c r="H29" s="411"/>
      <c r="I29" s="411"/>
      <c r="J29" s="411"/>
      <c r="K29" s="411"/>
      <c r="L29" s="411"/>
      <c r="M29" s="411"/>
      <c r="N29" s="411"/>
      <c r="O29" s="411"/>
      <c r="P29" s="412"/>
      <c r="Q29" s="413">
        <v>454</v>
      </c>
      <c r="R29" s="414"/>
      <c r="S29" s="414"/>
      <c r="T29" s="414"/>
      <c r="U29" s="414"/>
      <c r="V29" s="414">
        <v>449</v>
      </c>
      <c r="W29" s="414"/>
      <c r="X29" s="414"/>
      <c r="Y29" s="414"/>
      <c r="Z29" s="414"/>
      <c r="AA29" s="414">
        <v>5</v>
      </c>
      <c r="AB29" s="414"/>
      <c r="AC29" s="414"/>
      <c r="AD29" s="414"/>
      <c r="AE29" s="415"/>
      <c r="AF29" s="416">
        <v>5</v>
      </c>
      <c r="AG29" s="417"/>
      <c r="AH29" s="417"/>
      <c r="AI29" s="417"/>
      <c r="AJ29" s="418"/>
      <c r="AK29" s="464">
        <v>273</v>
      </c>
      <c r="AL29" s="460"/>
      <c r="AM29" s="460"/>
      <c r="AN29" s="460"/>
      <c r="AO29" s="460"/>
      <c r="AP29" s="460" t="s">
        <v>551</v>
      </c>
      <c r="AQ29" s="460"/>
      <c r="AR29" s="460"/>
      <c r="AS29" s="460"/>
      <c r="AT29" s="460"/>
      <c r="AU29" s="460" t="s">
        <v>551</v>
      </c>
      <c r="AV29" s="460"/>
      <c r="AW29" s="460"/>
      <c r="AX29" s="460"/>
      <c r="AY29" s="460"/>
      <c r="AZ29" s="461" t="s">
        <v>551</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392</v>
      </c>
      <c r="C30" s="411"/>
      <c r="D30" s="411"/>
      <c r="E30" s="411"/>
      <c r="F30" s="411"/>
      <c r="G30" s="411"/>
      <c r="H30" s="411"/>
      <c r="I30" s="411"/>
      <c r="J30" s="411"/>
      <c r="K30" s="411"/>
      <c r="L30" s="411"/>
      <c r="M30" s="411"/>
      <c r="N30" s="411"/>
      <c r="O30" s="411"/>
      <c r="P30" s="412"/>
      <c r="Q30" s="413">
        <v>361</v>
      </c>
      <c r="R30" s="414"/>
      <c r="S30" s="414"/>
      <c r="T30" s="414"/>
      <c r="U30" s="414"/>
      <c r="V30" s="414">
        <v>361</v>
      </c>
      <c r="W30" s="414"/>
      <c r="X30" s="414"/>
      <c r="Y30" s="414"/>
      <c r="Z30" s="414"/>
      <c r="AA30" s="414" t="s">
        <v>551</v>
      </c>
      <c r="AB30" s="414"/>
      <c r="AC30" s="414"/>
      <c r="AD30" s="414"/>
      <c r="AE30" s="415"/>
      <c r="AF30" s="416" t="s">
        <v>122</v>
      </c>
      <c r="AG30" s="417"/>
      <c r="AH30" s="417"/>
      <c r="AI30" s="417"/>
      <c r="AJ30" s="418"/>
      <c r="AK30" s="464">
        <v>180</v>
      </c>
      <c r="AL30" s="460"/>
      <c r="AM30" s="460"/>
      <c r="AN30" s="460"/>
      <c r="AO30" s="460"/>
      <c r="AP30" s="460" t="s">
        <v>551</v>
      </c>
      <c r="AQ30" s="460"/>
      <c r="AR30" s="460"/>
      <c r="AS30" s="460"/>
      <c r="AT30" s="460"/>
      <c r="AU30" s="460" t="s">
        <v>551</v>
      </c>
      <c r="AV30" s="460"/>
      <c r="AW30" s="460"/>
      <c r="AX30" s="460"/>
      <c r="AY30" s="460"/>
      <c r="AZ30" s="461" t="s">
        <v>551</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393</v>
      </c>
      <c r="C31" s="411"/>
      <c r="D31" s="411"/>
      <c r="E31" s="411"/>
      <c r="F31" s="411"/>
      <c r="G31" s="411"/>
      <c r="H31" s="411"/>
      <c r="I31" s="411"/>
      <c r="J31" s="411"/>
      <c r="K31" s="411"/>
      <c r="L31" s="411"/>
      <c r="M31" s="411"/>
      <c r="N31" s="411"/>
      <c r="O31" s="411"/>
      <c r="P31" s="412"/>
      <c r="Q31" s="413">
        <v>314</v>
      </c>
      <c r="R31" s="414"/>
      <c r="S31" s="414"/>
      <c r="T31" s="414"/>
      <c r="U31" s="414"/>
      <c r="V31" s="414">
        <v>314</v>
      </c>
      <c r="W31" s="414"/>
      <c r="X31" s="414"/>
      <c r="Y31" s="414"/>
      <c r="Z31" s="414"/>
      <c r="AA31" s="414" t="s">
        <v>551</v>
      </c>
      <c r="AB31" s="414"/>
      <c r="AC31" s="414"/>
      <c r="AD31" s="414"/>
      <c r="AE31" s="415"/>
      <c r="AF31" s="416" t="s">
        <v>122</v>
      </c>
      <c r="AG31" s="417"/>
      <c r="AH31" s="417"/>
      <c r="AI31" s="417"/>
      <c r="AJ31" s="418"/>
      <c r="AK31" s="464">
        <v>22</v>
      </c>
      <c r="AL31" s="460"/>
      <c r="AM31" s="460"/>
      <c r="AN31" s="460"/>
      <c r="AO31" s="460"/>
      <c r="AP31" s="460">
        <v>187</v>
      </c>
      <c r="AQ31" s="460"/>
      <c r="AR31" s="460"/>
      <c r="AS31" s="460"/>
      <c r="AT31" s="460"/>
      <c r="AU31" s="460">
        <v>10</v>
      </c>
      <c r="AV31" s="460"/>
      <c r="AW31" s="460"/>
      <c r="AX31" s="460"/>
      <c r="AY31" s="460"/>
      <c r="AZ31" s="461" t="s">
        <v>551</v>
      </c>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t="s">
        <v>394</v>
      </c>
      <c r="C32" s="411"/>
      <c r="D32" s="411"/>
      <c r="E32" s="411"/>
      <c r="F32" s="411"/>
      <c r="G32" s="411"/>
      <c r="H32" s="411"/>
      <c r="I32" s="411"/>
      <c r="J32" s="411"/>
      <c r="K32" s="411"/>
      <c r="L32" s="411"/>
      <c r="M32" s="411"/>
      <c r="N32" s="411"/>
      <c r="O32" s="411"/>
      <c r="P32" s="412"/>
      <c r="Q32" s="413">
        <v>2647</v>
      </c>
      <c r="R32" s="414"/>
      <c r="S32" s="414"/>
      <c r="T32" s="414"/>
      <c r="U32" s="414"/>
      <c r="V32" s="414">
        <v>2550</v>
      </c>
      <c r="W32" s="414"/>
      <c r="X32" s="414"/>
      <c r="Y32" s="414"/>
      <c r="Z32" s="414"/>
      <c r="AA32" s="414">
        <v>97</v>
      </c>
      <c r="AB32" s="414"/>
      <c r="AC32" s="414"/>
      <c r="AD32" s="414"/>
      <c r="AE32" s="415"/>
      <c r="AF32" s="416">
        <v>194</v>
      </c>
      <c r="AG32" s="417"/>
      <c r="AH32" s="417"/>
      <c r="AI32" s="417"/>
      <c r="AJ32" s="418"/>
      <c r="AK32" s="464">
        <v>959</v>
      </c>
      <c r="AL32" s="460"/>
      <c r="AM32" s="460"/>
      <c r="AN32" s="460"/>
      <c r="AO32" s="460"/>
      <c r="AP32" s="460">
        <v>1404</v>
      </c>
      <c r="AQ32" s="460"/>
      <c r="AR32" s="460"/>
      <c r="AS32" s="460"/>
      <c r="AT32" s="460"/>
      <c r="AU32" s="460">
        <v>1003</v>
      </c>
      <c r="AV32" s="460"/>
      <c r="AW32" s="460"/>
      <c r="AX32" s="460"/>
      <c r="AY32" s="460"/>
      <c r="AZ32" s="461" t="s">
        <v>551</v>
      </c>
      <c r="BA32" s="461"/>
      <c r="BB32" s="461"/>
      <c r="BC32" s="461"/>
      <c r="BD32" s="461"/>
      <c r="BE32" s="462" t="s">
        <v>395</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t="s">
        <v>396</v>
      </c>
      <c r="C33" s="411"/>
      <c r="D33" s="411"/>
      <c r="E33" s="411"/>
      <c r="F33" s="411"/>
      <c r="G33" s="411"/>
      <c r="H33" s="411"/>
      <c r="I33" s="411"/>
      <c r="J33" s="411"/>
      <c r="K33" s="411"/>
      <c r="L33" s="411"/>
      <c r="M33" s="411"/>
      <c r="N33" s="411"/>
      <c r="O33" s="411"/>
      <c r="P33" s="412"/>
      <c r="Q33" s="413">
        <v>631</v>
      </c>
      <c r="R33" s="414"/>
      <c r="S33" s="414"/>
      <c r="T33" s="414"/>
      <c r="U33" s="414"/>
      <c r="V33" s="414">
        <v>566</v>
      </c>
      <c r="W33" s="414"/>
      <c r="X33" s="414"/>
      <c r="Y33" s="414"/>
      <c r="Z33" s="414"/>
      <c r="AA33" s="414">
        <v>65</v>
      </c>
      <c r="AB33" s="414"/>
      <c r="AC33" s="414"/>
      <c r="AD33" s="414"/>
      <c r="AE33" s="415"/>
      <c r="AF33" s="416">
        <v>154</v>
      </c>
      <c r="AG33" s="417"/>
      <c r="AH33" s="417"/>
      <c r="AI33" s="417"/>
      <c r="AJ33" s="418"/>
      <c r="AK33" s="464">
        <v>310</v>
      </c>
      <c r="AL33" s="460"/>
      <c r="AM33" s="460"/>
      <c r="AN33" s="460"/>
      <c r="AO33" s="460"/>
      <c r="AP33" s="460">
        <v>2832</v>
      </c>
      <c r="AQ33" s="460"/>
      <c r="AR33" s="460"/>
      <c r="AS33" s="460"/>
      <c r="AT33" s="460"/>
      <c r="AU33" s="460">
        <v>2200</v>
      </c>
      <c r="AV33" s="460"/>
      <c r="AW33" s="460"/>
      <c r="AX33" s="460"/>
      <c r="AY33" s="460"/>
      <c r="AZ33" s="461" t="s">
        <v>551</v>
      </c>
      <c r="BA33" s="461"/>
      <c r="BB33" s="461"/>
      <c r="BC33" s="461"/>
      <c r="BD33" s="461"/>
      <c r="BE33" s="462" t="s">
        <v>395</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t="s">
        <v>397</v>
      </c>
      <c r="C34" s="411"/>
      <c r="D34" s="411"/>
      <c r="E34" s="411"/>
      <c r="F34" s="411"/>
      <c r="G34" s="411"/>
      <c r="H34" s="411"/>
      <c r="I34" s="411"/>
      <c r="J34" s="411"/>
      <c r="K34" s="411"/>
      <c r="L34" s="411"/>
      <c r="M34" s="411"/>
      <c r="N34" s="411"/>
      <c r="O34" s="411"/>
      <c r="P34" s="412"/>
      <c r="Q34" s="413">
        <v>835</v>
      </c>
      <c r="R34" s="414"/>
      <c r="S34" s="414"/>
      <c r="T34" s="414"/>
      <c r="U34" s="414"/>
      <c r="V34" s="414">
        <v>673</v>
      </c>
      <c r="W34" s="414"/>
      <c r="X34" s="414"/>
      <c r="Y34" s="414"/>
      <c r="Z34" s="414"/>
      <c r="AA34" s="414">
        <v>162</v>
      </c>
      <c r="AB34" s="414"/>
      <c r="AC34" s="414"/>
      <c r="AD34" s="414"/>
      <c r="AE34" s="415"/>
      <c r="AF34" s="416">
        <v>174</v>
      </c>
      <c r="AG34" s="417"/>
      <c r="AH34" s="417"/>
      <c r="AI34" s="417"/>
      <c r="AJ34" s="418"/>
      <c r="AK34" s="464">
        <v>538</v>
      </c>
      <c r="AL34" s="460"/>
      <c r="AM34" s="460"/>
      <c r="AN34" s="460"/>
      <c r="AO34" s="460"/>
      <c r="AP34" s="460">
        <v>4898</v>
      </c>
      <c r="AQ34" s="460"/>
      <c r="AR34" s="460"/>
      <c r="AS34" s="460"/>
      <c r="AT34" s="460"/>
      <c r="AU34" s="460">
        <v>4693</v>
      </c>
      <c r="AV34" s="460"/>
      <c r="AW34" s="460"/>
      <c r="AX34" s="460"/>
      <c r="AY34" s="460"/>
      <c r="AZ34" s="461" t="s">
        <v>551</v>
      </c>
      <c r="BA34" s="461"/>
      <c r="BB34" s="461"/>
      <c r="BC34" s="461"/>
      <c r="BD34" s="461"/>
      <c r="BE34" s="462" t="s">
        <v>395</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t="s">
        <v>398</v>
      </c>
      <c r="C35" s="411"/>
      <c r="D35" s="411"/>
      <c r="E35" s="411"/>
      <c r="F35" s="411"/>
      <c r="G35" s="411"/>
      <c r="H35" s="411"/>
      <c r="I35" s="411"/>
      <c r="J35" s="411"/>
      <c r="K35" s="411"/>
      <c r="L35" s="411"/>
      <c r="M35" s="411"/>
      <c r="N35" s="411"/>
      <c r="O35" s="411"/>
      <c r="P35" s="412"/>
      <c r="Q35" s="413">
        <v>114</v>
      </c>
      <c r="R35" s="414"/>
      <c r="S35" s="414"/>
      <c r="T35" s="414"/>
      <c r="U35" s="414"/>
      <c r="V35" s="414">
        <v>113</v>
      </c>
      <c r="W35" s="414"/>
      <c r="X35" s="414"/>
      <c r="Y35" s="414"/>
      <c r="Z35" s="414"/>
      <c r="AA35" s="414">
        <v>1</v>
      </c>
      <c r="AB35" s="414"/>
      <c r="AC35" s="414"/>
      <c r="AD35" s="414"/>
      <c r="AE35" s="415"/>
      <c r="AF35" s="416" t="s">
        <v>122</v>
      </c>
      <c r="AG35" s="417"/>
      <c r="AH35" s="417"/>
      <c r="AI35" s="417"/>
      <c r="AJ35" s="418"/>
      <c r="AK35" s="464" t="s">
        <v>551</v>
      </c>
      <c r="AL35" s="460"/>
      <c r="AM35" s="460"/>
      <c r="AN35" s="460"/>
      <c r="AO35" s="460"/>
      <c r="AP35" s="460">
        <v>607</v>
      </c>
      <c r="AQ35" s="460"/>
      <c r="AR35" s="460"/>
      <c r="AS35" s="460"/>
      <c r="AT35" s="460"/>
      <c r="AU35" s="460" t="s">
        <v>551</v>
      </c>
      <c r="AV35" s="460"/>
      <c r="AW35" s="460"/>
      <c r="AX35" s="460"/>
      <c r="AY35" s="460"/>
      <c r="AZ35" s="461" t="s">
        <v>551</v>
      </c>
      <c r="BA35" s="461"/>
      <c r="BB35" s="461"/>
      <c r="BC35" s="461"/>
      <c r="BD35" s="461"/>
      <c r="BE35" s="462" t="s">
        <v>399</v>
      </c>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t="s">
        <v>400</v>
      </c>
      <c r="C36" s="411"/>
      <c r="D36" s="411"/>
      <c r="E36" s="411"/>
      <c r="F36" s="411"/>
      <c r="G36" s="411"/>
      <c r="H36" s="411"/>
      <c r="I36" s="411"/>
      <c r="J36" s="411"/>
      <c r="K36" s="411"/>
      <c r="L36" s="411"/>
      <c r="M36" s="411"/>
      <c r="N36" s="411"/>
      <c r="O36" s="411"/>
      <c r="P36" s="412"/>
      <c r="Q36" s="413">
        <v>25</v>
      </c>
      <c r="R36" s="414"/>
      <c r="S36" s="414"/>
      <c r="T36" s="414"/>
      <c r="U36" s="414"/>
      <c r="V36" s="414">
        <v>25</v>
      </c>
      <c r="W36" s="414"/>
      <c r="X36" s="414"/>
      <c r="Y36" s="414"/>
      <c r="Z36" s="414"/>
      <c r="AA36" s="414" t="s">
        <v>551</v>
      </c>
      <c r="AB36" s="414"/>
      <c r="AC36" s="414"/>
      <c r="AD36" s="414"/>
      <c r="AE36" s="415"/>
      <c r="AF36" s="416" t="s">
        <v>122</v>
      </c>
      <c r="AG36" s="417"/>
      <c r="AH36" s="417"/>
      <c r="AI36" s="417"/>
      <c r="AJ36" s="418"/>
      <c r="AK36" s="464" t="s">
        <v>551</v>
      </c>
      <c r="AL36" s="460"/>
      <c r="AM36" s="460"/>
      <c r="AN36" s="460"/>
      <c r="AO36" s="460"/>
      <c r="AP36" s="460">
        <v>126</v>
      </c>
      <c r="AQ36" s="460"/>
      <c r="AR36" s="460"/>
      <c r="AS36" s="460"/>
      <c r="AT36" s="460"/>
      <c r="AU36" s="460" t="s">
        <v>551</v>
      </c>
      <c r="AV36" s="460"/>
      <c r="AW36" s="460"/>
      <c r="AX36" s="460"/>
      <c r="AY36" s="460"/>
      <c r="AZ36" s="461" t="s">
        <v>551</v>
      </c>
      <c r="BA36" s="461"/>
      <c r="BB36" s="461"/>
      <c r="BC36" s="461"/>
      <c r="BD36" s="461"/>
      <c r="BE36" s="462" t="s">
        <v>399</v>
      </c>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401</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378</v>
      </c>
      <c r="B63" s="419" t="s">
        <v>402</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529</v>
      </c>
      <c r="AG63" s="474"/>
      <c r="AH63" s="474"/>
      <c r="AI63" s="474"/>
      <c r="AJ63" s="475"/>
      <c r="AK63" s="476"/>
      <c r="AL63" s="471"/>
      <c r="AM63" s="471"/>
      <c r="AN63" s="471"/>
      <c r="AO63" s="471"/>
      <c r="AP63" s="474">
        <v>9321</v>
      </c>
      <c r="AQ63" s="474"/>
      <c r="AR63" s="474"/>
      <c r="AS63" s="474"/>
      <c r="AT63" s="474"/>
      <c r="AU63" s="474">
        <v>7906</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404</v>
      </c>
      <c r="B66" s="358"/>
      <c r="C66" s="358"/>
      <c r="D66" s="358"/>
      <c r="E66" s="358"/>
      <c r="F66" s="358"/>
      <c r="G66" s="358"/>
      <c r="H66" s="358"/>
      <c r="I66" s="358"/>
      <c r="J66" s="358"/>
      <c r="K66" s="358"/>
      <c r="L66" s="358"/>
      <c r="M66" s="358"/>
      <c r="N66" s="358"/>
      <c r="O66" s="358"/>
      <c r="P66" s="359"/>
      <c r="Q66" s="363" t="s">
        <v>382</v>
      </c>
      <c r="R66" s="364"/>
      <c r="S66" s="364"/>
      <c r="T66" s="364"/>
      <c r="U66" s="365"/>
      <c r="V66" s="363" t="s">
        <v>383</v>
      </c>
      <c r="W66" s="364"/>
      <c r="X66" s="364"/>
      <c r="Y66" s="364"/>
      <c r="Z66" s="365"/>
      <c r="AA66" s="363" t="s">
        <v>384</v>
      </c>
      <c r="AB66" s="364"/>
      <c r="AC66" s="364"/>
      <c r="AD66" s="364"/>
      <c r="AE66" s="365"/>
      <c r="AF66" s="484" t="s">
        <v>385</v>
      </c>
      <c r="AG66" s="445"/>
      <c r="AH66" s="445"/>
      <c r="AI66" s="445"/>
      <c r="AJ66" s="485"/>
      <c r="AK66" s="363" t="s">
        <v>386</v>
      </c>
      <c r="AL66" s="358"/>
      <c r="AM66" s="358"/>
      <c r="AN66" s="358"/>
      <c r="AO66" s="359"/>
      <c r="AP66" s="363" t="s">
        <v>387</v>
      </c>
      <c r="AQ66" s="364"/>
      <c r="AR66" s="364"/>
      <c r="AS66" s="364"/>
      <c r="AT66" s="365"/>
      <c r="AU66" s="363" t="s">
        <v>405</v>
      </c>
      <c r="AV66" s="364"/>
      <c r="AW66" s="364"/>
      <c r="AX66" s="364"/>
      <c r="AY66" s="365"/>
      <c r="AZ66" s="363" t="s">
        <v>365</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552</v>
      </c>
      <c r="C68" s="500"/>
      <c r="D68" s="500"/>
      <c r="E68" s="500"/>
      <c r="F68" s="500"/>
      <c r="G68" s="500"/>
      <c r="H68" s="500"/>
      <c r="I68" s="500"/>
      <c r="J68" s="500"/>
      <c r="K68" s="500"/>
      <c r="L68" s="500"/>
      <c r="M68" s="500"/>
      <c r="N68" s="500"/>
      <c r="O68" s="500"/>
      <c r="P68" s="501"/>
      <c r="Q68" s="502">
        <v>4946</v>
      </c>
      <c r="R68" s="496"/>
      <c r="S68" s="496"/>
      <c r="T68" s="496"/>
      <c r="U68" s="496"/>
      <c r="V68" s="496">
        <v>4580</v>
      </c>
      <c r="W68" s="496"/>
      <c r="X68" s="496"/>
      <c r="Y68" s="496"/>
      <c r="Z68" s="496"/>
      <c r="AA68" s="496">
        <v>366</v>
      </c>
      <c r="AB68" s="496"/>
      <c r="AC68" s="496"/>
      <c r="AD68" s="496"/>
      <c r="AE68" s="496"/>
      <c r="AF68" s="496">
        <v>366</v>
      </c>
      <c r="AG68" s="496"/>
      <c r="AH68" s="496"/>
      <c r="AI68" s="496"/>
      <c r="AJ68" s="496"/>
      <c r="AK68" s="496" t="s">
        <v>551</v>
      </c>
      <c r="AL68" s="496"/>
      <c r="AM68" s="496"/>
      <c r="AN68" s="496"/>
      <c r="AO68" s="496"/>
      <c r="AP68" s="496" t="s">
        <v>551</v>
      </c>
      <c r="AQ68" s="496"/>
      <c r="AR68" s="496"/>
      <c r="AS68" s="496"/>
      <c r="AT68" s="496"/>
      <c r="AU68" s="496" t="s">
        <v>551</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553</v>
      </c>
      <c r="C69" s="504"/>
      <c r="D69" s="504"/>
      <c r="E69" s="504"/>
      <c r="F69" s="504"/>
      <c r="G69" s="504"/>
      <c r="H69" s="504"/>
      <c r="I69" s="504"/>
      <c r="J69" s="504"/>
      <c r="K69" s="504"/>
      <c r="L69" s="504"/>
      <c r="M69" s="504"/>
      <c r="N69" s="504"/>
      <c r="O69" s="504"/>
      <c r="P69" s="505"/>
      <c r="Q69" s="506">
        <v>1769</v>
      </c>
      <c r="R69" s="460"/>
      <c r="S69" s="460"/>
      <c r="T69" s="460"/>
      <c r="U69" s="460"/>
      <c r="V69" s="460">
        <v>1740</v>
      </c>
      <c r="W69" s="460"/>
      <c r="X69" s="460"/>
      <c r="Y69" s="460"/>
      <c r="Z69" s="460"/>
      <c r="AA69" s="460">
        <v>29</v>
      </c>
      <c r="AB69" s="460"/>
      <c r="AC69" s="460"/>
      <c r="AD69" s="460"/>
      <c r="AE69" s="460"/>
      <c r="AF69" s="460">
        <v>29</v>
      </c>
      <c r="AG69" s="460"/>
      <c r="AH69" s="460"/>
      <c r="AI69" s="460"/>
      <c r="AJ69" s="460"/>
      <c r="AK69" s="460">
        <v>6</v>
      </c>
      <c r="AL69" s="460"/>
      <c r="AM69" s="460"/>
      <c r="AN69" s="460"/>
      <c r="AO69" s="460"/>
      <c r="AP69" s="460">
        <v>722</v>
      </c>
      <c r="AQ69" s="460"/>
      <c r="AR69" s="460"/>
      <c r="AS69" s="460"/>
      <c r="AT69" s="460"/>
      <c r="AU69" s="460" t="s">
        <v>551</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554</v>
      </c>
      <c r="C70" s="504"/>
      <c r="D70" s="504"/>
      <c r="E70" s="504"/>
      <c r="F70" s="504"/>
      <c r="G70" s="504"/>
      <c r="H70" s="504"/>
      <c r="I70" s="504"/>
      <c r="J70" s="504"/>
      <c r="K70" s="504"/>
      <c r="L70" s="504"/>
      <c r="M70" s="504"/>
      <c r="N70" s="504"/>
      <c r="O70" s="504"/>
      <c r="P70" s="505"/>
      <c r="Q70" s="506">
        <v>8903</v>
      </c>
      <c r="R70" s="460"/>
      <c r="S70" s="460"/>
      <c r="T70" s="460"/>
      <c r="U70" s="460"/>
      <c r="V70" s="460">
        <v>8511</v>
      </c>
      <c r="W70" s="460"/>
      <c r="X70" s="460"/>
      <c r="Y70" s="460"/>
      <c r="Z70" s="460"/>
      <c r="AA70" s="460">
        <v>392</v>
      </c>
      <c r="AB70" s="460"/>
      <c r="AC70" s="460"/>
      <c r="AD70" s="460"/>
      <c r="AE70" s="460"/>
      <c r="AF70" s="460">
        <v>392</v>
      </c>
      <c r="AG70" s="460"/>
      <c r="AH70" s="460"/>
      <c r="AI70" s="460"/>
      <c r="AJ70" s="460"/>
      <c r="AK70" s="460">
        <v>1303</v>
      </c>
      <c r="AL70" s="460"/>
      <c r="AM70" s="460"/>
      <c r="AN70" s="460"/>
      <c r="AO70" s="460"/>
      <c r="AP70" s="460" t="s">
        <v>551</v>
      </c>
      <c r="AQ70" s="460"/>
      <c r="AR70" s="460"/>
      <c r="AS70" s="460"/>
      <c r="AT70" s="460"/>
      <c r="AU70" s="460" t="s">
        <v>551</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555</v>
      </c>
      <c r="C71" s="504"/>
      <c r="D71" s="504"/>
      <c r="E71" s="504"/>
      <c r="F71" s="504"/>
      <c r="G71" s="504"/>
      <c r="H71" s="504"/>
      <c r="I71" s="504"/>
      <c r="J71" s="504"/>
      <c r="K71" s="504"/>
      <c r="L71" s="504"/>
      <c r="M71" s="504"/>
      <c r="N71" s="504"/>
      <c r="O71" s="504"/>
      <c r="P71" s="505"/>
      <c r="Q71" s="506">
        <v>358</v>
      </c>
      <c r="R71" s="460"/>
      <c r="S71" s="460"/>
      <c r="T71" s="460"/>
      <c r="U71" s="460"/>
      <c r="V71" s="460">
        <v>355</v>
      </c>
      <c r="W71" s="460"/>
      <c r="X71" s="460"/>
      <c r="Y71" s="460"/>
      <c r="Z71" s="460"/>
      <c r="AA71" s="460">
        <v>2</v>
      </c>
      <c r="AB71" s="460"/>
      <c r="AC71" s="460"/>
      <c r="AD71" s="460"/>
      <c r="AE71" s="460"/>
      <c r="AF71" s="460">
        <v>95</v>
      </c>
      <c r="AG71" s="460"/>
      <c r="AH71" s="460"/>
      <c r="AI71" s="460"/>
      <c r="AJ71" s="460"/>
      <c r="AK71" s="460">
        <v>13</v>
      </c>
      <c r="AL71" s="460"/>
      <c r="AM71" s="460"/>
      <c r="AN71" s="460"/>
      <c r="AO71" s="460"/>
      <c r="AP71" s="460">
        <v>388</v>
      </c>
      <c r="AQ71" s="460"/>
      <c r="AR71" s="460"/>
      <c r="AS71" s="460"/>
      <c r="AT71" s="460"/>
      <c r="AU71" s="460" t="s">
        <v>551</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556</v>
      </c>
      <c r="C72" s="504"/>
      <c r="D72" s="504"/>
      <c r="E72" s="504"/>
      <c r="F72" s="504"/>
      <c r="G72" s="504"/>
      <c r="H72" s="504"/>
      <c r="I72" s="504"/>
      <c r="J72" s="504"/>
      <c r="K72" s="504"/>
      <c r="L72" s="504"/>
      <c r="M72" s="504"/>
      <c r="N72" s="504"/>
      <c r="O72" s="504"/>
      <c r="P72" s="505"/>
      <c r="Q72" s="506">
        <v>495</v>
      </c>
      <c r="R72" s="460"/>
      <c r="S72" s="460"/>
      <c r="T72" s="460"/>
      <c r="U72" s="460"/>
      <c r="V72" s="460">
        <v>353</v>
      </c>
      <c r="W72" s="460"/>
      <c r="X72" s="460"/>
      <c r="Y72" s="460"/>
      <c r="Z72" s="460"/>
      <c r="AA72" s="460">
        <v>141</v>
      </c>
      <c r="AB72" s="460"/>
      <c r="AC72" s="460"/>
      <c r="AD72" s="460"/>
      <c r="AE72" s="460"/>
      <c r="AF72" s="460">
        <v>141</v>
      </c>
      <c r="AG72" s="460"/>
      <c r="AH72" s="460"/>
      <c r="AI72" s="460"/>
      <c r="AJ72" s="460"/>
      <c r="AK72" s="460" t="s">
        <v>551</v>
      </c>
      <c r="AL72" s="460"/>
      <c r="AM72" s="460"/>
      <c r="AN72" s="460"/>
      <c r="AO72" s="460"/>
      <c r="AP72" s="460" t="s">
        <v>551</v>
      </c>
      <c r="AQ72" s="460"/>
      <c r="AR72" s="460"/>
      <c r="AS72" s="460"/>
      <c r="AT72" s="460"/>
      <c r="AU72" s="460" t="s">
        <v>551</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t="s">
        <v>557</v>
      </c>
      <c r="C73" s="504"/>
      <c r="D73" s="504"/>
      <c r="E73" s="504"/>
      <c r="F73" s="504"/>
      <c r="G73" s="504"/>
      <c r="H73" s="504"/>
      <c r="I73" s="504"/>
      <c r="J73" s="504"/>
      <c r="K73" s="504"/>
      <c r="L73" s="504"/>
      <c r="M73" s="504"/>
      <c r="N73" s="504"/>
      <c r="O73" s="504"/>
      <c r="P73" s="505"/>
      <c r="Q73" s="506">
        <v>122277</v>
      </c>
      <c r="R73" s="460"/>
      <c r="S73" s="460"/>
      <c r="T73" s="460"/>
      <c r="U73" s="460"/>
      <c r="V73" s="460">
        <v>119933</v>
      </c>
      <c r="W73" s="460"/>
      <c r="X73" s="460"/>
      <c r="Y73" s="460"/>
      <c r="Z73" s="460"/>
      <c r="AA73" s="460">
        <v>2345</v>
      </c>
      <c r="AB73" s="460"/>
      <c r="AC73" s="460"/>
      <c r="AD73" s="460"/>
      <c r="AE73" s="460"/>
      <c r="AF73" s="460">
        <v>2345</v>
      </c>
      <c r="AG73" s="460"/>
      <c r="AH73" s="460"/>
      <c r="AI73" s="460"/>
      <c r="AJ73" s="460"/>
      <c r="AK73" s="460">
        <v>391</v>
      </c>
      <c r="AL73" s="460"/>
      <c r="AM73" s="460"/>
      <c r="AN73" s="460"/>
      <c r="AO73" s="460"/>
      <c r="AP73" s="460" t="s">
        <v>551</v>
      </c>
      <c r="AQ73" s="460"/>
      <c r="AR73" s="460"/>
      <c r="AS73" s="460"/>
      <c r="AT73" s="460"/>
      <c r="AU73" s="460" t="s">
        <v>551</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378</v>
      </c>
      <c r="B88" s="419" t="s">
        <v>406</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3368</v>
      </c>
      <c r="AG88" s="474"/>
      <c r="AH88" s="474"/>
      <c r="AI88" s="474"/>
      <c r="AJ88" s="474"/>
      <c r="AK88" s="471"/>
      <c r="AL88" s="471"/>
      <c r="AM88" s="471"/>
      <c r="AN88" s="471"/>
      <c r="AO88" s="471"/>
      <c r="AP88" s="474">
        <v>1110</v>
      </c>
      <c r="AQ88" s="474"/>
      <c r="AR88" s="474"/>
      <c r="AS88" s="474"/>
      <c r="AT88" s="474"/>
      <c r="AU88" s="474" t="s">
        <v>551</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419" t="s">
        <v>407</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428</v>
      </c>
      <c r="CS102" s="482"/>
      <c r="CT102" s="482"/>
      <c r="CU102" s="482"/>
      <c r="CV102" s="521"/>
      <c r="CW102" s="520">
        <v>76</v>
      </c>
      <c r="CX102" s="482"/>
      <c r="CY102" s="482"/>
      <c r="CZ102" s="482"/>
      <c r="DA102" s="521"/>
      <c r="DB102" s="520">
        <v>2</v>
      </c>
      <c r="DC102" s="482"/>
      <c r="DD102" s="482"/>
      <c r="DE102" s="482"/>
      <c r="DF102" s="521"/>
      <c r="DG102" s="520" t="s">
        <v>551</v>
      </c>
      <c r="DH102" s="482"/>
      <c r="DI102" s="482"/>
      <c r="DJ102" s="482"/>
      <c r="DK102" s="521"/>
      <c r="DL102" s="520">
        <v>540</v>
      </c>
      <c r="DM102" s="482"/>
      <c r="DN102" s="482"/>
      <c r="DO102" s="482"/>
      <c r="DP102" s="521"/>
      <c r="DQ102" s="520">
        <v>86</v>
      </c>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408</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409</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412</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413</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414</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415</v>
      </c>
      <c r="AB109" s="523"/>
      <c r="AC109" s="523"/>
      <c r="AD109" s="523"/>
      <c r="AE109" s="524"/>
      <c r="AF109" s="522" t="s">
        <v>416</v>
      </c>
      <c r="AG109" s="523"/>
      <c r="AH109" s="523"/>
      <c r="AI109" s="523"/>
      <c r="AJ109" s="524"/>
      <c r="AK109" s="522" t="s">
        <v>295</v>
      </c>
      <c r="AL109" s="523"/>
      <c r="AM109" s="523"/>
      <c r="AN109" s="523"/>
      <c r="AO109" s="524"/>
      <c r="AP109" s="522" t="s">
        <v>417</v>
      </c>
      <c r="AQ109" s="523"/>
      <c r="AR109" s="523"/>
      <c r="AS109" s="523"/>
      <c r="AT109" s="525"/>
      <c r="AU109" s="542" t="s">
        <v>414</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415</v>
      </c>
      <c r="BR109" s="523"/>
      <c r="BS109" s="523"/>
      <c r="BT109" s="523"/>
      <c r="BU109" s="524"/>
      <c r="BV109" s="522" t="s">
        <v>416</v>
      </c>
      <c r="BW109" s="523"/>
      <c r="BX109" s="523"/>
      <c r="BY109" s="523"/>
      <c r="BZ109" s="524"/>
      <c r="CA109" s="522" t="s">
        <v>295</v>
      </c>
      <c r="CB109" s="523"/>
      <c r="CC109" s="523"/>
      <c r="CD109" s="523"/>
      <c r="CE109" s="524"/>
      <c r="CF109" s="543" t="s">
        <v>417</v>
      </c>
      <c r="CG109" s="543"/>
      <c r="CH109" s="543"/>
      <c r="CI109" s="543"/>
      <c r="CJ109" s="543"/>
      <c r="CK109" s="522" t="s">
        <v>418</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415</v>
      </c>
      <c r="DH109" s="523"/>
      <c r="DI109" s="523"/>
      <c r="DJ109" s="523"/>
      <c r="DK109" s="524"/>
      <c r="DL109" s="522" t="s">
        <v>416</v>
      </c>
      <c r="DM109" s="523"/>
      <c r="DN109" s="523"/>
      <c r="DO109" s="523"/>
      <c r="DP109" s="524"/>
      <c r="DQ109" s="522" t="s">
        <v>295</v>
      </c>
      <c r="DR109" s="523"/>
      <c r="DS109" s="523"/>
      <c r="DT109" s="523"/>
      <c r="DU109" s="524"/>
      <c r="DV109" s="522" t="s">
        <v>417</v>
      </c>
      <c r="DW109" s="523"/>
      <c r="DX109" s="523"/>
      <c r="DY109" s="523"/>
      <c r="DZ109" s="525"/>
    </row>
    <row r="110" spans="1:131" s="212" customFormat="1" ht="26.25" customHeight="1" x14ac:dyDescent="0.2">
      <c r="A110" s="526" t="s">
        <v>419</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2097292</v>
      </c>
      <c r="AB110" s="530"/>
      <c r="AC110" s="530"/>
      <c r="AD110" s="530"/>
      <c r="AE110" s="531"/>
      <c r="AF110" s="532">
        <v>1953041</v>
      </c>
      <c r="AG110" s="530"/>
      <c r="AH110" s="530"/>
      <c r="AI110" s="530"/>
      <c r="AJ110" s="531"/>
      <c r="AK110" s="532">
        <v>1517515</v>
      </c>
      <c r="AL110" s="530"/>
      <c r="AM110" s="530"/>
      <c r="AN110" s="530"/>
      <c r="AO110" s="531"/>
      <c r="AP110" s="533">
        <v>27.8</v>
      </c>
      <c r="AQ110" s="534"/>
      <c r="AR110" s="534"/>
      <c r="AS110" s="534"/>
      <c r="AT110" s="535"/>
      <c r="AU110" s="536" t="s">
        <v>69</v>
      </c>
      <c r="AV110" s="537"/>
      <c r="AW110" s="537"/>
      <c r="AX110" s="537"/>
      <c r="AY110" s="537"/>
      <c r="AZ110" s="559" t="s">
        <v>420</v>
      </c>
      <c r="BA110" s="527"/>
      <c r="BB110" s="527"/>
      <c r="BC110" s="527"/>
      <c r="BD110" s="527"/>
      <c r="BE110" s="527"/>
      <c r="BF110" s="527"/>
      <c r="BG110" s="527"/>
      <c r="BH110" s="527"/>
      <c r="BI110" s="527"/>
      <c r="BJ110" s="527"/>
      <c r="BK110" s="527"/>
      <c r="BL110" s="527"/>
      <c r="BM110" s="527"/>
      <c r="BN110" s="527"/>
      <c r="BO110" s="527"/>
      <c r="BP110" s="528"/>
      <c r="BQ110" s="560">
        <v>17363856</v>
      </c>
      <c r="BR110" s="561"/>
      <c r="BS110" s="561"/>
      <c r="BT110" s="561"/>
      <c r="BU110" s="561"/>
      <c r="BV110" s="561">
        <v>17238397</v>
      </c>
      <c r="BW110" s="561"/>
      <c r="BX110" s="561"/>
      <c r="BY110" s="561"/>
      <c r="BZ110" s="561"/>
      <c r="CA110" s="561">
        <v>17552010</v>
      </c>
      <c r="CB110" s="561"/>
      <c r="CC110" s="561"/>
      <c r="CD110" s="561"/>
      <c r="CE110" s="561"/>
      <c r="CF110" s="574">
        <v>321.8</v>
      </c>
      <c r="CG110" s="575"/>
      <c r="CH110" s="575"/>
      <c r="CI110" s="575"/>
      <c r="CJ110" s="575"/>
      <c r="CK110" s="576" t="s">
        <v>421</v>
      </c>
      <c r="CL110" s="577"/>
      <c r="CM110" s="559" t="s">
        <v>422</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423</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424</v>
      </c>
      <c r="BA111" s="553"/>
      <c r="BB111" s="553"/>
      <c r="BC111" s="553"/>
      <c r="BD111" s="553"/>
      <c r="BE111" s="553"/>
      <c r="BF111" s="553"/>
      <c r="BG111" s="553"/>
      <c r="BH111" s="553"/>
      <c r="BI111" s="553"/>
      <c r="BJ111" s="553"/>
      <c r="BK111" s="553"/>
      <c r="BL111" s="553"/>
      <c r="BM111" s="553"/>
      <c r="BN111" s="553"/>
      <c r="BO111" s="553"/>
      <c r="BP111" s="554"/>
      <c r="BQ111" s="555">
        <v>117179</v>
      </c>
      <c r="BR111" s="556"/>
      <c r="BS111" s="556"/>
      <c r="BT111" s="556"/>
      <c r="BU111" s="556"/>
      <c r="BV111" s="556">
        <v>91788</v>
      </c>
      <c r="BW111" s="556"/>
      <c r="BX111" s="556"/>
      <c r="BY111" s="556"/>
      <c r="BZ111" s="556"/>
      <c r="CA111" s="556">
        <v>68975</v>
      </c>
      <c r="CB111" s="556"/>
      <c r="CC111" s="556"/>
      <c r="CD111" s="556"/>
      <c r="CE111" s="556"/>
      <c r="CF111" s="550">
        <v>1.3</v>
      </c>
      <c r="CG111" s="551"/>
      <c r="CH111" s="551"/>
      <c r="CI111" s="551"/>
      <c r="CJ111" s="551"/>
      <c r="CK111" s="578"/>
      <c r="CL111" s="579"/>
      <c r="CM111" s="552" t="s">
        <v>425</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426</v>
      </c>
      <c r="B112" s="583"/>
      <c r="C112" s="553" t="s">
        <v>427</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428</v>
      </c>
      <c r="BA112" s="553"/>
      <c r="BB112" s="553"/>
      <c r="BC112" s="553"/>
      <c r="BD112" s="553"/>
      <c r="BE112" s="553"/>
      <c r="BF112" s="553"/>
      <c r="BG112" s="553"/>
      <c r="BH112" s="553"/>
      <c r="BI112" s="553"/>
      <c r="BJ112" s="553"/>
      <c r="BK112" s="553"/>
      <c r="BL112" s="553"/>
      <c r="BM112" s="553"/>
      <c r="BN112" s="553"/>
      <c r="BO112" s="553"/>
      <c r="BP112" s="554"/>
      <c r="BQ112" s="555">
        <v>9112203</v>
      </c>
      <c r="BR112" s="556"/>
      <c r="BS112" s="556"/>
      <c r="BT112" s="556"/>
      <c r="BU112" s="556"/>
      <c r="BV112" s="556">
        <v>8362318</v>
      </c>
      <c r="BW112" s="556"/>
      <c r="BX112" s="556"/>
      <c r="BY112" s="556"/>
      <c r="BZ112" s="556"/>
      <c r="CA112" s="556">
        <v>7906095</v>
      </c>
      <c r="CB112" s="556"/>
      <c r="CC112" s="556"/>
      <c r="CD112" s="556"/>
      <c r="CE112" s="556"/>
      <c r="CF112" s="550">
        <v>145</v>
      </c>
      <c r="CG112" s="551"/>
      <c r="CH112" s="551"/>
      <c r="CI112" s="551"/>
      <c r="CJ112" s="551"/>
      <c r="CK112" s="578"/>
      <c r="CL112" s="579"/>
      <c r="CM112" s="552" t="s">
        <v>429</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430</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1033845</v>
      </c>
      <c r="AB113" s="568"/>
      <c r="AC113" s="568"/>
      <c r="AD113" s="568"/>
      <c r="AE113" s="569"/>
      <c r="AF113" s="570">
        <v>999256</v>
      </c>
      <c r="AG113" s="568"/>
      <c r="AH113" s="568"/>
      <c r="AI113" s="568"/>
      <c r="AJ113" s="569"/>
      <c r="AK113" s="570">
        <v>867857</v>
      </c>
      <c r="AL113" s="568"/>
      <c r="AM113" s="568"/>
      <c r="AN113" s="568"/>
      <c r="AO113" s="569"/>
      <c r="AP113" s="571">
        <v>15.9</v>
      </c>
      <c r="AQ113" s="572"/>
      <c r="AR113" s="572"/>
      <c r="AS113" s="572"/>
      <c r="AT113" s="573"/>
      <c r="AU113" s="538"/>
      <c r="AV113" s="539"/>
      <c r="AW113" s="539"/>
      <c r="AX113" s="539"/>
      <c r="AY113" s="539"/>
      <c r="AZ113" s="552" t="s">
        <v>431</v>
      </c>
      <c r="BA113" s="553"/>
      <c r="BB113" s="553"/>
      <c r="BC113" s="553"/>
      <c r="BD113" s="553"/>
      <c r="BE113" s="553"/>
      <c r="BF113" s="553"/>
      <c r="BG113" s="553"/>
      <c r="BH113" s="553"/>
      <c r="BI113" s="553"/>
      <c r="BJ113" s="553"/>
      <c r="BK113" s="553"/>
      <c r="BL113" s="553"/>
      <c r="BM113" s="553"/>
      <c r="BN113" s="553"/>
      <c r="BO113" s="553"/>
      <c r="BP113" s="554"/>
      <c r="BQ113" s="555">
        <v>122745</v>
      </c>
      <c r="BR113" s="556"/>
      <c r="BS113" s="556"/>
      <c r="BT113" s="556"/>
      <c r="BU113" s="556"/>
      <c r="BV113" s="556">
        <v>121893</v>
      </c>
      <c r="BW113" s="556"/>
      <c r="BX113" s="556"/>
      <c r="BY113" s="556"/>
      <c r="BZ113" s="556"/>
      <c r="CA113" s="556">
        <v>186885</v>
      </c>
      <c r="CB113" s="556"/>
      <c r="CC113" s="556"/>
      <c r="CD113" s="556"/>
      <c r="CE113" s="556"/>
      <c r="CF113" s="550">
        <v>3.4</v>
      </c>
      <c r="CG113" s="551"/>
      <c r="CH113" s="551"/>
      <c r="CI113" s="551"/>
      <c r="CJ113" s="551"/>
      <c r="CK113" s="578"/>
      <c r="CL113" s="579"/>
      <c r="CM113" s="552" t="s">
        <v>432</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433</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25516</v>
      </c>
      <c r="AB114" s="589"/>
      <c r="AC114" s="589"/>
      <c r="AD114" s="589"/>
      <c r="AE114" s="590"/>
      <c r="AF114" s="591">
        <v>22652</v>
      </c>
      <c r="AG114" s="589"/>
      <c r="AH114" s="589"/>
      <c r="AI114" s="589"/>
      <c r="AJ114" s="590"/>
      <c r="AK114" s="591">
        <v>18410</v>
      </c>
      <c r="AL114" s="589"/>
      <c r="AM114" s="589"/>
      <c r="AN114" s="589"/>
      <c r="AO114" s="590"/>
      <c r="AP114" s="592">
        <v>0.3</v>
      </c>
      <c r="AQ114" s="593"/>
      <c r="AR114" s="593"/>
      <c r="AS114" s="593"/>
      <c r="AT114" s="594"/>
      <c r="AU114" s="538"/>
      <c r="AV114" s="539"/>
      <c r="AW114" s="539"/>
      <c r="AX114" s="539"/>
      <c r="AY114" s="539"/>
      <c r="AZ114" s="552" t="s">
        <v>434</v>
      </c>
      <c r="BA114" s="553"/>
      <c r="BB114" s="553"/>
      <c r="BC114" s="553"/>
      <c r="BD114" s="553"/>
      <c r="BE114" s="553"/>
      <c r="BF114" s="553"/>
      <c r="BG114" s="553"/>
      <c r="BH114" s="553"/>
      <c r="BI114" s="553"/>
      <c r="BJ114" s="553"/>
      <c r="BK114" s="553"/>
      <c r="BL114" s="553"/>
      <c r="BM114" s="553"/>
      <c r="BN114" s="553"/>
      <c r="BO114" s="553"/>
      <c r="BP114" s="554"/>
      <c r="BQ114" s="555">
        <v>810478</v>
      </c>
      <c r="BR114" s="556"/>
      <c r="BS114" s="556"/>
      <c r="BT114" s="556"/>
      <c r="BU114" s="556"/>
      <c r="BV114" s="556">
        <v>842825</v>
      </c>
      <c r="BW114" s="556"/>
      <c r="BX114" s="556"/>
      <c r="BY114" s="556"/>
      <c r="BZ114" s="556"/>
      <c r="CA114" s="556">
        <v>875960</v>
      </c>
      <c r="CB114" s="556"/>
      <c r="CC114" s="556"/>
      <c r="CD114" s="556"/>
      <c r="CE114" s="556"/>
      <c r="CF114" s="550">
        <v>16.100000000000001</v>
      </c>
      <c r="CG114" s="551"/>
      <c r="CH114" s="551"/>
      <c r="CI114" s="551"/>
      <c r="CJ114" s="551"/>
      <c r="CK114" s="578"/>
      <c r="CL114" s="579"/>
      <c r="CM114" s="552" t="s">
        <v>435</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436</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17118</v>
      </c>
      <c r="AB115" s="568"/>
      <c r="AC115" s="568"/>
      <c r="AD115" s="568"/>
      <c r="AE115" s="569"/>
      <c r="AF115" s="570">
        <v>16722</v>
      </c>
      <c r="AG115" s="568"/>
      <c r="AH115" s="568"/>
      <c r="AI115" s="568"/>
      <c r="AJ115" s="569"/>
      <c r="AK115" s="570">
        <v>16263</v>
      </c>
      <c r="AL115" s="568"/>
      <c r="AM115" s="568"/>
      <c r="AN115" s="568"/>
      <c r="AO115" s="569"/>
      <c r="AP115" s="571">
        <v>0.3</v>
      </c>
      <c r="AQ115" s="572"/>
      <c r="AR115" s="572"/>
      <c r="AS115" s="572"/>
      <c r="AT115" s="573"/>
      <c r="AU115" s="538"/>
      <c r="AV115" s="539"/>
      <c r="AW115" s="539"/>
      <c r="AX115" s="539"/>
      <c r="AY115" s="539"/>
      <c r="AZ115" s="552" t="s">
        <v>437</v>
      </c>
      <c r="BA115" s="553"/>
      <c r="BB115" s="553"/>
      <c r="BC115" s="553"/>
      <c r="BD115" s="553"/>
      <c r="BE115" s="553"/>
      <c r="BF115" s="553"/>
      <c r="BG115" s="553"/>
      <c r="BH115" s="553"/>
      <c r="BI115" s="553"/>
      <c r="BJ115" s="553"/>
      <c r="BK115" s="553"/>
      <c r="BL115" s="553"/>
      <c r="BM115" s="553"/>
      <c r="BN115" s="553"/>
      <c r="BO115" s="553"/>
      <c r="BP115" s="554"/>
      <c r="BQ115" s="555">
        <v>1063291</v>
      </c>
      <c r="BR115" s="556"/>
      <c r="BS115" s="556"/>
      <c r="BT115" s="556"/>
      <c r="BU115" s="556"/>
      <c r="BV115" s="556">
        <v>86583</v>
      </c>
      <c r="BW115" s="556"/>
      <c r="BX115" s="556"/>
      <c r="BY115" s="556"/>
      <c r="BZ115" s="556"/>
      <c r="CA115" s="556">
        <v>86099</v>
      </c>
      <c r="CB115" s="556"/>
      <c r="CC115" s="556"/>
      <c r="CD115" s="556"/>
      <c r="CE115" s="556"/>
      <c r="CF115" s="550">
        <v>1.6</v>
      </c>
      <c r="CG115" s="551"/>
      <c r="CH115" s="551"/>
      <c r="CI115" s="551"/>
      <c r="CJ115" s="551"/>
      <c r="CK115" s="578"/>
      <c r="CL115" s="579"/>
      <c r="CM115" s="552" t="s">
        <v>438</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v>20840</v>
      </c>
      <c r="DH115" s="589"/>
      <c r="DI115" s="589"/>
      <c r="DJ115" s="589"/>
      <c r="DK115" s="590"/>
      <c r="DL115" s="591">
        <v>10837</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439</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772</v>
      </c>
      <c r="AB116" s="589"/>
      <c r="AC116" s="589"/>
      <c r="AD116" s="589"/>
      <c r="AE116" s="590"/>
      <c r="AF116" s="591">
        <v>2655</v>
      </c>
      <c r="AG116" s="589"/>
      <c r="AH116" s="589"/>
      <c r="AI116" s="589"/>
      <c r="AJ116" s="590"/>
      <c r="AK116" s="591">
        <v>5635</v>
      </c>
      <c r="AL116" s="589"/>
      <c r="AM116" s="589"/>
      <c r="AN116" s="589"/>
      <c r="AO116" s="590"/>
      <c r="AP116" s="592">
        <v>0.1</v>
      </c>
      <c r="AQ116" s="593"/>
      <c r="AR116" s="593"/>
      <c r="AS116" s="593"/>
      <c r="AT116" s="594"/>
      <c r="AU116" s="538"/>
      <c r="AV116" s="539"/>
      <c r="AW116" s="539"/>
      <c r="AX116" s="539"/>
      <c r="AY116" s="539"/>
      <c r="AZ116" s="597" t="s">
        <v>440</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441</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178</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442</v>
      </c>
      <c r="Z117" s="524"/>
      <c r="AA117" s="608">
        <v>3174543</v>
      </c>
      <c r="AB117" s="609"/>
      <c r="AC117" s="609"/>
      <c r="AD117" s="609"/>
      <c r="AE117" s="610"/>
      <c r="AF117" s="611">
        <v>2994326</v>
      </c>
      <c r="AG117" s="609"/>
      <c r="AH117" s="609"/>
      <c r="AI117" s="609"/>
      <c r="AJ117" s="610"/>
      <c r="AK117" s="611">
        <v>2425680</v>
      </c>
      <c r="AL117" s="609"/>
      <c r="AM117" s="609"/>
      <c r="AN117" s="609"/>
      <c r="AO117" s="610"/>
      <c r="AP117" s="612"/>
      <c r="AQ117" s="613"/>
      <c r="AR117" s="613"/>
      <c r="AS117" s="613"/>
      <c r="AT117" s="614"/>
      <c r="AU117" s="538"/>
      <c r="AV117" s="539"/>
      <c r="AW117" s="539"/>
      <c r="AX117" s="539"/>
      <c r="AY117" s="539"/>
      <c r="AZ117" s="604" t="s">
        <v>443</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444</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418</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415</v>
      </c>
      <c r="AB118" s="523"/>
      <c r="AC118" s="523"/>
      <c r="AD118" s="523"/>
      <c r="AE118" s="524"/>
      <c r="AF118" s="522" t="s">
        <v>416</v>
      </c>
      <c r="AG118" s="523"/>
      <c r="AH118" s="523"/>
      <c r="AI118" s="523"/>
      <c r="AJ118" s="524"/>
      <c r="AK118" s="522" t="s">
        <v>295</v>
      </c>
      <c r="AL118" s="523"/>
      <c r="AM118" s="523"/>
      <c r="AN118" s="523"/>
      <c r="AO118" s="524"/>
      <c r="AP118" s="600" t="s">
        <v>417</v>
      </c>
      <c r="AQ118" s="601"/>
      <c r="AR118" s="601"/>
      <c r="AS118" s="601"/>
      <c r="AT118" s="602"/>
      <c r="AU118" s="538"/>
      <c r="AV118" s="539"/>
      <c r="AW118" s="539"/>
      <c r="AX118" s="539"/>
      <c r="AY118" s="539"/>
      <c r="AZ118" s="603" t="s">
        <v>445</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446</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421</v>
      </c>
      <c r="B119" s="577"/>
      <c r="C119" s="559" t="s">
        <v>422</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3" t="s">
        <v>178</v>
      </c>
      <c r="BA119" s="233"/>
      <c r="BB119" s="233"/>
      <c r="BC119" s="233"/>
      <c r="BD119" s="233"/>
      <c r="BE119" s="233"/>
      <c r="BF119" s="233"/>
      <c r="BG119" s="233"/>
      <c r="BH119" s="233"/>
      <c r="BI119" s="233"/>
      <c r="BJ119" s="233"/>
      <c r="BK119" s="233"/>
      <c r="BL119" s="233"/>
      <c r="BM119" s="233"/>
      <c r="BN119" s="233"/>
      <c r="BO119" s="607" t="s">
        <v>447</v>
      </c>
      <c r="BP119" s="635"/>
      <c r="BQ119" s="629">
        <v>28589752</v>
      </c>
      <c r="BR119" s="630"/>
      <c r="BS119" s="630"/>
      <c r="BT119" s="630"/>
      <c r="BU119" s="630"/>
      <c r="BV119" s="630">
        <v>26743804</v>
      </c>
      <c r="BW119" s="630"/>
      <c r="BX119" s="630"/>
      <c r="BY119" s="630"/>
      <c r="BZ119" s="630"/>
      <c r="CA119" s="630">
        <v>26676024</v>
      </c>
      <c r="CB119" s="630"/>
      <c r="CC119" s="630"/>
      <c r="CD119" s="630"/>
      <c r="CE119" s="630"/>
      <c r="CF119" s="631"/>
      <c r="CG119" s="632"/>
      <c r="CH119" s="632"/>
      <c r="CI119" s="632"/>
      <c r="CJ119" s="633"/>
      <c r="CK119" s="580"/>
      <c r="CL119" s="581"/>
      <c r="CM119" s="603" t="s">
        <v>448</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96339</v>
      </c>
      <c r="DH119" s="616"/>
      <c r="DI119" s="616"/>
      <c r="DJ119" s="616"/>
      <c r="DK119" s="617"/>
      <c r="DL119" s="615">
        <v>80951</v>
      </c>
      <c r="DM119" s="616"/>
      <c r="DN119" s="616"/>
      <c r="DO119" s="616"/>
      <c r="DP119" s="617"/>
      <c r="DQ119" s="615">
        <v>68975</v>
      </c>
      <c r="DR119" s="616"/>
      <c r="DS119" s="616"/>
      <c r="DT119" s="616"/>
      <c r="DU119" s="617"/>
      <c r="DV119" s="618">
        <v>1.3</v>
      </c>
      <c r="DW119" s="619"/>
      <c r="DX119" s="619"/>
      <c r="DY119" s="619"/>
      <c r="DZ119" s="620"/>
    </row>
    <row r="120" spans="1:130" s="212" customFormat="1" ht="26.25" customHeight="1" x14ac:dyDescent="0.2">
      <c r="A120" s="687"/>
      <c r="B120" s="579"/>
      <c r="C120" s="552" t="s">
        <v>425</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449</v>
      </c>
      <c r="AV120" s="622"/>
      <c r="AW120" s="622"/>
      <c r="AX120" s="622"/>
      <c r="AY120" s="623"/>
      <c r="AZ120" s="559" t="s">
        <v>450</v>
      </c>
      <c r="BA120" s="527"/>
      <c r="BB120" s="527"/>
      <c r="BC120" s="527"/>
      <c r="BD120" s="527"/>
      <c r="BE120" s="527"/>
      <c r="BF120" s="527"/>
      <c r="BG120" s="527"/>
      <c r="BH120" s="527"/>
      <c r="BI120" s="527"/>
      <c r="BJ120" s="527"/>
      <c r="BK120" s="527"/>
      <c r="BL120" s="527"/>
      <c r="BM120" s="527"/>
      <c r="BN120" s="527"/>
      <c r="BO120" s="527"/>
      <c r="BP120" s="528"/>
      <c r="BQ120" s="560">
        <v>3197868</v>
      </c>
      <c r="BR120" s="561"/>
      <c r="BS120" s="561"/>
      <c r="BT120" s="561"/>
      <c r="BU120" s="561"/>
      <c r="BV120" s="561">
        <v>2519123</v>
      </c>
      <c r="BW120" s="561"/>
      <c r="BX120" s="561"/>
      <c r="BY120" s="561"/>
      <c r="BZ120" s="561"/>
      <c r="CA120" s="561">
        <v>2744828</v>
      </c>
      <c r="CB120" s="561"/>
      <c r="CC120" s="561"/>
      <c r="CD120" s="561"/>
      <c r="CE120" s="561"/>
      <c r="CF120" s="574">
        <v>50.3</v>
      </c>
      <c r="CG120" s="575"/>
      <c r="CH120" s="575"/>
      <c r="CI120" s="575"/>
      <c r="CJ120" s="575"/>
      <c r="CK120" s="636" t="s">
        <v>451</v>
      </c>
      <c r="CL120" s="637"/>
      <c r="CM120" s="637"/>
      <c r="CN120" s="637"/>
      <c r="CO120" s="638"/>
      <c r="CP120" s="644" t="s">
        <v>397</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t="s">
        <v>122</v>
      </c>
      <c r="DM120" s="561"/>
      <c r="DN120" s="561"/>
      <c r="DO120" s="561"/>
      <c r="DP120" s="561"/>
      <c r="DQ120" s="561">
        <v>4692672</v>
      </c>
      <c r="DR120" s="561"/>
      <c r="DS120" s="561"/>
      <c r="DT120" s="561"/>
      <c r="DU120" s="561"/>
      <c r="DV120" s="562">
        <v>86</v>
      </c>
      <c r="DW120" s="562"/>
      <c r="DX120" s="562"/>
      <c r="DY120" s="562"/>
      <c r="DZ120" s="563"/>
    </row>
    <row r="121" spans="1:130" s="212" customFormat="1" ht="26.25" customHeight="1" x14ac:dyDescent="0.2">
      <c r="A121" s="687"/>
      <c r="B121" s="579"/>
      <c r="C121" s="604" t="s">
        <v>452</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453</v>
      </c>
      <c r="BA121" s="553"/>
      <c r="BB121" s="553"/>
      <c r="BC121" s="553"/>
      <c r="BD121" s="553"/>
      <c r="BE121" s="553"/>
      <c r="BF121" s="553"/>
      <c r="BG121" s="553"/>
      <c r="BH121" s="553"/>
      <c r="BI121" s="553"/>
      <c r="BJ121" s="553"/>
      <c r="BK121" s="553"/>
      <c r="BL121" s="553"/>
      <c r="BM121" s="553"/>
      <c r="BN121" s="553"/>
      <c r="BO121" s="553"/>
      <c r="BP121" s="554"/>
      <c r="BQ121" s="555">
        <v>641780</v>
      </c>
      <c r="BR121" s="556"/>
      <c r="BS121" s="556"/>
      <c r="BT121" s="556"/>
      <c r="BU121" s="556"/>
      <c r="BV121" s="556">
        <v>615317</v>
      </c>
      <c r="BW121" s="556"/>
      <c r="BX121" s="556"/>
      <c r="BY121" s="556"/>
      <c r="BZ121" s="556"/>
      <c r="CA121" s="556">
        <v>580987</v>
      </c>
      <c r="CB121" s="556"/>
      <c r="CC121" s="556"/>
      <c r="CD121" s="556"/>
      <c r="CE121" s="556"/>
      <c r="CF121" s="550">
        <v>10.7</v>
      </c>
      <c r="CG121" s="551"/>
      <c r="CH121" s="551"/>
      <c r="CI121" s="551"/>
      <c r="CJ121" s="551"/>
      <c r="CK121" s="639"/>
      <c r="CL121" s="640"/>
      <c r="CM121" s="640"/>
      <c r="CN121" s="640"/>
      <c r="CO121" s="641"/>
      <c r="CP121" s="649" t="s">
        <v>396</v>
      </c>
      <c r="CQ121" s="650"/>
      <c r="CR121" s="650"/>
      <c r="CS121" s="650"/>
      <c r="CT121" s="650"/>
      <c r="CU121" s="650"/>
      <c r="CV121" s="650"/>
      <c r="CW121" s="650"/>
      <c r="CX121" s="650"/>
      <c r="CY121" s="650"/>
      <c r="CZ121" s="650"/>
      <c r="DA121" s="650"/>
      <c r="DB121" s="650"/>
      <c r="DC121" s="650"/>
      <c r="DD121" s="650"/>
      <c r="DE121" s="650"/>
      <c r="DF121" s="651"/>
      <c r="DG121" s="555">
        <v>2672800</v>
      </c>
      <c r="DH121" s="556"/>
      <c r="DI121" s="556"/>
      <c r="DJ121" s="556"/>
      <c r="DK121" s="556"/>
      <c r="DL121" s="556">
        <v>2405646</v>
      </c>
      <c r="DM121" s="556"/>
      <c r="DN121" s="556"/>
      <c r="DO121" s="556"/>
      <c r="DP121" s="556"/>
      <c r="DQ121" s="556">
        <v>2200636</v>
      </c>
      <c r="DR121" s="556"/>
      <c r="DS121" s="556"/>
      <c r="DT121" s="556"/>
      <c r="DU121" s="556"/>
      <c r="DV121" s="557">
        <v>40.299999999999997</v>
      </c>
      <c r="DW121" s="557"/>
      <c r="DX121" s="557"/>
      <c r="DY121" s="557"/>
      <c r="DZ121" s="558"/>
    </row>
    <row r="122" spans="1:130" s="212" customFormat="1" ht="26.25" customHeight="1" x14ac:dyDescent="0.2">
      <c r="A122" s="687"/>
      <c r="B122" s="579"/>
      <c r="C122" s="552" t="s">
        <v>435</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454</v>
      </c>
      <c r="BA122" s="595"/>
      <c r="BB122" s="595"/>
      <c r="BC122" s="595"/>
      <c r="BD122" s="595"/>
      <c r="BE122" s="595"/>
      <c r="BF122" s="595"/>
      <c r="BG122" s="595"/>
      <c r="BH122" s="595"/>
      <c r="BI122" s="595"/>
      <c r="BJ122" s="595"/>
      <c r="BK122" s="595"/>
      <c r="BL122" s="595"/>
      <c r="BM122" s="595"/>
      <c r="BN122" s="595"/>
      <c r="BO122" s="595"/>
      <c r="BP122" s="596"/>
      <c r="BQ122" s="629">
        <v>17075685</v>
      </c>
      <c r="BR122" s="630"/>
      <c r="BS122" s="630"/>
      <c r="BT122" s="630"/>
      <c r="BU122" s="630"/>
      <c r="BV122" s="630">
        <v>16213492</v>
      </c>
      <c r="BW122" s="630"/>
      <c r="BX122" s="630"/>
      <c r="BY122" s="630"/>
      <c r="BZ122" s="630"/>
      <c r="CA122" s="630">
        <v>16552774</v>
      </c>
      <c r="CB122" s="630"/>
      <c r="CC122" s="630"/>
      <c r="CD122" s="630"/>
      <c r="CE122" s="630"/>
      <c r="CF122" s="647">
        <v>303.5</v>
      </c>
      <c r="CG122" s="648"/>
      <c r="CH122" s="648"/>
      <c r="CI122" s="648"/>
      <c r="CJ122" s="648"/>
      <c r="CK122" s="639"/>
      <c r="CL122" s="640"/>
      <c r="CM122" s="640"/>
      <c r="CN122" s="640"/>
      <c r="CO122" s="641"/>
      <c r="CP122" s="649" t="s">
        <v>394</v>
      </c>
      <c r="CQ122" s="650"/>
      <c r="CR122" s="650"/>
      <c r="CS122" s="650"/>
      <c r="CT122" s="650"/>
      <c r="CU122" s="650"/>
      <c r="CV122" s="650"/>
      <c r="CW122" s="650"/>
      <c r="CX122" s="650"/>
      <c r="CY122" s="650"/>
      <c r="CZ122" s="650"/>
      <c r="DA122" s="650"/>
      <c r="DB122" s="650"/>
      <c r="DC122" s="650"/>
      <c r="DD122" s="650"/>
      <c r="DE122" s="650"/>
      <c r="DF122" s="651"/>
      <c r="DG122" s="555">
        <v>1336310</v>
      </c>
      <c r="DH122" s="556"/>
      <c r="DI122" s="556"/>
      <c r="DJ122" s="556"/>
      <c r="DK122" s="556"/>
      <c r="DL122" s="556">
        <v>1177146</v>
      </c>
      <c r="DM122" s="556"/>
      <c r="DN122" s="556"/>
      <c r="DO122" s="556"/>
      <c r="DP122" s="556"/>
      <c r="DQ122" s="556">
        <v>1002683</v>
      </c>
      <c r="DR122" s="556"/>
      <c r="DS122" s="556"/>
      <c r="DT122" s="556"/>
      <c r="DU122" s="556"/>
      <c r="DV122" s="557">
        <v>18.399999999999999</v>
      </c>
      <c r="DW122" s="557"/>
      <c r="DX122" s="557"/>
      <c r="DY122" s="557"/>
      <c r="DZ122" s="558"/>
    </row>
    <row r="123" spans="1:130" s="212" customFormat="1" ht="26.25" customHeight="1" x14ac:dyDescent="0.2">
      <c r="A123" s="687"/>
      <c r="B123" s="579"/>
      <c r="C123" s="552" t="s">
        <v>441</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178</v>
      </c>
      <c r="BA123" s="233"/>
      <c r="BB123" s="233"/>
      <c r="BC123" s="233"/>
      <c r="BD123" s="233"/>
      <c r="BE123" s="233"/>
      <c r="BF123" s="233"/>
      <c r="BG123" s="233"/>
      <c r="BH123" s="233"/>
      <c r="BI123" s="233"/>
      <c r="BJ123" s="233"/>
      <c r="BK123" s="233"/>
      <c r="BL123" s="233"/>
      <c r="BM123" s="233"/>
      <c r="BN123" s="233"/>
      <c r="BO123" s="607" t="s">
        <v>455</v>
      </c>
      <c r="BP123" s="635"/>
      <c r="BQ123" s="693">
        <v>20915333</v>
      </c>
      <c r="BR123" s="694"/>
      <c r="BS123" s="694"/>
      <c r="BT123" s="694"/>
      <c r="BU123" s="694"/>
      <c r="BV123" s="694">
        <v>19347932</v>
      </c>
      <c r="BW123" s="694"/>
      <c r="BX123" s="694"/>
      <c r="BY123" s="694"/>
      <c r="BZ123" s="694"/>
      <c r="CA123" s="694">
        <v>19878589</v>
      </c>
      <c r="CB123" s="694"/>
      <c r="CC123" s="694"/>
      <c r="CD123" s="694"/>
      <c r="CE123" s="694"/>
      <c r="CF123" s="631"/>
      <c r="CG123" s="632"/>
      <c r="CH123" s="632"/>
      <c r="CI123" s="632"/>
      <c r="CJ123" s="633"/>
      <c r="CK123" s="639"/>
      <c r="CL123" s="640"/>
      <c r="CM123" s="640"/>
      <c r="CN123" s="640"/>
      <c r="CO123" s="641"/>
      <c r="CP123" s="649" t="s">
        <v>393</v>
      </c>
      <c r="CQ123" s="650"/>
      <c r="CR123" s="650"/>
      <c r="CS123" s="650"/>
      <c r="CT123" s="650"/>
      <c r="CU123" s="650"/>
      <c r="CV123" s="650"/>
      <c r="CW123" s="650"/>
      <c r="CX123" s="650"/>
      <c r="CY123" s="650"/>
      <c r="CZ123" s="650"/>
      <c r="DA123" s="650"/>
      <c r="DB123" s="650"/>
      <c r="DC123" s="650"/>
      <c r="DD123" s="650"/>
      <c r="DE123" s="650"/>
      <c r="DF123" s="651"/>
      <c r="DG123" s="588">
        <v>14765</v>
      </c>
      <c r="DH123" s="589"/>
      <c r="DI123" s="589"/>
      <c r="DJ123" s="589"/>
      <c r="DK123" s="590"/>
      <c r="DL123" s="591">
        <v>13039</v>
      </c>
      <c r="DM123" s="589"/>
      <c r="DN123" s="589"/>
      <c r="DO123" s="589"/>
      <c r="DP123" s="590"/>
      <c r="DQ123" s="591">
        <v>10104</v>
      </c>
      <c r="DR123" s="589"/>
      <c r="DS123" s="589"/>
      <c r="DT123" s="589"/>
      <c r="DU123" s="590"/>
      <c r="DV123" s="592">
        <v>0.2</v>
      </c>
      <c r="DW123" s="593"/>
      <c r="DX123" s="593"/>
      <c r="DY123" s="593"/>
      <c r="DZ123" s="594"/>
    </row>
    <row r="124" spans="1:130" s="212" customFormat="1" ht="26.25" customHeight="1" thickBot="1" x14ac:dyDescent="0.25">
      <c r="A124" s="687"/>
      <c r="B124" s="579"/>
      <c r="C124" s="552" t="s">
        <v>444</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456</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145.80000000000001</v>
      </c>
      <c r="BR124" s="657"/>
      <c r="BS124" s="657"/>
      <c r="BT124" s="657"/>
      <c r="BU124" s="657"/>
      <c r="BV124" s="657">
        <v>139.80000000000001</v>
      </c>
      <c r="BW124" s="657"/>
      <c r="BX124" s="657"/>
      <c r="BY124" s="657"/>
      <c r="BZ124" s="657"/>
      <c r="CA124" s="657">
        <v>124.6</v>
      </c>
      <c r="CB124" s="657"/>
      <c r="CC124" s="657"/>
      <c r="CD124" s="657"/>
      <c r="CE124" s="657"/>
      <c r="CF124" s="658"/>
      <c r="CG124" s="659"/>
      <c r="CH124" s="659"/>
      <c r="CI124" s="659"/>
      <c r="CJ124" s="660"/>
      <c r="CK124" s="642"/>
      <c r="CL124" s="642"/>
      <c r="CM124" s="642"/>
      <c r="CN124" s="642"/>
      <c r="CO124" s="643"/>
      <c r="CP124" s="649" t="s">
        <v>457</v>
      </c>
      <c r="CQ124" s="650"/>
      <c r="CR124" s="650"/>
      <c r="CS124" s="650"/>
      <c r="CT124" s="650"/>
      <c r="CU124" s="650"/>
      <c r="CV124" s="650"/>
      <c r="CW124" s="650"/>
      <c r="CX124" s="650"/>
      <c r="CY124" s="650"/>
      <c r="CZ124" s="650"/>
      <c r="DA124" s="650"/>
      <c r="DB124" s="650"/>
      <c r="DC124" s="650"/>
      <c r="DD124" s="650"/>
      <c r="DE124" s="650"/>
      <c r="DF124" s="651"/>
      <c r="DG124" s="634">
        <v>5088328</v>
      </c>
      <c r="DH124" s="616"/>
      <c r="DI124" s="616"/>
      <c r="DJ124" s="616"/>
      <c r="DK124" s="617"/>
      <c r="DL124" s="615">
        <v>4766487</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446</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458</v>
      </c>
      <c r="CL125" s="637"/>
      <c r="CM125" s="637"/>
      <c r="CN125" s="637"/>
      <c r="CO125" s="638"/>
      <c r="CP125" s="559" t="s">
        <v>459</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448</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16921</v>
      </c>
      <c r="AB126" s="589"/>
      <c r="AC126" s="589"/>
      <c r="AD126" s="589"/>
      <c r="AE126" s="590"/>
      <c r="AF126" s="591">
        <v>16598</v>
      </c>
      <c r="AG126" s="589"/>
      <c r="AH126" s="589"/>
      <c r="AI126" s="589"/>
      <c r="AJ126" s="590"/>
      <c r="AK126" s="591">
        <v>16211</v>
      </c>
      <c r="AL126" s="589"/>
      <c r="AM126" s="589"/>
      <c r="AN126" s="589"/>
      <c r="AO126" s="590"/>
      <c r="AP126" s="592">
        <v>0.3</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460</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461</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197</v>
      </c>
      <c r="AB127" s="589"/>
      <c r="AC127" s="589"/>
      <c r="AD127" s="589"/>
      <c r="AE127" s="590"/>
      <c r="AF127" s="591">
        <v>124</v>
      </c>
      <c r="AG127" s="589"/>
      <c r="AH127" s="589"/>
      <c r="AI127" s="589"/>
      <c r="AJ127" s="590"/>
      <c r="AK127" s="591">
        <v>52</v>
      </c>
      <c r="AL127" s="589"/>
      <c r="AM127" s="589"/>
      <c r="AN127" s="589"/>
      <c r="AO127" s="590"/>
      <c r="AP127" s="592">
        <v>0</v>
      </c>
      <c r="AQ127" s="593"/>
      <c r="AR127" s="593"/>
      <c r="AS127" s="593"/>
      <c r="AT127" s="594"/>
      <c r="AU127" s="214"/>
      <c r="AV127" s="214"/>
      <c r="AW127" s="214"/>
      <c r="AX127" s="661" t="s">
        <v>462</v>
      </c>
      <c r="AY127" s="662"/>
      <c r="AZ127" s="662"/>
      <c r="BA127" s="662"/>
      <c r="BB127" s="662"/>
      <c r="BC127" s="662"/>
      <c r="BD127" s="662"/>
      <c r="BE127" s="663"/>
      <c r="BF127" s="664" t="s">
        <v>463</v>
      </c>
      <c r="BG127" s="662"/>
      <c r="BH127" s="662"/>
      <c r="BI127" s="662"/>
      <c r="BJ127" s="662"/>
      <c r="BK127" s="662"/>
      <c r="BL127" s="663"/>
      <c r="BM127" s="664" t="s">
        <v>464</v>
      </c>
      <c r="BN127" s="662"/>
      <c r="BO127" s="662"/>
      <c r="BP127" s="662"/>
      <c r="BQ127" s="662"/>
      <c r="BR127" s="662"/>
      <c r="BS127" s="663"/>
      <c r="BT127" s="664" t="s">
        <v>465</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466</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467</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468</v>
      </c>
      <c r="X128" s="673"/>
      <c r="Y128" s="673"/>
      <c r="Z128" s="674"/>
      <c r="AA128" s="675">
        <v>51971</v>
      </c>
      <c r="AB128" s="676"/>
      <c r="AC128" s="676"/>
      <c r="AD128" s="676"/>
      <c r="AE128" s="677"/>
      <c r="AF128" s="678">
        <v>48800</v>
      </c>
      <c r="AG128" s="676"/>
      <c r="AH128" s="676"/>
      <c r="AI128" s="676"/>
      <c r="AJ128" s="677"/>
      <c r="AK128" s="678">
        <v>49444</v>
      </c>
      <c r="AL128" s="676"/>
      <c r="AM128" s="676"/>
      <c r="AN128" s="676"/>
      <c r="AO128" s="677"/>
      <c r="AP128" s="679"/>
      <c r="AQ128" s="680"/>
      <c r="AR128" s="680"/>
      <c r="AS128" s="680"/>
      <c r="AT128" s="681"/>
      <c r="AU128" s="214"/>
      <c r="AV128" s="214"/>
      <c r="AW128" s="214"/>
      <c r="AX128" s="526" t="s">
        <v>469</v>
      </c>
      <c r="AY128" s="527"/>
      <c r="AZ128" s="527"/>
      <c r="BA128" s="527"/>
      <c r="BB128" s="527"/>
      <c r="BC128" s="527"/>
      <c r="BD128" s="527"/>
      <c r="BE128" s="528"/>
      <c r="BF128" s="682" t="s">
        <v>122</v>
      </c>
      <c r="BG128" s="683"/>
      <c r="BH128" s="683"/>
      <c r="BI128" s="683"/>
      <c r="BJ128" s="683"/>
      <c r="BK128" s="683"/>
      <c r="BL128" s="684"/>
      <c r="BM128" s="682">
        <v>13.93</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470</v>
      </c>
      <c r="CQ128" s="356"/>
      <c r="CR128" s="356"/>
      <c r="CS128" s="356"/>
      <c r="CT128" s="356"/>
      <c r="CU128" s="356"/>
      <c r="CV128" s="356"/>
      <c r="CW128" s="356"/>
      <c r="CX128" s="356"/>
      <c r="CY128" s="356"/>
      <c r="CZ128" s="356"/>
      <c r="DA128" s="356"/>
      <c r="DB128" s="356"/>
      <c r="DC128" s="356"/>
      <c r="DD128" s="356"/>
      <c r="DE128" s="356"/>
      <c r="DF128" s="666"/>
      <c r="DG128" s="667">
        <v>1063291</v>
      </c>
      <c r="DH128" s="668"/>
      <c r="DI128" s="668"/>
      <c r="DJ128" s="668"/>
      <c r="DK128" s="668"/>
      <c r="DL128" s="668">
        <v>86583</v>
      </c>
      <c r="DM128" s="668"/>
      <c r="DN128" s="668"/>
      <c r="DO128" s="668"/>
      <c r="DP128" s="668"/>
      <c r="DQ128" s="668">
        <v>86099</v>
      </c>
      <c r="DR128" s="668"/>
      <c r="DS128" s="668"/>
      <c r="DT128" s="668"/>
      <c r="DU128" s="668"/>
      <c r="DV128" s="669">
        <v>1.6</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471</v>
      </c>
      <c r="X129" s="701"/>
      <c r="Y129" s="701"/>
      <c r="Z129" s="702"/>
      <c r="AA129" s="588">
        <v>7554330</v>
      </c>
      <c r="AB129" s="589"/>
      <c r="AC129" s="589"/>
      <c r="AD129" s="589"/>
      <c r="AE129" s="590"/>
      <c r="AF129" s="591">
        <v>7508661</v>
      </c>
      <c r="AG129" s="589"/>
      <c r="AH129" s="589"/>
      <c r="AI129" s="589"/>
      <c r="AJ129" s="590"/>
      <c r="AK129" s="591">
        <v>7361062</v>
      </c>
      <c r="AL129" s="589"/>
      <c r="AM129" s="589"/>
      <c r="AN129" s="589"/>
      <c r="AO129" s="590"/>
      <c r="AP129" s="703"/>
      <c r="AQ129" s="704"/>
      <c r="AR129" s="704"/>
      <c r="AS129" s="704"/>
      <c r="AT129" s="705"/>
      <c r="AU129" s="215"/>
      <c r="AV129" s="215"/>
      <c r="AW129" s="215"/>
      <c r="AX129" s="695" t="s">
        <v>472</v>
      </c>
      <c r="AY129" s="553"/>
      <c r="AZ129" s="553"/>
      <c r="BA129" s="553"/>
      <c r="BB129" s="553"/>
      <c r="BC129" s="553"/>
      <c r="BD129" s="553"/>
      <c r="BE129" s="554"/>
      <c r="BF129" s="696" t="s">
        <v>122</v>
      </c>
      <c r="BG129" s="697"/>
      <c r="BH129" s="697"/>
      <c r="BI129" s="697"/>
      <c r="BJ129" s="697"/>
      <c r="BK129" s="697"/>
      <c r="BL129" s="698"/>
      <c r="BM129" s="696">
        <v>18.93</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473</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474</v>
      </c>
      <c r="X130" s="701"/>
      <c r="Y130" s="701"/>
      <c r="Z130" s="702"/>
      <c r="AA130" s="588">
        <v>2292940</v>
      </c>
      <c r="AB130" s="589"/>
      <c r="AC130" s="589"/>
      <c r="AD130" s="589"/>
      <c r="AE130" s="590"/>
      <c r="AF130" s="591">
        <v>2220050</v>
      </c>
      <c r="AG130" s="589"/>
      <c r="AH130" s="589"/>
      <c r="AI130" s="589"/>
      <c r="AJ130" s="590"/>
      <c r="AK130" s="591">
        <v>1907114</v>
      </c>
      <c r="AL130" s="589"/>
      <c r="AM130" s="589"/>
      <c r="AN130" s="589"/>
      <c r="AO130" s="590"/>
      <c r="AP130" s="703"/>
      <c r="AQ130" s="704"/>
      <c r="AR130" s="704"/>
      <c r="AS130" s="704"/>
      <c r="AT130" s="705"/>
      <c r="AU130" s="215"/>
      <c r="AV130" s="215"/>
      <c r="AW130" s="215"/>
      <c r="AX130" s="695" t="s">
        <v>475</v>
      </c>
      <c r="AY130" s="553"/>
      <c r="AZ130" s="553"/>
      <c r="BA130" s="553"/>
      <c r="BB130" s="553"/>
      <c r="BC130" s="553"/>
      <c r="BD130" s="553"/>
      <c r="BE130" s="554"/>
      <c r="BF130" s="731">
        <v>12.6</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476</v>
      </c>
      <c r="X131" s="738"/>
      <c r="Y131" s="738"/>
      <c r="Z131" s="739"/>
      <c r="AA131" s="634">
        <v>5261390</v>
      </c>
      <c r="AB131" s="616"/>
      <c r="AC131" s="616"/>
      <c r="AD131" s="616"/>
      <c r="AE131" s="617"/>
      <c r="AF131" s="615">
        <v>5288611</v>
      </c>
      <c r="AG131" s="616"/>
      <c r="AH131" s="616"/>
      <c r="AI131" s="616"/>
      <c r="AJ131" s="617"/>
      <c r="AK131" s="615">
        <v>5453948</v>
      </c>
      <c r="AL131" s="616"/>
      <c r="AM131" s="616"/>
      <c r="AN131" s="616"/>
      <c r="AO131" s="617"/>
      <c r="AP131" s="740"/>
      <c r="AQ131" s="741"/>
      <c r="AR131" s="741"/>
      <c r="AS131" s="741"/>
      <c r="AT131" s="742"/>
      <c r="AU131" s="215"/>
      <c r="AV131" s="215"/>
      <c r="AW131" s="215"/>
      <c r="AX131" s="713" t="s">
        <v>477</v>
      </c>
      <c r="AY131" s="356"/>
      <c r="AZ131" s="356"/>
      <c r="BA131" s="356"/>
      <c r="BB131" s="356"/>
      <c r="BC131" s="356"/>
      <c r="BD131" s="356"/>
      <c r="BE131" s="666"/>
      <c r="BF131" s="714">
        <v>124.6</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478</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479</v>
      </c>
      <c r="W132" s="724"/>
      <c r="X132" s="724"/>
      <c r="Y132" s="724"/>
      <c r="Z132" s="725"/>
      <c r="AA132" s="726">
        <v>15.76830457</v>
      </c>
      <c r="AB132" s="727"/>
      <c r="AC132" s="727"/>
      <c r="AD132" s="727"/>
      <c r="AE132" s="728"/>
      <c r="AF132" s="729">
        <v>13.717703950000001</v>
      </c>
      <c r="AG132" s="727"/>
      <c r="AH132" s="727"/>
      <c r="AI132" s="727"/>
      <c r="AJ132" s="728"/>
      <c r="AK132" s="729">
        <v>8.6015121519999997</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480</v>
      </c>
      <c r="W133" s="707"/>
      <c r="X133" s="707"/>
      <c r="Y133" s="707"/>
      <c r="Z133" s="708"/>
      <c r="AA133" s="709">
        <v>15.9</v>
      </c>
      <c r="AB133" s="710"/>
      <c r="AC133" s="710"/>
      <c r="AD133" s="710"/>
      <c r="AE133" s="711"/>
      <c r="AF133" s="709">
        <v>15.6</v>
      </c>
      <c r="AG133" s="710"/>
      <c r="AH133" s="710"/>
      <c r="AI133" s="710"/>
      <c r="AJ133" s="711"/>
      <c r="AK133" s="709">
        <v>12.6</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pxJ8jZmHtuhVtST+qm02NpF2rac1rq2/doICrBM6Fb/yGCikEo+K0qsifuPyb5qjhoFmMMTkxWC+3PlwBeRw==" saltValue="v9frB2AfqmWVRyzvBvan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W29" sqref="CW29"/>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v7dJTlRBaGc5cwRABGp4BtprWG5FFvKc3nTn5ckKX5cqhQybwGOO0C2NsHnS5b/xvCkzQYMfqkj53BLPPXhAQ==" saltValue="9JSYOP+nEJxAuVM9tEm2f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TiEhSzUz9dMdiRUmUSsodQ9dQJUTNSDr4uZBLBZ42AXHk14Kky6SOFYIOysExnpsTAMoxATS9YS0xqq7tZFYg==" saltValue="JrIc/+HuzkLCasjynlIQa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 x14ac:dyDescent="0.2">
      <c r="A8" s="247"/>
      <c r="AK8" s="256"/>
      <c r="AL8" s="257"/>
      <c r="AM8" s="257"/>
      <c r="AN8" s="258"/>
      <c r="AO8" s="1102"/>
      <c r="AP8" s="259" t="s">
        <v>486</v>
      </c>
      <c r="AQ8" s="260" t="s">
        <v>487</v>
      </c>
      <c r="AR8" s="261" t="s">
        <v>488</v>
      </c>
    </row>
    <row r="9" spans="1:46" ht="13" x14ac:dyDescent="0.2">
      <c r="A9" s="247"/>
      <c r="AK9" s="1103" t="s">
        <v>489</v>
      </c>
      <c r="AL9" s="1104"/>
      <c r="AM9" s="1104"/>
      <c r="AN9" s="1105"/>
      <c r="AO9" s="262">
        <v>1563057</v>
      </c>
      <c r="AP9" s="262">
        <v>141108</v>
      </c>
      <c r="AQ9" s="263">
        <v>118131</v>
      </c>
      <c r="AR9" s="264">
        <v>19.5</v>
      </c>
    </row>
    <row r="10" spans="1:46" ht="13.5" customHeight="1" x14ac:dyDescent="0.2">
      <c r="A10" s="247"/>
      <c r="AK10" s="1103" t="s">
        <v>490</v>
      </c>
      <c r="AL10" s="1104"/>
      <c r="AM10" s="1104"/>
      <c r="AN10" s="1105"/>
      <c r="AO10" s="265">
        <v>251705</v>
      </c>
      <c r="AP10" s="265">
        <v>22723</v>
      </c>
      <c r="AQ10" s="266">
        <v>19338</v>
      </c>
      <c r="AR10" s="267">
        <v>17.5</v>
      </c>
    </row>
    <row r="11" spans="1:46" ht="13.5" customHeight="1" x14ac:dyDescent="0.2">
      <c r="A11" s="247"/>
      <c r="AK11" s="1103" t="s">
        <v>491</v>
      </c>
      <c r="AL11" s="1104"/>
      <c r="AM11" s="1104"/>
      <c r="AN11" s="1105"/>
      <c r="AO11" s="265">
        <v>205198</v>
      </c>
      <c r="AP11" s="265">
        <v>18525</v>
      </c>
      <c r="AQ11" s="266">
        <v>1486</v>
      </c>
      <c r="AR11" s="267">
        <v>1146.5999999999999</v>
      </c>
    </row>
    <row r="12" spans="1:46" ht="13.5" customHeight="1" x14ac:dyDescent="0.2">
      <c r="A12" s="247"/>
      <c r="AK12" s="1103" t="s">
        <v>492</v>
      </c>
      <c r="AL12" s="1104"/>
      <c r="AM12" s="1104"/>
      <c r="AN12" s="1105"/>
      <c r="AO12" s="265" t="s">
        <v>493</v>
      </c>
      <c r="AP12" s="265" t="s">
        <v>493</v>
      </c>
      <c r="AQ12" s="266" t="s">
        <v>493</v>
      </c>
      <c r="AR12" s="267" t="s">
        <v>493</v>
      </c>
    </row>
    <row r="13" spans="1:46" ht="13.5" customHeight="1" x14ac:dyDescent="0.2">
      <c r="A13" s="247"/>
      <c r="AK13" s="1103" t="s">
        <v>494</v>
      </c>
      <c r="AL13" s="1104"/>
      <c r="AM13" s="1104"/>
      <c r="AN13" s="1105"/>
      <c r="AO13" s="265">
        <v>56377</v>
      </c>
      <c r="AP13" s="265">
        <v>5090</v>
      </c>
      <c r="AQ13" s="266">
        <v>4880</v>
      </c>
      <c r="AR13" s="267">
        <v>4.3</v>
      </c>
    </row>
    <row r="14" spans="1:46" ht="13.5" customHeight="1" x14ac:dyDescent="0.2">
      <c r="A14" s="247"/>
      <c r="AK14" s="1103" t="s">
        <v>495</v>
      </c>
      <c r="AL14" s="1104"/>
      <c r="AM14" s="1104"/>
      <c r="AN14" s="1105"/>
      <c r="AO14" s="265">
        <v>38972</v>
      </c>
      <c r="AP14" s="265">
        <v>3518</v>
      </c>
      <c r="AQ14" s="266">
        <v>1912</v>
      </c>
      <c r="AR14" s="267">
        <v>84</v>
      </c>
    </row>
    <row r="15" spans="1:46" ht="13.5" customHeight="1" x14ac:dyDescent="0.2">
      <c r="A15" s="247"/>
      <c r="AK15" s="1106" t="s">
        <v>496</v>
      </c>
      <c r="AL15" s="1107"/>
      <c r="AM15" s="1107"/>
      <c r="AN15" s="1108"/>
      <c r="AO15" s="265">
        <v>-100036</v>
      </c>
      <c r="AP15" s="265">
        <v>-9031</v>
      </c>
      <c r="AQ15" s="266">
        <v>-7094</v>
      </c>
      <c r="AR15" s="267">
        <v>27.3</v>
      </c>
    </row>
    <row r="16" spans="1:46" ht="13" x14ac:dyDescent="0.2">
      <c r="A16" s="247"/>
      <c r="AK16" s="1106" t="s">
        <v>178</v>
      </c>
      <c r="AL16" s="1107"/>
      <c r="AM16" s="1107"/>
      <c r="AN16" s="1108"/>
      <c r="AO16" s="265">
        <v>2015273</v>
      </c>
      <c r="AP16" s="265">
        <v>181933</v>
      </c>
      <c r="AQ16" s="266">
        <v>138653</v>
      </c>
      <c r="AR16" s="267">
        <v>31.2</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09" t="s">
        <v>501</v>
      </c>
      <c r="AL21" s="1110"/>
      <c r="AM21" s="1110"/>
      <c r="AN21" s="1111"/>
      <c r="AO21" s="277">
        <v>11.65</v>
      </c>
      <c r="AP21" s="278">
        <v>11.03</v>
      </c>
      <c r="AQ21" s="279">
        <v>0.62</v>
      </c>
      <c r="AS21" s="280"/>
      <c r="AT21" s="276"/>
    </row>
    <row r="22" spans="1:46" s="248" customFormat="1" ht="13" x14ac:dyDescent="0.2">
      <c r="A22" s="276"/>
      <c r="AK22" s="1109" t="s">
        <v>502</v>
      </c>
      <c r="AL22" s="1110"/>
      <c r="AM22" s="1110"/>
      <c r="AN22" s="1111"/>
      <c r="AO22" s="281">
        <v>92.6</v>
      </c>
      <c r="AP22" s="282">
        <v>96.9</v>
      </c>
      <c r="AQ22" s="283">
        <v>-4.3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1517515</v>
      </c>
      <c r="AP32" s="291">
        <v>136997</v>
      </c>
      <c r="AQ32" s="292">
        <v>59716</v>
      </c>
      <c r="AR32" s="293">
        <v>129.4</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t="s">
        <v>493</v>
      </c>
      <c r="AP34" s="291" t="s">
        <v>493</v>
      </c>
      <c r="AQ34" s="292" t="s">
        <v>493</v>
      </c>
      <c r="AR34" s="293" t="s">
        <v>493</v>
      </c>
    </row>
    <row r="35" spans="1:46" ht="27" customHeight="1" x14ac:dyDescent="0.2">
      <c r="A35" s="247"/>
      <c r="AK35" s="1117" t="s">
        <v>509</v>
      </c>
      <c r="AL35" s="1118"/>
      <c r="AM35" s="1118"/>
      <c r="AN35" s="1119"/>
      <c r="AO35" s="291">
        <v>867857</v>
      </c>
      <c r="AP35" s="291">
        <v>78348</v>
      </c>
      <c r="AQ35" s="292">
        <v>21226</v>
      </c>
      <c r="AR35" s="293">
        <v>269.10000000000002</v>
      </c>
    </row>
    <row r="36" spans="1:46" ht="27" customHeight="1" x14ac:dyDescent="0.2">
      <c r="A36" s="247"/>
      <c r="AK36" s="1117" t="s">
        <v>510</v>
      </c>
      <c r="AL36" s="1118"/>
      <c r="AM36" s="1118"/>
      <c r="AN36" s="1119"/>
      <c r="AO36" s="291">
        <v>18410</v>
      </c>
      <c r="AP36" s="291">
        <v>1662</v>
      </c>
      <c r="AQ36" s="292">
        <v>5622</v>
      </c>
      <c r="AR36" s="293">
        <v>-70.400000000000006</v>
      </c>
    </row>
    <row r="37" spans="1:46" ht="13.5" customHeight="1" x14ac:dyDescent="0.2">
      <c r="A37" s="247"/>
      <c r="AK37" s="1117" t="s">
        <v>511</v>
      </c>
      <c r="AL37" s="1118"/>
      <c r="AM37" s="1118"/>
      <c r="AN37" s="1119"/>
      <c r="AO37" s="291">
        <v>16263</v>
      </c>
      <c r="AP37" s="291">
        <v>1468</v>
      </c>
      <c r="AQ37" s="292">
        <v>447</v>
      </c>
      <c r="AR37" s="293">
        <v>228.4</v>
      </c>
    </row>
    <row r="38" spans="1:46" ht="27" customHeight="1" x14ac:dyDescent="0.2">
      <c r="A38" s="247"/>
      <c r="AK38" s="1120" t="s">
        <v>512</v>
      </c>
      <c r="AL38" s="1121"/>
      <c r="AM38" s="1121"/>
      <c r="AN38" s="1122"/>
      <c r="AO38" s="294">
        <v>5635</v>
      </c>
      <c r="AP38" s="294">
        <v>509</v>
      </c>
      <c r="AQ38" s="295">
        <v>23</v>
      </c>
      <c r="AR38" s="283">
        <v>2113</v>
      </c>
      <c r="AS38" s="290"/>
    </row>
    <row r="39" spans="1:46" ht="13" x14ac:dyDescent="0.2">
      <c r="A39" s="247"/>
      <c r="AK39" s="1120" t="s">
        <v>513</v>
      </c>
      <c r="AL39" s="1121"/>
      <c r="AM39" s="1121"/>
      <c r="AN39" s="1122"/>
      <c r="AO39" s="291">
        <v>-49444</v>
      </c>
      <c r="AP39" s="291">
        <v>-4464</v>
      </c>
      <c r="AQ39" s="292">
        <v>-1646</v>
      </c>
      <c r="AR39" s="293">
        <v>171.2</v>
      </c>
      <c r="AS39" s="290"/>
    </row>
    <row r="40" spans="1:46" ht="27" customHeight="1" x14ac:dyDescent="0.2">
      <c r="A40" s="247"/>
      <c r="AK40" s="1117" t="s">
        <v>514</v>
      </c>
      <c r="AL40" s="1118"/>
      <c r="AM40" s="1118"/>
      <c r="AN40" s="1119"/>
      <c r="AO40" s="291">
        <v>-1907114</v>
      </c>
      <c r="AP40" s="291">
        <v>-172169</v>
      </c>
      <c r="AQ40" s="292">
        <v>-57881</v>
      </c>
      <c r="AR40" s="293">
        <v>197.5</v>
      </c>
      <c r="AS40" s="290"/>
    </row>
    <row r="41" spans="1:46" ht="13" x14ac:dyDescent="0.2">
      <c r="A41" s="247"/>
      <c r="AK41" s="1123" t="s">
        <v>288</v>
      </c>
      <c r="AL41" s="1124"/>
      <c r="AM41" s="1124"/>
      <c r="AN41" s="1125"/>
      <c r="AO41" s="291">
        <v>469122</v>
      </c>
      <c r="AP41" s="291">
        <v>42351</v>
      </c>
      <c r="AQ41" s="292">
        <v>27507</v>
      </c>
      <c r="AR41" s="293">
        <v>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 x14ac:dyDescent="0.2">
      <c r="A50" s="247"/>
      <c r="AK50" s="305"/>
      <c r="AL50" s="306"/>
      <c r="AM50" s="1113"/>
      <c r="AN50" s="307" t="s">
        <v>518</v>
      </c>
      <c r="AO50" s="308" t="s">
        <v>519</v>
      </c>
      <c r="AP50" s="309" t="s">
        <v>520</v>
      </c>
      <c r="AQ50" s="310" t="s">
        <v>521</v>
      </c>
      <c r="AR50" s="311" t="s">
        <v>522</v>
      </c>
    </row>
    <row r="51" spans="1:44" ht="13" x14ac:dyDescent="0.2">
      <c r="A51" s="247"/>
      <c r="AK51" s="303" t="s">
        <v>523</v>
      </c>
      <c r="AL51" s="304"/>
      <c r="AM51" s="312">
        <v>1668206</v>
      </c>
      <c r="AN51" s="313">
        <v>137008</v>
      </c>
      <c r="AO51" s="314">
        <v>-16.899999999999999</v>
      </c>
      <c r="AP51" s="315">
        <v>120302</v>
      </c>
      <c r="AQ51" s="316">
        <v>1.7</v>
      </c>
      <c r="AR51" s="317">
        <v>-18.600000000000001</v>
      </c>
    </row>
    <row r="52" spans="1:44" ht="13" x14ac:dyDescent="0.2">
      <c r="A52" s="247"/>
      <c r="AK52" s="318"/>
      <c r="AL52" s="319" t="s">
        <v>524</v>
      </c>
      <c r="AM52" s="320">
        <v>1054021</v>
      </c>
      <c r="AN52" s="321">
        <v>86565</v>
      </c>
      <c r="AO52" s="322">
        <v>18.5</v>
      </c>
      <c r="AP52" s="323">
        <v>59328</v>
      </c>
      <c r="AQ52" s="324">
        <v>18.7</v>
      </c>
      <c r="AR52" s="325">
        <v>-0.2</v>
      </c>
    </row>
    <row r="53" spans="1:44" ht="13" x14ac:dyDescent="0.2">
      <c r="A53" s="247"/>
      <c r="AK53" s="303" t="s">
        <v>525</v>
      </c>
      <c r="AL53" s="304"/>
      <c r="AM53" s="312">
        <v>1566761</v>
      </c>
      <c r="AN53" s="313">
        <v>131407</v>
      </c>
      <c r="AO53" s="314">
        <v>-4.0999999999999996</v>
      </c>
      <c r="AP53" s="315">
        <v>85942</v>
      </c>
      <c r="AQ53" s="316">
        <v>-28.6</v>
      </c>
      <c r="AR53" s="317">
        <v>24.5</v>
      </c>
    </row>
    <row r="54" spans="1:44" ht="13" x14ac:dyDescent="0.2">
      <c r="A54" s="247"/>
      <c r="AK54" s="318"/>
      <c r="AL54" s="319" t="s">
        <v>524</v>
      </c>
      <c r="AM54" s="320">
        <v>933428</v>
      </c>
      <c r="AN54" s="321">
        <v>78288</v>
      </c>
      <c r="AO54" s="322">
        <v>-9.6</v>
      </c>
      <c r="AP54" s="323">
        <v>48630</v>
      </c>
      <c r="AQ54" s="324">
        <v>-18</v>
      </c>
      <c r="AR54" s="325">
        <v>8.4</v>
      </c>
    </row>
    <row r="55" spans="1:44" ht="13" x14ac:dyDescent="0.2">
      <c r="A55" s="247"/>
      <c r="AK55" s="303" t="s">
        <v>526</v>
      </c>
      <c r="AL55" s="304"/>
      <c r="AM55" s="312">
        <v>1797457</v>
      </c>
      <c r="AN55" s="313">
        <v>154553</v>
      </c>
      <c r="AO55" s="314">
        <v>17.600000000000001</v>
      </c>
      <c r="AP55" s="315">
        <v>95007</v>
      </c>
      <c r="AQ55" s="316">
        <v>10.5</v>
      </c>
      <c r="AR55" s="317">
        <v>7.1</v>
      </c>
    </row>
    <row r="56" spans="1:44" ht="13" x14ac:dyDescent="0.2">
      <c r="A56" s="247"/>
      <c r="AK56" s="318"/>
      <c r="AL56" s="319" t="s">
        <v>524</v>
      </c>
      <c r="AM56" s="320">
        <v>962105</v>
      </c>
      <c r="AN56" s="321">
        <v>82726</v>
      </c>
      <c r="AO56" s="322">
        <v>5.7</v>
      </c>
      <c r="AP56" s="323">
        <v>48509</v>
      </c>
      <c r="AQ56" s="324">
        <v>-0.2</v>
      </c>
      <c r="AR56" s="325">
        <v>5.9</v>
      </c>
    </row>
    <row r="57" spans="1:44" ht="13" x14ac:dyDescent="0.2">
      <c r="A57" s="247"/>
      <c r="AK57" s="303" t="s">
        <v>527</v>
      </c>
      <c r="AL57" s="304"/>
      <c r="AM57" s="312">
        <v>2332975</v>
      </c>
      <c r="AN57" s="313">
        <v>205748</v>
      </c>
      <c r="AO57" s="314">
        <v>33.1</v>
      </c>
      <c r="AP57" s="315">
        <v>98176</v>
      </c>
      <c r="AQ57" s="316">
        <v>3.3</v>
      </c>
      <c r="AR57" s="317">
        <v>29.8</v>
      </c>
    </row>
    <row r="58" spans="1:44" ht="13" x14ac:dyDescent="0.2">
      <c r="A58" s="247"/>
      <c r="AK58" s="318"/>
      <c r="AL58" s="319" t="s">
        <v>524</v>
      </c>
      <c r="AM58" s="320">
        <v>1509908</v>
      </c>
      <c r="AN58" s="321">
        <v>133161</v>
      </c>
      <c r="AO58" s="322">
        <v>61</v>
      </c>
      <c r="AP58" s="323">
        <v>58489</v>
      </c>
      <c r="AQ58" s="324">
        <v>20.6</v>
      </c>
      <c r="AR58" s="325">
        <v>40.4</v>
      </c>
    </row>
    <row r="59" spans="1:44" ht="13" x14ac:dyDescent="0.2">
      <c r="A59" s="247"/>
      <c r="AK59" s="303" t="s">
        <v>528</v>
      </c>
      <c r="AL59" s="304"/>
      <c r="AM59" s="312">
        <v>3034317</v>
      </c>
      <c r="AN59" s="313">
        <v>273929</v>
      </c>
      <c r="AO59" s="314">
        <v>33.1</v>
      </c>
      <c r="AP59" s="315">
        <v>119283</v>
      </c>
      <c r="AQ59" s="316">
        <v>21.5</v>
      </c>
      <c r="AR59" s="317">
        <v>11.6</v>
      </c>
    </row>
    <row r="60" spans="1:44" ht="13" x14ac:dyDescent="0.2">
      <c r="A60" s="247"/>
      <c r="AK60" s="318"/>
      <c r="AL60" s="319" t="s">
        <v>524</v>
      </c>
      <c r="AM60" s="320">
        <v>1083404</v>
      </c>
      <c r="AN60" s="321">
        <v>97807</v>
      </c>
      <c r="AO60" s="322">
        <v>-26.5</v>
      </c>
      <c r="AP60" s="323">
        <v>64747</v>
      </c>
      <c r="AQ60" s="324">
        <v>10.7</v>
      </c>
      <c r="AR60" s="325">
        <v>-37.200000000000003</v>
      </c>
    </row>
    <row r="61" spans="1:44" ht="13" x14ac:dyDescent="0.2">
      <c r="A61" s="247"/>
      <c r="AK61" s="303" t="s">
        <v>529</v>
      </c>
      <c r="AL61" s="326"/>
      <c r="AM61" s="312">
        <v>2079943</v>
      </c>
      <c r="AN61" s="313">
        <v>180529</v>
      </c>
      <c r="AO61" s="314">
        <v>12.6</v>
      </c>
      <c r="AP61" s="315">
        <v>103742</v>
      </c>
      <c r="AQ61" s="327">
        <v>1.7</v>
      </c>
      <c r="AR61" s="317">
        <v>10.9</v>
      </c>
    </row>
    <row r="62" spans="1:44" ht="13" x14ac:dyDescent="0.2">
      <c r="A62" s="247"/>
      <c r="AK62" s="318"/>
      <c r="AL62" s="319" t="s">
        <v>524</v>
      </c>
      <c r="AM62" s="320">
        <v>1108573</v>
      </c>
      <c r="AN62" s="321">
        <v>95709</v>
      </c>
      <c r="AO62" s="322">
        <v>9.8000000000000007</v>
      </c>
      <c r="AP62" s="323">
        <v>55941</v>
      </c>
      <c r="AQ62" s="324">
        <v>6.4</v>
      </c>
      <c r="AR62" s="325">
        <v>3.4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xdYLX3sIJLV57xiyyKwSPx8mE/MGiMnfju2ZLFbsPJhJgyitPZ0bAy40NnO7JpZcYvd8Y1ulWOhwED5LSDeBeA==" saltValue="MV3wX9HNLA1+9gWfwjb4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V936OgYK4JDrd9ARBJxJzLdcMhphsMRdvG9v3jz7YaeEjmp8H0p9D8tVQkjIxsL+p2wSJAM9DSGv0KJ13mR+WA==" saltValue="lCwWB1nRKrcfMA8zJ8G5T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ifxXzCSiIwmlHXtnrbhHcschV+KPHNr8bqbb6XOj4KnjaDc6th6PQ5El1jz9Aaywwall1L5yrPzI7KAdxawyww==" saltValue="mXepNUGSGe1Te5Mwai6D3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K45" sqref="K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10.49</v>
      </c>
      <c r="G47" s="12">
        <v>10.86</v>
      </c>
      <c r="H47" s="12">
        <v>11.19</v>
      </c>
      <c r="I47" s="12">
        <v>8.8000000000000007</v>
      </c>
      <c r="J47" s="13">
        <v>9.7899999999999991</v>
      </c>
    </row>
    <row r="48" spans="2:10" ht="57.75" customHeight="1" x14ac:dyDescent="0.2">
      <c r="B48" s="14"/>
      <c r="C48" s="1128" t="s">
        <v>4</v>
      </c>
      <c r="D48" s="1128"/>
      <c r="E48" s="1129"/>
      <c r="F48" s="15">
        <v>1.99</v>
      </c>
      <c r="G48" s="16">
        <v>1.56</v>
      </c>
      <c r="H48" s="16">
        <v>1.97</v>
      </c>
      <c r="I48" s="16">
        <v>4.2699999999999996</v>
      </c>
      <c r="J48" s="17">
        <v>3.4</v>
      </c>
    </row>
    <row r="49" spans="2:10" ht="57.75" customHeight="1" thickBot="1" x14ac:dyDescent="0.25">
      <c r="B49" s="18"/>
      <c r="C49" s="1130" t="s">
        <v>5</v>
      </c>
      <c r="D49" s="1130"/>
      <c r="E49" s="1131"/>
      <c r="F49" s="19">
        <v>4.3</v>
      </c>
      <c r="G49" s="20">
        <v>4.8</v>
      </c>
      <c r="H49" s="20">
        <v>4.75</v>
      </c>
      <c r="I49" s="20">
        <v>13.04</v>
      </c>
      <c r="J49" s="21">
        <v>2.27</v>
      </c>
    </row>
    <row r="50" spans="2:10" ht="13" x14ac:dyDescent="0.2"/>
  </sheetData>
  <sheetProtection algorithmName="SHA-512" hashValue="JD49Qyh+z5tQ7hlNHj5bvr3avvOyBWtdcje+PnKMZ0JPjMhGS93srWVCMSKL3Cx5WIkBCy7DYeLYkS9BQT7qfg==" saltValue="it7P3CspvUp/O6QrbdpXv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N24052</cp:lastModifiedBy>
  <cp:lastPrinted>2026-03-10T12:25:42Z</cp:lastPrinted>
  <dcterms:created xsi:type="dcterms:W3CDTF">2026-02-23T08:18:50Z</dcterms:created>
  <dcterms:modified xsi:type="dcterms:W3CDTF">2026-03-13T02:46:35Z</dcterms:modified>
  <cp:category/>
</cp:coreProperties>
</file>