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flsv\庁内共有\1_課(室)共有\財政部財政課\令和07年度(2025)\040102決算(財務_財務)\地方財政状況調査(05／2031)\R6普通会計決算統計\14_県調査関係等\11_【0311（水）県〆切】令和６年度財政状況資料集の作成等について\03_県提出\"/>
    </mc:Choice>
  </mc:AlternateContent>
  <xr:revisionPtr revIDLastSave="0" documentId="13_ncr:1_{6C1F9300-412E-4179-B843-075D3C7A31DA}"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6" i="10" l="1"/>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W41" i="10"/>
  <c r="BE41" i="10"/>
  <c r="AM41" i="10"/>
  <c r="U41" i="10"/>
  <c r="C41" i="10"/>
  <c r="BW40" i="10"/>
  <c r="BE40" i="10"/>
  <c r="AM40" i="10"/>
  <c r="U40" i="10"/>
  <c r="C40" i="10"/>
  <c r="BW39" i="10"/>
  <c r="BE39" i="10"/>
  <c r="AM39" i="10"/>
  <c r="U39" i="10"/>
  <c r="C39" i="10"/>
  <c r="BE38" i="10"/>
  <c r="AM38" i="10"/>
  <c r="U38" i="10"/>
  <c r="C38" i="10"/>
  <c r="BE37" i="10"/>
  <c r="AM37" i="10"/>
  <c r="C37" i="10"/>
  <c r="CO34" i="10"/>
  <c r="CO35" i="10" s="1"/>
  <c r="CO36" i="10" s="1"/>
  <c r="CO37" i="10" s="1"/>
  <c r="CO38" i="10" s="1"/>
  <c r="CO39" i="10" s="1"/>
  <c r="CO40" i="10" s="1"/>
  <c r="CO41" i="10" s="1"/>
  <c r="BW34" i="10"/>
  <c r="BW35" i="10" s="1"/>
  <c r="BW36" i="10" s="1"/>
  <c r="BW37" i="10" s="1"/>
  <c r="BW38" i="10" s="1"/>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U37" i="10" s="1"/>
  <c r="AM34" i="10" s="1"/>
  <c r="AM35" i="10" l="1"/>
  <c r="AM36" i="10" s="1"/>
  <c r="BE34" i="10" s="1"/>
  <c r="BE35" i="10" s="1"/>
  <c r="BE36" i="10" s="1"/>
</calcChain>
</file>

<file path=xl/sharedStrings.xml><?xml version="1.0" encoding="utf-8"?>
<sst xmlns="http://schemas.openxmlformats.org/spreadsheetml/2006/main" count="1041" uniqueCount="574">
  <si>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</si>
  <si>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</si>
  <si>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</si>
  <si>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</si>
  <si>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</si>
  <si>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</si>
  <si>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</si>
  <si>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</si>
  <si>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</si>
  <si>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</si>
  <si>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</si>
  <si>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</si>
  <si>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</si>
  <si>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</si>
  <si>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</si>
  <si>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</si>
  <si>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</si>
  <si>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</si>
  <si>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</si>
  <si>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</si>
  <si>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</si>
  <si>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</si>
  <si>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</si>
  <si>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</si>
  <si>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</si>
  <si>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</si>
  <si>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</si>
  <si>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</si>
  <si>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</si>
  <si>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</si>
  <si>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</si>
  <si>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</si>
  <si>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</si>
  <si>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</si>
  <si>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</si>
  <si>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</si>
  <si>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</si>
  <si>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</si>
  <si>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</si>
  <si>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</si>
  <si>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</si>
  <si>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</si>
  <si>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</si>
  <si>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</si>
  <si>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</si>
  <si>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</si>
  <si>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</si>
  <si>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</si>
  <si>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</si>
  <si>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</si>
  <si>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</si>
  <si>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</si>
  <si>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</si>
  <si>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</si>
  <si>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</si>
  <si>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</si>
  <si>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</si>
  <si>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</si>
  <si>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</si>
  <si>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</si>
  <si>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</si>
  <si>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</si>
  <si>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</si>
  <si>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</si>
  <si>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</si>
  <si>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</si>
  <si>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</si>
  <si>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</si>
  <si>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</si>
  <si>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</si>
  <si>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</si>
  <si>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</si>
  <si>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</si>
  <si>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</si>
  <si>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</si>
  <si>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</si>
  <si>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</si>
  <si>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</si>
  <si>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</si>
  <si>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</si>
  <si>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</si>
  <si>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</si>
  <si>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</si>
  <si>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</si>
  <si>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</si>
  <si>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</si>
  <si>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</si>
  <si>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</si>
  <si>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</si>
  <si>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</si>
  <si>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</si>
  <si>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</si>
  <si>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</si>
  <si>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</si>
  <si>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出雲市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</si>
  <si>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</si>
  <si>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</si>
  <si>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</si>
  <si>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</si>
  <si>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</si>
  <si>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</si>
  <si>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</si>
  <si>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</si>
  <si>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</si>
  <si>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</si>
  <si>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</si>
  <si>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</si>
  <si>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</si>
  <si>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</si>
  <si>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</si>
  <si>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</si>
  <si>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</si>
  <si>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</si>
  <si>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</si>
  <si>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</si>
  <si>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</si>
  <si>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</si>
  <si>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</si>
  <si>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</si>
  <si>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</si>
  <si>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</si>
  <si>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</si>
  <si>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</si>
  <si>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</si>
  <si>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</si>
  <si>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</si>
  <si>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</si>
  <si>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</si>
  <si>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</si>
  <si>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</si>
  <si>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</si>
  <si>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</si>
  <si>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</si>
  <si>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</si>
  <si>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</si>
  <si>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</si>
  <si>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</si>
  <si>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</si>
  <si>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</si>
  <si>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</si>
  <si>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</si>
  <si>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</si>
  <si>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</si>
  <si>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</si>
  <si>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</si>
  <si>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</si>
  <si>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</si>
  <si>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</si>
  <si>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</si>
  <si>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</si>
  <si>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</si>
  <si>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</si>
  <si>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</si>
  <si>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</si>
  <si>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</si>
  <si>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</si>
  <si>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</si>
  <si>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</si>
  <si>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</si>
  <si>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</si>
  <si>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</si>
  <si>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</si>
  <si>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</si>
  <si>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</si>
  <si>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</si>
  <si>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</si>
  <si>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</si>
  <si>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</si>
  <si>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</si>
  <si>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</si>
  <si>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</si>
  <si>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</si>
  <si>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</si>
  <si>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</si>
  <si>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</si>
  <si>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</si>
  <si>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</si>
  <si>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</si>
  <si>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</si>
  <si>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</si>
  <si>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</si>
  <si>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</si>
  <si>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</si>
  <si>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</si>
  <si>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</si>
  <si>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</si>
  <si>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</si>
  <si>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</si>
  <si>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</si>
  <si>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</si>
  <si>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</si>
  <si>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</si>
  <si>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</si>
  <si>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</si>
  <si>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</si>
  <si>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</si>
  <si>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</si>
  <si>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</si>
  <si>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</si>
  <si>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</si>
  <si>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</si>
  <si>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</si>
  <si>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</si>
  <si>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島根県出雲市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</si>
  <si>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</si>
  <si>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</si>
  <si>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</si>
  <si>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</si>
  <si>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</si>
  <si>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</si>
  <si>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</si>
  <si>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</si>
  <si>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</si>
  <si>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</si>
  <si>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</si>
  <si>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</si>
  <si>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</si>
  <si>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</si>
  <si>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</si>
  <si>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</si>
  <si>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</si>
  <si>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</si>
  <si>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</si>
  <si>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</si>
  <si>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</si>
  <si>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</si>
  <si>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</si>
  <si>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</si>
  <si>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</si>
  <si>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</si>
  <si>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</si>
  <si>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</si>
  <si>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</si>
  <si>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</si>
  <si>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</si>
  <si>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</si>
  <si>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</si>
  <si>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</si>
  <si>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</si>
  <si>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</si>
  <si>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</si>
  <si>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</si>
  <si>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</si>
  <si>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</si>
  <si>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</si>
  <si>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</si>
  <si>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</si>
  <si>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</si>
  <si>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</si>
  <si>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</si>
  <si>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</si>
  <si>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</si>
  <si>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</si>
  <si>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</si>
  <si>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</si>
  <si>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</si>
  <si>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</si>
  <si>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</si>
  <si>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</si>
  <si>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</si>
  <si>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</si>
  <si>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</si>
  <si>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</si>
  <si>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</si>
  <si>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</si>
  <si>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</si>
  <si>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</si>
  <si>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</si>
  <si>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</si>
  <si>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</si>
  <si>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</si>
  <si>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</si>
  <si>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</si>
  <si>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</si>
  <si>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</si>
  <si>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</si>
  <si>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</si>
  <si>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</si>
  <si>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</si>
  <si>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</si>
  <si>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</si>
  <si>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</si>
  <si>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</si>
  <si>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</si>
  <si>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</si>
  <si>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</si>
  <si>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</si>
  <si>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</si>
  <si>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</si>
  <si>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</si>
  <si>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</si>
  <si>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</si>
  <si>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</si>
  <si>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</si>
  <si>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</si>
  <si>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</si>
  <si>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</si>
  <si>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</si>
  <si>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</si>
  <si>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</si>
  <si>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</si>
  <si>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</si>
  <si>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</si>
  <si>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</si>
  <si>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</si>
  <si>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</si>
  <si>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</si>
  <si>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</si>
  <si>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</si>
  <si>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</si>
  <si>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</si>
  <si>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</si>
  <si>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</si>
  <si>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</si>
  <si>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</si>
  <si>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</si>
  <si>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</si>
  <si>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</si>
  <si>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</si>
  <si>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</si>
  <si>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</si>
  <si>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</si>
  <si>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</si>
  <si>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</si>
  <si>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</si>
  <si>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</si>
  <si>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</si>
  <si>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</si>
  <si>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</si>
  <si>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</si>
  <si>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</si>
  <si>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</si>
  <si>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</si>
  <si>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</si>
  <si>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</si>
  <si>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</si>
  <si>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</si>
  <si>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</si>
  <si>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</si>
  <si>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</si>
  <si>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</si>
  <si>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</si>
  <si>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</si>
  <si>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</si>
  <si>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</si>
  <si>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</si>
  <si>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</si>
  <si>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</si>
  <si>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</si>
  <si>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</si>
  <si>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</si>
  <si>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</si>
  <si>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</si>
  <si>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</si>
  <si>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島根県出雲市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</si>
  <si>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</si>
  <si>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</si>
  <si>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</si>
  <si>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</si>
  <si>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</si>
  <si>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</si>
  <si>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</si>
  <si>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</si>
  <si>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</si>
  <si>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</si>
  <si>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</si>
  <si>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</si>
  <si>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</si>
  <si>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</si>
  <si>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</si>
  <si>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</si>
  <si>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</si>
  <si>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</si>
  <si>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</si>
  <si>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</si>
  <si>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t>
    <phoneticPr fontId="5"/>
  </si>
  <si>
    <t>高野令一育英奨学事業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</si>
  <si>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</si>
  <si>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</si>
  <si>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</si>
  <si>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</si>
  <si>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</si>
  <si>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</si>
  <si>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</si>
  <si>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</si>
  <si>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</si>
  <si>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</si>
  <si>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</si>
  <si>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</si>
  <si>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</si>
  <si>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</si>
  <si>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国民健康保険橋波診療所事業</t>
    <phoneticPr fontId="5"/>
  </si>
  <si>
    <t>介護保険事業</t>
    <phoneticPr fontId="5"/>
  </si>
  <si>
    <t>後期高齢者医療事業</t>
    <phoneticPr fontId="5"/>
  </si>
  <si>
    <t>病院事業</t>
    <phoneticPr fontId="5"/>
  </si>
  <si>
    <t>法適用企業</t>
    <phoneticPr fontId="5"/>
  </si>
  <si>
    <t>水道事業</t>
    <phoneticPr fontId="5"/>
  </si>
  <si>
    <t>下水道事業</t>
    <phoneticPr fontId="5"/>
  </si>
  <si>
    <t>浄化槽設置事業</t>
    <phoneticPr fontId="5"/>
  </si>
  <si>
    <t>法非適用企業</t>
    <phoneticPr fontId="5"/>
  </si>
  <si>
    <t>風力発電事業</t>
    <phoneticPr fontId="5"/>
  </si>
  <si>
    <t>企業用地造成事業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</si>
  <si>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</si>
  <si>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</si>
  <si>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</si>
  <si>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</si>
  <si>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</si>
  <si>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</si>
  <si>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</si>
  <si>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</si>
  <si>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</si>
  <si>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</si>
  <si>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</si>
  <si>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</si>
  <si>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</si>
  <si>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</si>
  <si>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</si>
  <si>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</si>
  <si>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</si>
  <si>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</si>
  <si>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</si>
  <si>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</si>
  <si>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</si>
  <si>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</si>
  <si>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</si>
  <si>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</si>
  <si>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</si>
  <si>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</si>
  <si>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</si>
  <si>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</si>
  <si>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</si>
  <si>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</si>
  <si>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</si>
  <si>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</si>
  <si>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</si>
  <si>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</si>
  <si>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</si>
  <si>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</si>
  <si>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</si>
  <si>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</si>
  <si>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</si>
  <si>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</si>
  <si>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</si>
  <si>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</si>
  <si>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</si>
  <si>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</si>
  <si>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</si>
  <si>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</si>
  <si>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</si>
  <si>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</si>
  <si>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</si>
  <si>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</si>
  <si>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</si>
  <si>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</si>
  <si>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</si>
  <si>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</si>
  <si>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</si>
  <si>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</si>
  <si>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</si>
  <si>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</si>
  <si>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</si>
  <si>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</si>
  <si>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</si>
  <si>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</si>
  <si>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</si>
  <si>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</si>
  <si>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</si>
  <si>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</si>
  <si>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</si>
  <si>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</si>
  <si>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</si>
  <si>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</si>
  <si>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</si>
  <si>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</si>
  <si>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</si>
  <si>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</si>
  <si>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</si>
  <si>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</si>
  <si>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</si>
  <si>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</si>
  <si>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</si>
  <si>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</si>
  <si>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</si>
  <si>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</si>
  <si>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</si>
  <si>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</si>
  <si>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</si>
  <si>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</si>
  <si>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</si>
  <si>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</si>
  <si>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</si>
  <si>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</si>
  <si>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</si>
  <si>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</si>
  <si>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</si>
  <si>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</si>
  <si>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</si>
  <si>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</si>
  <si>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</si>
  <si>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</si>
  <si>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</si>
  <si>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</si>
  <si>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</si>
  <si>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</si>
  <si>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</si>
  <si>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</si>
  <si>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</si>
  <si>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</si>
  <si>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</si>
  <si>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</si>
  <si>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</si>
  <si>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</si>
  <si>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</si>
  <si>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</si>
  <si>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</si>
  <si>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</si>
  <si>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</si>
  <si>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</si>
  <si>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</si>
  <si>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</si>
  <si>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</si>
  <si>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</si>
  <si>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</si>
  <si>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</si>
  <si>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</si>
  <si>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</si>
  <si>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</si>
  <si>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</si>
  <si>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</si>
  <si>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</si>
  <si>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</si>
  <si>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</si>
  <si>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</si>
  <si>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</si>
  <si>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</si>
  <si>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</si>
  <si>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</si>
  <si>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0.08</t>
  </si>
  <si>
    <t>▲ 0.32</t>
  </si>
  <si>
    <t>一般会計</t>
  </si>
  <si>
    <t>下水道事業</t>
  </si>
  <si>
    <t>水道事業</t>
  </si>
  <si>
    <t>病院事業</t>
  </si>
  <si>
    <t>介護保険事業</t>
  </si>
  <si>
    <t>国民健康保険事業</t>
  </si>
  <si>
    <t>後期高齢者医療事業</t>
  </si>
  <si>
    <t>診療所事業</t>
  </si>
  <si>
    <t>その他会計（赤字）</t>
  </si>
  <si>
    <t>その他会計（黒字）</t>
  </si>
  <si>
    <t>R02</t>
    <phoneticPr fontId="5"/>
  </si>
  <si>
    <t>R03</t>
    <phoneticPr fontId="5"/>
  </si>
  <si>
    <t>R04</t>
    <phoneticPr fontId="5"/>
  </si>
  <si>
    <t>R05</t>
    <phoneticPr fontId="5"/>
  </si>
  <si>
    <t>R06</t>
    <phoneticPr fontId="5"/>
  </si>
  <si>
    <t>島根県市町村総合事務組合</t>
    <rPh sb="10" eb="12">
      <t>クミアイ</t>
    </rPh>
    <phoneticPr fontId="38"/>
  </si>
  <si>
    <t>島根県後期高齢者医療広域連合(普通会計)</t>
    <rPh sb="13" eb="14">
      <t>ゴウ</t>
    </rPh>
    <rPh sb="15" eb="19">
      <t>フツウカイケイ</t>
    </rPh>
    <phoneticPr fontId="38"/>
  </si>
  <si>
    <t>島根県後期高齢者医療広域連合(特別会計)</t>
    <rPh sb="13" eb="14">
      <t>ゴウ</t>
    </rPh>
    <rPh sb="15" eb="17">
      <t>トクベツ</t>
    </rPh>
    <rPh sb="17" eb="19">
      <t>カイケイ</t>
    </rPh>
    <phoneticPr fontId="38"/>
  </si>
  <si>
    <t>斐川宍道水道企業団(上水道会計)</t>
    <rPh sb="8" eb="9">
      <t>ダン</t>
    </rPh>
    <rPh sb="10" eb="13">
      <t>ジョウスイドウ</t>
    </rPh>
    <rPh sb="13" eb="15">
      <t>カイケイ</t>
    </rPh>
    <phoneticPr fontId="38"/>
  </si>
  <si>
    <t>斐川宍道水道企業団(工業用水事業会計)</t>
    <rPh sb="8" eb="9">
      <t>ダン</t>
    </rPh>
    <rPh sb="10" eb="12">
      <t>コウギョウ</t>
    </rPh>
    <rPh sb="12" eb="14">
      <t>ヨウスイ</t>
    </rPh>
    <rPh sb="14" eb="16">
      <t>ジギョウ</t>
    </rPh>
    <rPh sb="16" eb="18">
      <t>カイケイ</t>
    </rPh>
    <phoneticPr fontId="38"/>
  </si>
  <si>
    <t>-</t>
    <phoneticPr fontId="2"/>
  </si>
  <si>
    <t>出雲市土地開発公社</t>
    <rPh sb="0" eb="3">
      <t>イズモシ</t>
    </rPh>
    <rPh sb="3" eb="9">
      <t>トチカイハツコウシャ</t>
    </rPh>
    <phoneticPr fontId="38"/>
  </si>
  <si>
    <t>公益財団法人出雲市芸術文化振興財団</t>
    <rPh sb="0" eb="6">
      <t>コウエキザイダンホウジン</t>
    </rPh>
    <rPh sb="6" eb="8">
      <t>イズモ</t>
    </rPh>
    <rPh sb="8" eb="9">
      <t>シ</t>
    </rPh>
    <rPh sb="9" eb="11">
      <t>ゲイジュツ</t>
    </rPh>
    <rPh sb="11" eb="13">
      <t>ブンカ</t>
    </rPh>
    <rPh sb="13" eb="15">
      <t>シンコウ</t>
    </rPh>
    <rPh sb="15" eb="17">
      <t>ザイダン</t>
    </rPh>
    <phoneticPr fontId="38"/>
  </si>
  <si>
    <t>一般財団法人出雲市都市公社</t>
    <rPh sb="0" eb="6">
      <t>イッパンザイダンホウジン</t>
    </rPh>
    <rPh sb="6" eb="9">
      <t>イズモシ</t>
    </rPh>
    <rPh sb="9" eb="13">
      <t>トシコウシャ</t>
    </rPh>
    <phoneticPr fontId="38"/>
  </si>
  <si>
    <t>株式会社すばる企画</t>
    <rPh sb="0" eb="4">
      <t>カブシキカイシャ</t>
    </rPh>
    <rPh sb="7" eb="9">
      <t>キカク</t>
    </rPh>
    <phoneticPr fontId="38"/>
  </si>
  <si>
    <t>出雲ターミナル株式会社</t>
    <rPh sb="0" eb="2">
      <t>イズモ</t>
    </rPh>
    <rPh sb="7" eb="11">
      <t>カブシキカイシャ</t>
    </rPh>
    <phoneticPr fontId="38"/>
  </si>
  <si>
    <t>有限会社エコプラント佐田</t>
    <rPh sb="0" eb="4">
      <t>ユウゲンガイシャ</t>
    </rPh>
    <rPh sb="10" eb="12">
      <t>サダ</t>
    </rPh>
    <phoneticPr fontId="38"/>
  </si>
  <si>
    <t>公益財団法人斐川町農業公社</t>
    <rPh sb="0" eb="6">
      <t>コウエキザイダンホウジン</t>
    </rPh>
    <rPh sb="6" eb="9">
      <t>ヒカワチョウ</t>
    </rPh>
    <rPh sb="9" eb="13">
      <t>ノウギョウコウシャ</t>
    </rPh>
    <phoneticPr fontId="38"/>
  </si>
  <si>
    <t>有限会社グリーンサポート斐川</t>
    <rPh sb="0" eb="4">
      <t>ユウゲンガイシャ</t>
    </rPh>
    <rPh sb="12" eb="14">
      <t>ヒカワ</t>
    </rPh>
    <phoneticPr fontId="38"/>
  </si>
  <si>
    <t>-</t>
    <phoneticPr fontId="2"/>
  </si>
  <si>
    <t>地域振興基金</t>
    <rPh sb="0" eb="6">
      <t>チイキシンコウキキン</t>
    </rPh>
    <phoneticPr fontId="5"/>
  </si>
  <si>
    <t>「日本の心のふるさと出雲」応援基金</t>
    <rPh sb="1" eb="3">
      <t>ニホン</t>
    </rPh>
    <rPh sb="4" eb="5">
      <t>ココロ</t>
    </rPh>
    <rPh sb="10" eb="12">
      <t>イズモ</t>
    </rPh>
    <rPh sb="13" eb="15">
      <t>オウエン</t>
    </rPh>
    <rPh sb="15" eb="17">
      <t>キキン</t>
    </rPh>
    <phoneticPr fontId="5"/>
  </si>
  <si>
    <t>公共施設整備基金</t>
    <rPh sb="0" eb="4">
      <t>コウキョウシセツ</t>
    </rPh>
    <rPh sb="4" eb="8">
      <t>セイビキキン</t>
    </rPh>
    <phoneticPr fontId="5"/>
  </si>
  <si>
    <t>高野令一育英奨学基金</t>
    <rPh sb="0" eb="2">
      <t>コウノ</t>
    </rPh>
    <rPh sb="2" eb="4">
      <t>レイイチ</t>
    </rPh>
    <rPh sb="4" eb="6">
      <t>イクエイ</t>
    </rPh>
    <rPh sb="6" eb="8">
      <t>ショウガク</t>
    </rPh>
    <rPh sb="8" eb="10">
      <t>キキン</t>
    </rPh>
    <phoneticPr fontId="5"/>
  </si>
  <si>
    <t>奨学事業基金</t>
    <rPh sb="0" eb="6">
      <t>ショウガクジギョウキキン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</si>
</sst>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301E-421F-BB1E-1DC49A82BB9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99919</c:v>
                </c:pt>
                <c:pt idx="1">
                  <c:v>114197</c:v>
                </c:pt>
                <c:pt idx="2">
                  <c:v>53041</c:v>
                </c:pt>
                <c:pt idx="3">
                  <c:v>96654</c:v>
                </c:pt>
                <c:pt idx="4">
                  <c:v>79348</c:v>
                </c:pt>
              </c:numCache>
            </c:numRef>
          </c:val>
          <c:smooth val="0"/>
          <c:extLst>
            <c:ext xmlns:c16="http://schemas.microsoft.com/office/drawing/2014/chart" uri="{C3380CC4-5D6E-409C-BE32-E72D297353CC}">
              <c16:uniqueId val="{00000001-301E-421F-BB1E-1DC49A82BB9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1.44</c:v>
                </c:pt>
                <c:pt idx="1">
                  <c:v>3.3</c:v>
                </c:pt>
                <c:pt idx="2">
                  <c:v>3.32</c:v>
                </c:pt>
                <c:pt idx="3">
                  <c:v>2.95</c:v>
                </c:pt>
                <c:pt idx="4">
                  <c:v>3.78</c:v>
                </c:pt>
              </c:numCache>
            </c:numRef>
          </c:val>
          <c:extLst>
            <c:ext xmlns:c16="http://schemas.microsoft.com/office/drawing/2014/chart" uri="{C3380CC4-5D6E-409C-BE32-E72D297353CC}">
              <c16:uniqueId val="{00000000-72B6-486E-9886-5353F50B49D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6.09</c:v>
                </c:pt>
                <c:pt idx="1">
                  <c:v>5.9</c:v>
                </c:pt>
                <c:pt idx="2">
                  <c:v>6.06</c:v>
                </c:pt>
                <c:pt idx="3">
                  <c:v>6.01</c:v>
                </c:pt>
                <c:pt idx="4">
                  <c:v>5.44</c:v>
                </c:pt>
              </c:numCache>
            </c:numRef>
          </c:val>
          <c:extLst>
            <c:ext xmlns:c16="http://schemas.microsoft.com/office/drawing/2014/chart" uri="{C3380CC4-5D6E-409C-BE32-E72D297353CC}">
              <c16:uniqueId val="{00000001-72B6-486E-9886-5353F50B49D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0.54</c:v>
                </c:pt>
                <c:pt idx="1">
                  <c:v>3.12</c:v>
                </c:pt>
                <c:pt idx="2">
                  <c:v>-0.08</c:v>
                </c:pt>
                <c:pt idx="3">
                  <c:v>-0.32</c:v>
                </c:pt>
                <c:pt idx="4">
                  <c:v>0.5</c:v>
                </c:pt>
              </c:numCache>
            </c:numRef>
          </c:val>
          <c:smooth val="0"/>
          <c:extLst>
            <c:ext xmlns:c16="http://schemas.microsoft.com/office/drawing/2014/chart" uri="{C3380CC4-5D6E-409C-BE32-E72D297353CC}">
              <c16:uniqueId val="{00000002-72B6-486E-9886-5353F50B49D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0-AB43-49AC-A474-20992D30296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B43-49AC-A474-20992D30296E}"/>
            </c:ext>
          </c:extLst>
        </c:ser>
        <c:ser>
          <c:idx val="2"/>
          <c:order val="2"/>
          <c:tx>
            <c:strRef>
              <c:f>データシート!$A$29</c:f>
              <c:strCache>
                <c:ptCount val="1"/>
                <c:pt idx="0">
                  <c:v>診療所事業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0.03</c:v>
                </c:pt>
                <c:pt idx="8">
                  <c:v>#N/A</c:v>
                </c:pt>
                <c:pt idx="9">
                  <c:v>0</c:v>
                </c:pt>
              </c:numCache>
            </c:numRef>
          </c:val>
          <c:extLst>
            <c:ext xmlns:c16="http://schemas.microsoft.com/office/drawing/2014/chart" uri="{C3380CC4-5D6E-409C-BE32-E72D297353CC}">
              <c16:uniqueId val="{00000002-AB43-49AC-A474-20992D30296E}"/>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0.12</c:v>
                </c:pt>
                <c:pt idx="4">
                  <c:v>#N/A</c:v>
                </c:pt>
                <c:pt idx="5">
                  <c:v>0.13</c:v>
                </c:pt>
                <c:pt idx="6">
                  <c:v>#N/A</c:v>
                </c:pt>
                <c:pt idx="7">
                  <c:v>0.14000000000000001</c:v>
                </c:pt>
                <c:pt idx="8">
                  <c:v>#N/A</c:v>
                </c:pt>
                <c:pt idx="9">
                  <c:v>0.16</c:v>
                </c:pt>
              </c:numCache>
            </c:numRef>
          </c:val>
          <c:extLst>
            <c:ext xmlns:c16="http://schemas.microsoft.com/office/drawing/2014/chart" uri="{C3380CC4-5D6E-409C-BE32-E72D297353CC}">
              <c16:uniqueId val="{00000003-AB43-49AC-A474-20992D30296E}"/>
            </c:ext>
          </c:extLst>
        </c:ser>
        <c:ser>
          <c:idx val="4"/>
          <c:order val="4"/>
          <c:tx>
            <c:strRef>
              <c:f>データシート!$A$31</c:f>
              <c:strCache>
                <c:ptCount val="1"/>
                <c:pt idx="0">
                  <c:v>国民健康保険事業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0.95</c:v>
                </c:pt>
                <c:pt idx="2">
                  <c:v>#N/A</c:v>
                </c:pt>
                <c:pt idx="3">
                  <c:v>1.06</c:v>
                </c:pt>
                <c:pt idx="4">
                  <c:v>#N/A</c:v>
                </c:pt>
                <c:pt idx="5">
                  <c:v>1</c:v>
                </c:pt>
                <c:pt idx="6">
                  <c:v>#N/A</c:v>
                </c:pt>
                <c:pt idx="7">
                  <c:v>1</c:v>
                </c:pt>
                <c:pt idx="8">
                  <c:v>#N/A</c:v>
                </c:pt>
                <c:pt idx="9">
                  <c:v>0.39</c:v>
                </c:pt>
              </c:numCache>
            </c:numRef>
          </c:val>
          <c:extLst>
            <c:ext xmlns:c16="http://schemas.microsoft.com/office/drawing/2014/chart" uri="{C3380CC4-5D6E-409C-BE32-E72D297353CC}">
              <c16:uniqueId val="{00000004-AB43-49AC-A474-20992D30296E}"/>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0.51</c:v>
                </c:pt>
                <c:pt idx="2">
                  <c:v>#N/A</c:v>
                </c:pt>
                <c:pt idx="3">
                  <c:v>1.04</c:v>
                </c:pt>
                <c:pt idx="4">
                  <c:v>#N/A</c:v>
                </c:pt>
                <c:pt idx="5">
                  <c:v>1.66</c:v>
                </c:pt>
                <c:pt idx="6">
                  <c:v>#N/A</c:v>
                </c:pt>
                <c:pt idx="7">
                  <c:v>1.1299999999999999</c:v>
                </c:pt>
                <c:pt idx="8">
                  <c:v>#N/A</c:v>
                </c:pt>
                <c:pt idx="9">
                  <c:v>0.5</c:v>
                </c:pt>
              </c:numCache>
            </c:numRef>
          </c:val>
          <c:extLst>
            <c:ext xmlns:c16="http://schemas.microsoft.com/office/drawing/2014/chart" uri="{C3380CC4-5D6E-409C-BE32-E72D297353CC}">
              <c16:uniqueId val="{00000005-AB43-49AC-A474-20992D30296E}"/>
            </c:ext>
          </c:extLst>
        </c:ser>
        <c:ser>
          <c:idx val="6"/>
          <c:order val="6"/>
          <c:tx>
            <c:strRef>
              <c:f>データシート!$A$33</c:f>
              <c:strCache>
                <c:ptCount val="1"/>
                <c:pt idx="0">
                  <c:v>病院事業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1.39</c:v>
                </c:pt>
                <c:pt idx="2">
                  <c:v>#N/A</c:v>
                </c:pt>
                <c:pt idx="3">
                  <c:v>1.89</c:v>
                </c:pt>
                <c:pt idx="4">
                  <c:v>#N/A</c:v>
                </c:pt>
                <c:pt idx="5">
                  <c:v>3.2</c:v>
                </c:pt>
                <c:pt idx="6">
                  <c:v>#N/A</c:v>
                </c:pt>
                <c:pt idx="7">
                  <c:v>2.56</c:v>
                </c:pt>
                <c:pt idx="8">
                  <c:v>#N/A</c:v>
                </c:pt>
                <c:pt idx="9">
                  <c:v>1.46</c:v>
                </c:pt>
              </c:numCache>
            </c:numRef>
          </c:val>
          <c:extLst>
            <c:ext xmlns:c16="http://schemas.microsoft.com/office/drawing/2014/chart" uri="{C3380CC4-5D6E-409C-BE32-E72D297353CC}">
              <c16:uniqueId val="{00000006-AB43-49AC-A474-20992D30296E}"/>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3.51</c:v>
                </c:pt>
                <c:pt idx="2">
                  <c:v>#N/A</c:v>
                </c:pt>
                <c:pt idx="3">
                  <c:v>3.63</c:v>
                </c:pt>
                <c:pt idx="4">
                  <c:v>#N/A</c:v>
                </c:pt>
                <c:pt idx="5">
                  <c:v>3.91</c:v>
                </c:pt>
                <c:pt idx="6">
                  <c:v>#N/A</c:v>
                </c:pt>
                <c:pt idx="7">
                  <c:v>3</c:v>
                </c:pt>
                <c:pt idx="8">
                  <c:v>#N/A</c:v>
                </c:pt>
                <c:pt idx="9">
                  <c:v>3.2</c:v>
                </c:pt>
              </c:numCache>
            </c:numRef>
          </c:val>
          <c:extLst>
            <c:ext xmlns:c16="http://schemas.microsoft.com/office/drawing/2014/chart" uri="{C3380CC4-5D6E-409C-BE32-E72D297353CC}">
              <c16:uniqueId val="{00000007-AB43-49AC-A474-20992D30296E}"/>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1.31</c:v>
                </c:pt>
                <c:pt idx="2">
                  <c:v>#N/A</c:v>
                </c:pt>
                <c:pt idx="3">
                  <c:v>2.23</c:v>
                </c:pt>
                <c:pt idx="4">
                  <c:v>#N/A</c:v>
                </c:pt>
                <c:pt idx="5">
                  <c:v>3.25</c:v>
                </c:pt>
                <c:pt idx="6">
                  <c:v>#N/A</c:v>
                </c:pt>
                <c:pt idx="7">
                  <c:v>3.24</c:v>
                </c:pt>
                <c:pt idx="8">
                  <c:v>#N/A</c:v>
                </c:pt>
                <c:pt idx="9">
                  <c:v>3.62</c:v>
                </c:pt>
              </c:numCache>
            </c:numRef>
          </c:val>
          <c:extLst>
            <c:ext xmlns:c16="http://schemas.microsoft.com/office/drawing/2014/chart" uri="{C3380CC4-5D6E-409C-BE32-E72D297353CC}">
              <c16:uniqueId val="{00000008-AB43-49AC-A474-20992D30296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1.43</c:v>
                </c:pt>
                <c:pt idx="2">
                  <c:v>#N/A</c:v>
                </c:pt>
                <c:pt idx="3">
                  <c:v>3.29</c:v>
                </c:pt>
                <c:pt idx="4">
                  <c:v>#N/A</c:v>
                </c:pt>
                <c:pt idx="5">
                  <c:v>3.29</c:v>
                </c:pt>
                <c:pt idx="6">
                  <c:v>#N/A</c:v>
                </c:pt>
                <c:pt idx="7">
                  <c:v>2.9</c:v>
                </c:pt>
                <c:pt idx="8">
                  <c:v>#N/A</c:v>
                </c:pt>
                <c:pt idx="9">
                  <c:v>3.77</c:v>
                </c:pt>
              </c:numCache>
            </c:numRef>
          </c:val>
          <c:extLst>
            <c:ext xmlns:c16="http://schemas.microsoft.com/office/drawing/2014/chart" uri="{C3380CC4-5D6E-409C-BE32-E72D297353CC}">
              <c16:uniqueId val="{00000009-AB43-49AC-A474-20992D30296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9652</c:v>
                </c:pt>
                <c:pt idx="5">
                  <c:v>9234</c:v>
                </c:pt>
                <c:pt idx="8">
                  <c:v>8959</c:v>
                </c:pt>
                <c:pt idx="11">
                  <c:v>8635</c:v>
                </c:pt>
                <c:pt idx="14">
                  <c:v>8775</c:v>
                </c:pt>
              </c:numCache>
            </c:numRef>
          </c:val>
          <c:extLst>
            <c:ext xmlns:c16="http://schemas.microsoft.com/office/drawing/2014/chart" uri="{C3380CC4-5D6E-409C-BE32-E72D297353CC}">
              <c16:uniqueId val="{00000000-71B7-4554-A34C-0426147BE77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1B7-4554-A34C-0426147BE77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76</c:v>
                </c:pt>
                <c:pt idx="3">
                  <c:v>104</c:v>
                </c:pt>
                <c:pt idx="6">
                  <c:v>123</c:v>
                </c:pt>
                <c:pt idx="9">
                  <c:v>203</c:v>
                </c:pt>
                <c:pt idx="12">
                  <c:v>153</c:v>
                </c:pt>
              </c:numCache>
            </c:numRef>
          </c:val>
          <c:extLst>
            <c:ext xmlns:c16="http://schemas.microsoft.com/office/drawing/2014/chart" uri="{C3380CC4-5D6E-409C-BE32-E72D297353CC}">
              <c16:uniqueId val="{00000002-71B7-4554-A34C-0426147BE77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21</c:v>
                </c:pt>
                <c:pt idx="6">
                  <c:v>20</c:v>
                </c:pt>
                <c:pt idx="9">
                  <c:v>20</c:v>
                </c:pt>
                <c:pt idx="12">
                  <c:v>21</c:v>
                </c:pt>
              </c:numCache>
            </c:numRef>
          </c:val>
          <c:extLst>
            <c:ext xmlns:c16="http://schemas.microsoft.com/office/drawing/2014/chart" uri="{C3380CC4-5D6E-409C-BE32-E72D297353CC}">
              <c16:uniqueId val="{00000003-71B7-4554-A34C-0426147BE77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3935</c:v>
                </c:pt>
                <c:pt idx="3">
                  <c:v>3906</c:v>
                </c:pt>
                <c:pt idx="6">
                  <c:v>3895</c:v>
                </c:pt>
                <c:pt idx="9">
                  <c:v>3788</c:v>
                </c:pt>
                <c:pt idx="12">
                  <c:v>3698</c:v>
                </c:pt>
              </c:numCache>
            </c:numRef>
          </c:val>
          <c:extLst>
            <c:ext xmlns:c16="http://schemas.microsoft.com/office/drawing/2014/chart" uri="{C3380CC4-5D6E-409C-BE32-E72D297353CC}">
              <c16:uniqueId val="{00000004-71B7-4554-A34C-0426147BE77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1B7-4554-A34C-0426147BE77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1B7-4554-A34C-0426147BE77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10175</c:v>
                </c:pt>
                <c:pt idx="3">
                  <c:v>9966</c:v>
                </c:pt>
                <c:pt idx="6">
                  <c:v>9657</c:v>
                </c:pt>
                <c:pt idx="9">
                  <c:v>9146</c:v>
                </c:pt>
                <c:pt idx="12">
                  <c:v>9090</c:v>
                </c:pt>
              </c:numCache>
            </c:numRef>
          </c:val>
          <c:extLst>
            <c:ext xmlns:c16="http://schemas.microsoft.com/office/drawing/2014/chart" uri="{C3380CC4-5D6E-409C-BE32-E72D297353CC}">
              <c16:uniqueId val="{00000007-71B7-4554-A34C-0426147BE77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4553</c:v>
                </c:pt>
                <c:pt idx="2">
                  <c:v>#N/A</c:v>
                </c:pt>
                <c:pt idx="3">
                  <c:v>#N/A</c:v>
                </c:pt>
                <c:pt idx="4">
                  <c:v>4763</c:v>
                </c:pt>
                <c:pt idx="5">
                  <c:v>#N/A</c:v>
                </c:pt>
                <c:pt idx="6">
                  <c:v>#N/A</c:v>
                </c:pt>
                <c:pt idx="7">
                  <c:v>4736</c:v>
                </c:pt>
                <c:pt idx="8">
                  <c:v>#N/A</c:v>
                </c:pt>
                <c:pt idx="9">
                  <c:v>#N/A</c:v>
                </c:pt>
                <c:pt idx="10">
                  <c:v>4522</c:v>
                </c:pt>
                <c:pt idx="11">
                  <c:v>#N/A</c:v>
                </c:pt>
                <c:pt idx="12">
                  <c:v>#N/A</c:v>
                </c:pt>
                <c:pt idx="13">
                  <c:v>4187</c:v>
                </c:pt>
                <c:pt idx="14">
                  <c:v>#N/A</c:v>
                </c:pt>
              </c:numCache>
            </c:numRef>
          </c:val>
          <c:smooth val="0"/>
          <c:extLst>
            <c:ext xmlns:c16="http://schemas.microsoft.com/office/drawing/2014/chart" uri="{C3380CC4-5D6E-409C-BE32-E72D297353CC}">
              <c16:uniqueId val="{00000008-71B7-4554-A34C-0426147BE77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97118</c:v>
                </c:pt>
                <c:pt idx="5">
                  <c:v>96121</c:v>
                </c:pt>
                <c:pt idx="8">
                  <c:v>91124</c:v>
                </c:pt>
                <c:pt idx="11">
                  <c:v>88374</c:v>
                </c:pt>
                <c:pt idx="14">
                  <c:v>84412</c:v>
                </c:pt>
              </c:numCache>
            </c:numRef>
          </c:val>
          <c:extLst>
            <c:ext xmlns:c16="http://schemas.microsoft.com/office/drawing/2014/chart" uri="{C3380CC4-5D6E-409C-BE32-E72D297353CC}">
              <c16:uniqueId val="{00000000-663A-400F-926B-4ABF3736BB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2811</c:v>
                </c:pt>
                <c:pt idx="5">
                  <c:v>2743</c:v>
                </c:pt>
                <c:pt idx="8">
                  <c:v>2908</c:v>
                </c:pt>
                <c:pt idx="11">
                  <c:v>3785</c:v>
                </c:pt>
                <c:pt idx="14">
                  <c:v>4327</c:v>
                </c:pt>
              </c:numCache>
            </c:numRef>
          </c:val>
          <c:extLst>
            <c:ext xmlns:c16="http://schemas.microsoft.com/office/drawing/2014/chart" uri="{C3380CC4-5D6E-409C-BE32-E72D297353CC}">
              <c16:uniqueId val="{00000001-663A-400F-926B-4ABF3736BB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8565</c:v>
                </c:pt>
                <c:pt idx="5">
                  <c:v>8778</c:v>
                </c:pt>
                <c:pt idx="8">
                  <c:v>10141</c:v>
                </c:pt>
                <c:pt idx="11">
                  <c:v>10951</c:v>
                </c:pt>
                <c:pt idx="14">
                  <c:v>11439</c:v>
                </c:pt>
              </c:numCache>
            </c:numRef>
          </c:val>
          <c:extLst>
            <c:ext xmlns:c16="http://schemas.microsoft.com/office/drawing/2014/chart" uri="{C3380CC4-5D6E-409C-BE32-E72D297353CC}">
              <c16:uniqueId val="{00000002-663A-400F-926B-4ABF3736BB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3A-400F-926B-4ABF3736BB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3A-400F-926B-4ABF3736BB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8</c:v>
                </c:pt>
                <c:pt idx="6">
                  <c:v>6</c:v>
                </c:pt>
                <c:pt idx="9">
                  <c:v>6</c:v>
                </c:pt>
                <c:pt idx="12">
                  <c:v>6</c:v>
                </c:pt>
              </c:numCache>
            </c:numRef>
          </c:val>
          <c:extLst>
            <c:ext xmlns:c16="http://schemas.microsoft.com/office/drawing/2014/chart" uri="{C3380CC4-5D6E-409C-BE32-E72D297353CC}">
              <c16:uniqueId val="{00000005-663A-400F-926B-4ABF3736BB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8000</c:v>
                </c:pt>
                <c:pt idx="3">
                  <c:v>8362</c:v>
                </c:pt>
                <c:pt idx="6">
                  <c:v>8649</c:v>
                </c:pt>
                <c:pt idx="9">
                  <c:v>9000</c:v>
                </c:pt>
                <c:pt idx="12">
                  <c:v>9743</c:v>
                </c:pt>
              </c:numCache>
            </c:numRef>
          </c:val>
          <c:extLst>
            <c:ext xmlns:c16="http://schemas.microsoft.com/office/drawing/2014/chart" uri="{C3380CC4-5D6E-409C-BE32-E72D297353CC}">
              <c16:uniqueId val="{00000006-663A-400F-926B-4ABF3736BB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373</c:v>
                </c:pt>
                <c:pt idx="3">
                  <c:v>348</c:v>
                </c:pt>
                <c:pt idx="6">
                  <c:v>327</c:v>
                </c:pt>
                <c:pt idx="9">
                  <c:v>310</c:v>
                </c:pt>
                <c:pt idx="12">
                  <c:v>296</c:v>
                </c:pt>
              </c:numCache>
            </c:numRef>
          </c:val>
          <c:extLst>
            <c:ext xmlns:c16="http://schemas.microsoft.com/office/drawing/2014/chart" uri="{C3380CC4-5D6E-409C-BE32-E72D297353CC}">
              <c16:uniqueId val="{00000007-663A-400F-926B-4ABF3736BB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61838</c:v>
                </c:pt>
                <c:pt idx="3">
                  <c:v>58406</c:v>
                </c:pt>
                <c:pt idx="6">
                  <c:v>58727</c:v>
                </c:pt>
                <c:pt idx="9">
                  <c:v>56984</c:v>
                </c:pt>
                <c:pt idx="12">
                  <c:v>55025</c:v>
                </c:pt>
              </c:numCache>
            </c:numRef>
          </c:val>
          <c:extLst>
            <c:ext xmlns:c16="http://schemas.microsoft.com/office/drawing/2014/chart" uri="{C3380CC4-5D6E-409C-BE32-E72D297353CC}">
              <c16:uniqueId val="{00000008-663A-400F-926B-4ABF3736BB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337</c:v>
                </c:pt>
                <c:pt idx="3">
                  <c:v>437</c:v>
                </c:pt>
                <c:pt idx="6">
                  <c:v>369</c:v>
                </c:pt>
                <c:pt idx="9">
                  <c:v>1342</c:v>
                </c:pt>
                <c:pt idx="12">
                  <c:v>1235</c:v>
                </c:pt>
              </c:numCache>
            </c:numRef>
          </c:val>
          <c:extLst>
            <c:ext xmlns:c16="http://schemas.microsoft.com/office/drawing/2014/chart" uri="{C3380CC4-5D6E-409C-BE32-E72D297353CC}">
              <c16:uniqueId val="{00000009-663A-400F-926B-4ABF3736BB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96064</c:v>
                </c:pt>
                <c:pt idx="3">
                  <c:v>99529</c:v>
                </c:pt>
                <c:pt idx="6">
                  <c:v>94808</c:v>
                </c:pt>
                <c:pt idx="9">
                  <c:v>96493</c:v>
                </c:pt>
                <c:pt idx="12">
                  <c:v>95405</c:v>
                </c:pt>
              </c:numCache>
            </c:numRef>
          </c:val>
          <c:extLst>
            <c:ext xmlns:c16="http://schemas.microsoft.com/office/drawing/2014/chart" uri="{C3380CC4-5D6E-409C-BE32-E72D297353CC}">
              <c16:uniqueId val="{0000000A-663A-400F-926B-4ABF3736BB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58123</c:v>
                </c:pt>
                <c:pt idx="2">
                  <c:v>#N/A</c:v>
                </c:pt>
                <c:pt idx="3">
                  <c:v>#N/A</c:v>
                </c:pt>
                <c:pt idx="4">
                  <c:v>59450</c:v>
                </c:pt>
                <c:pt idx="5">
                  <c:v>#N/A</c:v>
                </c:pt>
                <c:pt idx="6">
                  <c:v>#N/A</c:v>
                </c:pt>
                <c:pt idx="7">
                  <c:v>58714</c:v>
                </c:pt>
                <c:pt idx="8">
                  <c:v>#N/A</c:v>
                </c:pt>
                <c:pt idx="9">
                  <c:v>#N/A</c:v>
                </c:pt>
                <c:pt idx="10">
                  <c:v>61026</c:v>
                </c:pt>
                <c:pt idx="11">
                  <c:v>#N/A</c:v>
                </c:pt>
                <c:pt idx="12">
                  <c:v>#N/A</c:v>
                </c:pt>
                <c:pt idx="13">
                  <c:v>61532</c:v>
                </c:pt>
                <c:pt idx="14">
                  <c:v>#N/A</c:v>
                </c:pt>
              </c:numCache>
            </c:numRef>
          </c:val>
          <c:smooth val="0"/>
          <c:extLst>
            <c:ext xmlns:c16="http://schemas.microsoft.com/office/drawing/2014/chart" uri="{C3380CC4-5D6E-409C-BE32-E72D297353CC}">
              <c16:uniqueId val="{0000000B-663A-400F-926B-4ABF3736BB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2779</c:v>
                </c:pt>
                <c:pt idx="1">
                  <c:v>2780</c:v>
                </c:pt>
                <c:pt idx="2">
                  <c:v>2582</c:v>
                </c:pt>
              </c:numCache>
            </c:numRef>
          </c:val>
          <c:extLst>
            <c:ext xmlns:c16="http://schemas.microsoft.com/office/drawing/2014/chart" uri="{C3380CC4-5D6E-409C-BE32-E72D297353CC}">
              <c16:uniqueId val="{00000000-52E2-43BD-9ED0-6B93F94B7A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2755</c:v>
                </c:pt>
                <c:pt idx="1">
                  <c:v>3215</c:v>
                </c:pt>
                <c:pt idx="2">
                  <c:v>3659</c:v>
                </c:pt>
              </c:numCache>
            </c:numRef>
          </c:val>
          <c:extLst>
            <c:ext xmlns:c16="http://schemas.microsoft.com/office/drawing/2014/chart" uri="{C3380CC4-5D6E-409C-BE32-E72D297353CC}">
              <c16:uniqueId val="{00000001-52E2-43BD-9ED0-6B93F94B7A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5440</c:v>
                </c:pt>
                <c:pt idx="1">
                  <c:v>5067</c:v>
                </c:pt>
                <c:pt idx="2">
                  <c:v>4763</c:v>
                </c:pt>
              </c:numCache>
            </c:numRef>
          </c:val>
          <c:extLst>
            <c:ext xmlns:c16="http://schemas.microsoft.com/office/drawing/2014/chart" uri="{C3380CC4-5D6E-409C-BE32-E72D297353CC}">
              <c16:uniqueId val="{00000002-52E2-43BD-9ED0-6B93F94B7A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普通建設事業に伴う元利償還金が大きな割合を占めている。</a:t>
          </a:r>
        </a:p>
        <a:p>
          <a:r>
            <a:rPr kumimoji="1" lang="ja-JP" altLang="en-US" sz="1400">
              <a:latin typeface="ＭＳ ゴシック" pitchFamily="49" charset="-128"/>
              <a:ea typeface="ＭＳ ゴシック" pitchFamily="49" charset="-128"/>
            </a:rPr>
            <a:t>　特に合併直前に各市町及び一部事務組合でごみ処理、し尿処理施設等生活基盤のための大型普通建設事業を相次いで実施し、また、合併後には、道路・街路事業を積極的に実施し、新庁舎建設等の大型プロジェクトにも取り組んできたことが主な要因である。</a:t>
          </a:r>
        </a:p>
        <a:p>
          <a:r>
            <a:rPr kumimoji="1" lang="ja-JP" altLang="en-US" sz="1400">
              <a:latin typeface="ＭＳ ゴシック" pitchFamily="49" charset="-128"/>
              <a:ea typeface="ＭＳ ゴシック" pitchFamily="49" charset="-128"/>
            </a:rPr>
            <a:t>　近年、新規発行額の抑制に取り組んでおり、元利償還金は減少傾向にあるものの、今後は出雲エネルギーセンター及び出雲市総合体育館の整備に係る元利償還の影響等により一時的に増加する見込みである。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合併前後に発行した地方債発行額の現在高及び公営企業債等繰入見込額は減少基調で推移しているものの、令和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年度については、出雲市総合体育館が完成したことに伴い、地方債の現在高及び債務負担行為に基づく支出予定額（</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事業のため）が増となった。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年度は、地方債の償還による地方債現在高の減少等に比べ、充当可能財源等の減少額が上回った影響により、将来負担比率の分子は前年度比増となった。</a:t>
          </a:r>
        </a:p>
        <a:p>
          <a:r>
            <a:rPr kumimoji="1" lang="ja-JP" altLang="en-US" sz="1400">
              <a:latin typeface="ＭＳ ゴシック" pitchFamily="49" charset="-128"/>
              <a:ea typeface="ＭＳ ゴシック" pitchFamily="49" charset="-128"/>
            </a:rPr>
            <a:t>　実質公債費比率と同様、依然として高水準にあることから、引き続き新規発行額の抑制に努め、健全化判断比率の適正化を図る。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島根県出雲市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決算剰余金や臨時財政対策債償還基金費を減債基金へ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億円、「日本の心のふるさと出雲」応援寄附金を「日本の心のふるさと出雲」応援基金へ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億円積立てた一方で、コミュニティセンターの管理運営費に充当するため地域振興基金から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億円、寄附者の意思に即した事業に充当するため「日本の心のふるさと出雲」応援基金から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億円、斐川行政センター整備事業などの公共施設整備に充当するため公共施設整備基金から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億円を取崩したことなどにより、基金全体としては前年度と比較して約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地域振興基⾦等の特定⽬的基⾦を相当程度活⽤してもなお、大半の年度において不⾜が⽣じる見込みであり、財政調整基⾦・減債基⾦からの繰入を予定していることから、基金全体としては中長期的に減少傾向に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　　　　　合併特例法に基づく地域の振興に資する事業の充当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　　　公共施設の整備に充当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高野令一育英奨学基金　高野令一育英奨学事業に充当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地域振興基金や公共施設整備基金等の取崩額が、「日本の心ふるさと出雲」応援基金や高野令一育英奨学基金の積立額を上回ったことにより、前年度と比較して減少した。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地域振興に資する事業へ地域振興基金を充当するほか、公共施設の整備に公共施設整備基金をする予定のため、逓減していく見込み。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基金利子を積み立てた一方で、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億円を取崩したことから、前年度と比較して減少した。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年）の中で、収支が赤字となる場合は、基金からの繰入れを行い収支のバランスを図ることとなるが、将来的に基金が枯渇することがないよう、最低でも基金残高（財政調整基金と減債基金の合計）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公債費負担軽減のため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億円を取崩した一方で、決算剰余金を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億円、臨時財政対策債償還基金費を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億円積立てたことにより、前年度と比較して増加した。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年度に策定した財政計画（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年）の中で、収支が赤字となる場合は、基金からの繰入れを行い収支のバランスを図ることとなるが、将来的に基金が枯渇することがないよう、最低でも基金残高（財政調整基金と減債基金の合計）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億円以上を確保することとしている。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担税力の乏しい地域性などの理由から、前年度と同様に類似団体中下位の</a:t>
          </a:r>
          <a:r>
            <a:rPr kumimoji="1" lang="en-US" altLang="ja-JP" sz="1300">
              <a:latin typeface="ＭＳ Ｐゴシック" panose="020B0600070205080204" pitchFamily="50" charset="-128"/>
              <a:ea typeface="ＭＳ Ｐゴシック" panose="020B0600070205080204" pitchFamily="50" charset="-128"/>
            </a:rPr>
            <a:t>0.56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引き続き、地場産業への支援や企業誘致等による雇用の創出など、税収を増やすための取組を推進し、自主財源確保に努める。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27215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71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27215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27215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147865</xdr:rowOff>
    </xdr:from>
    <xdr:to>
      <xdr:col>19</xdr:col>
      <xdr:colOff>184150</xdr:colOff>
      <xdr:row>44</xdr:row>
      <xdr:rowOff>78015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については、扶助費、人件費及び物件費の増加により、前年対比で増となった。歳入については、地方税の減少を地方交付税と地方特例交付金の増加が上回り、前年対比で増となった。結果として経常収支比率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ポイント増加したが、類似団体平均より</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ポイント低い</a:t>
          </a:r>
          <a:r>
            <a:rPr kumimoji="1" lang="en-US" altLang="ja-JP" sz="1300">
              <a:latin typeface="ＭＳ Ｐゴシック" panose="020B0600070205080204" pitchFamily="50" charset="-128"/>
              <a:ea typeface="ＭＳ Ｐゴシック" panose="020B0600070205080204" pitchFamily="50" charset="-128"/>
            </a:rPr>
            <a:t>86.0%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今後も物価高騰等の影響により物件費、人件費が増加することが見込まれるため、引き続き行財政改革に取り組み、経常経費の縮減を図ることにより数値改善に努める。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61</xdr:row>
      <xdr:rowOff>14817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36530"/>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60</xdr:row>
      <xdr:rowOff>49530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392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84244</xdr:rowOff>
    </xdr:from>
    <xdr:to>
      <xdr:col>15</xdr:col>
      <xdr:colOff>82550</xdr:colOff>
      <xdr:row>59</xdr:row>
      <xdr:rowOff>108373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19979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84244</xdr:rowOff>
    </xdr:from>
    <xdr:to>
      <xdr:col>11</xdr:col>
      <xdr:colOff>31750</xdr:colOff>
      <xdr:row>61</xdr:row>
      <xdr:rowOff>71120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199794"/>
          <a:ext cx="889000" cy="32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135467</xdr:rowOff>
    </xdr:from>
    <xdr:to>
      <xdr:col>23</xdr:col>
      <xdr:colOff>184150</xdr:colOff>
      <xdr:row>61</xdr:row>
      <xdr:rowOff>65617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151994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33444</xdr:rowOff>
    </xdr:from>
    <xdr:to>
      <xdr:col>11</xdr:col>
      <xdr:colOff>82550</xdr:colOff>
      <xdr:row>59</xdr:row>
      <xdr:rowOff>135044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4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145221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1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前年度比で、物件費、人件費ともに増となっため、</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人当たりの決算額も増となった。</a:t>
          </a:r>
        </a:p>
        <a:p>
          <a:r>
            <a:rPr kumimoji="1" lang="ja-JP" altLang="en-US" sz="1300">
              <a:latin typeface="ＭＳ Ｐゴシック" panose="020B0600070205080204" pitchFamily="50" charset="-128"/>
              <a:ea typeface="ＭＳ Ｐゴシック" panose="020B0600070205080204" pitchFamily="50" charset="-128"/>
            </a:rPr>
            <a:t>　今後、民間で実施可能な部分については、委託を検討するとともに、</a:t>
          </a:r>
          <a:r>
            <a:rPr kumimoji="1" lang="en-US" altLang="ja-JP" sz="1300">
              <a:latin typeface="ＭＳ Ｐゴシック" panose="020B0600070205080204" pitchFamily="50" charset="-128"/>
              <a:ea typeface="ＭＳ Ｐゴシック" panose="020B0600070205080204" pitchFamily="50" charset="-128"/>
            </a:rPr>
            <a:t>AI</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等のデジタル活用を推進し、コスト削減に努める。</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83</xdr:row>
      <xdr:rowOff>5293</xdr:rowOff>
    </xdr:from>
    <xdr:to>
      <xdr:col>23</xdr:col>
      <xdr:colOff>133350</xdr:colOff>
      <xdr:row>89</xdr:row>
      <xdr:rowOff>24919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4235643"/>
          <a:ext cx="0" cy="1048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168446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5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24919</xdr:rowOff>
    </xdr:from>
    <xdr:to>
      <xdr:col>24</xdr:col>
      <xdr:colOff>12700</xdr:colOff>
      <xdr:row>89</xdr:row>
      <xdr:rowOff>24919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83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91670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97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83</xdr:row>
      <xdr:rowOff>5293</xdr:rowOff>
    </xdr:from>
    <xdr:to>
      <xdr:col>24</xdr:col>
      <xdr:colOff>12700</xdr:colOff>
      <xdr:row>83</xdr:row>
      <xdr:rowOff>5293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423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88190</xdr:rowOff>
    </xdr:from>
    <xdr:to>
      <xdr:col>23</xdr:col>
      <xdr:colOff>133350</xdr:colOff>
      <xdr:row>86</xdr:row>
      <xdr:rowOff>152563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661440"/>
          <a:ext cx="838200" cy="23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60239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462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43712</xdr:rowOff>
    </xdr:from>
    <xdr:to>
      <xdr:col>23</xdr:col>
      <xdr:colOff>184150</xdr:colOff>
      <xdr:row>85</xdr:row>
      <xdr:rowOff>145312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61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59240</xdr:rowOff>
    </xdr:from>
    <xdr:to>
      <xdr:col>19</xdr:col>
      <xdr:colOff>133350</xdr:colOff>
      <xdr:row>85</xdr:row>
      <xdr:rowOff>88190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461040"/>
          <a:ext cx="889000" cy="200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131800</xdr:rowOff>
    </xdr:from>
    <xdr:to>
      <xdr:col>19</xdr:col>
      <xdr:colOff>184150</xdr:colOff>
      <xdr:row>84</xdr:row>
      <xdr:rowOff>61950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6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72127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3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152051</xdr:rowOff>
    </xdr:from>
    <xdr:to>
      <xdr:col>15</xdr:col>
      <xdr:colOff>82550</xdr:colOff>
      <xdr:row>84</xdr:row>
      <xdr:rowOff>59240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82401"/>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81271</xdr:rowOff>
    </xdr:from>
    <xdr:to>
      <xdr:col>15</xdr:col>
      <xdr:colOff>133350</xdr:colOff>
      <xdr:row>84</xdr:row>
      <xdr:rowOff>11421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1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21598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80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142140</xdr:rowOff>
    </xdr:from>
    <xdr:to>
      <xdr:col>11</xdr:col>
      <xdr:colOff>31750</xdr:colOff>
      <xdr:row>83</xdr:row>
      <xdr:rowOff>152051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1040"/>
          <a:ext cx="889000" cy="18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169907</xdr:rowOff>
    </xdr:from>
    <xdr:to>
      <xdr:col>11</xdr:col>
      <xdr:colOff>82550</xdr:colOff>
      <xdr:row>83</xdr:row>
      <xdr:rowOff>100057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2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110234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97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87099</xdr:rowOff>
    </xdr:from>
    <xdr:to>
      <xdr:col>7</xdr:col>
      <xdr:colOff>31750</xdr:colOff>
      <xdr:row>82</xdr:row>
      <xdr:rowOff>17249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4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27426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3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101763</xdr:rowOff>
    </xdr:from>
    <xdr:to>
      <xdr:col>23</xdr:col>
      <xdr:colOff>184150</xdr:colOff>
      <xdr:row>87</xdr:row>
      <xdr:rowOff>31913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84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73840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818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37390</xdr:rowOff>
    </xdr:from>
    <xdr:to>
      <xdr:col>19</xdr:col>
      <xdr:colOff>184150</xdr:colOff>
      <xdr:row>85</xdr:row>
      <xdr:rowOff>138990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61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123767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97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8440</xdr:rowOff>
    </xdr:from>
    <xdr:to>
      <xdr:col>15</xdr:col>
      <xdr:colOff>133350</xdr:colOff>
      <xdr:row>84</xdr:row>
      <xdr:rowOff>110040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1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94817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101251</xdr:rowOff>
    </xdr:from>
    <xdr:to>
      <xdr:col>11</xdr:col>
      <xdr:colOff>82550</xdr:colOff>
      <xdr:row>84</xdr:row>
      <xdr:rowOff>31401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3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16178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417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91340</xdr:rowOff>
    </xdr:from>
    <xdr:to>
      <xdr:col>7</xdr:col>
      <xdr:colOff>31750</xdr:colOff>
      <xdr:row>83</xdr:row>
      <xdr:rowOff>21490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6267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3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年度まで行っていた給与カット終了以降のラスパイレス指数はほぼ横ばいとなっているが、類似団体平均よりも</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ポイント低く、全国市平均よりも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ポイント低くなっている。引き続き適正化を図る。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157480</xdr:rowOff>
    </xdr:from>
    <xdr:to>
      <xdr:col>81</xdr:col>
      <xdr:colOff>44450</xdr:colOff>
      <xdr:row>84</xdr:row>
      <xdr:rowOff>106680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38783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58420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85</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46022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106680</xdr:rowOff>
    </xdr:from>
    <xdr:to>
      <xdr:col>81</xdr:col>
      <xdr:colOff>95250</xdr:colOff>
      <xdr:row>84</xdr:row>
      <xdr:rowOff>36830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123207</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18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55880</xdr:rowOff>
    </xdr:from>
    <xdr:to>
      <xdr:col>77</xdr:col>
      <xdr:colOff>95250</xdr:colOff>
      <xdr:row>84</xdr:row>
      <xdr:rowOff>157480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167657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2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128270</xdr:rowOff>
    </xdr:from>
    <xdr:to>
      <xdr:col>64</xdr:col>
      <xdr:colOff>152400</xdr:colOff>
      <xdr:row>85</xdr:row>
      <xdr:rowOff>58420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68597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業務増に伴う職員の採用及び定年年齢の引き上げに伴う職員の増加要因もあり、前年度比で</a:t>
          </a:r>
          <a:r>
            <a:rPr kumimoji="1" lang="en-US" altLang="ja-JP" sz="1300">
              <a:latin typeface="ＭＳ Ｐゴシック" panose="020B0600070205080204" pitchFamily="50" charset="-128"/>
              <a:ea typeface="ＭＳ Ｐゴシック" panose="020B0600070205080204" pitchFamily="50" charset="-128"/>
            </a:rPr>
            <a:t>0.08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今後も事務事業の見直しを進めながら、行政改革に即した適切な人員配置に努める。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61</xdr:row>
      <xdr:rowOff>14817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089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57573</xdr:rowOff>
    </xdr:from>
    <xdr:to>
      <xdr:col>77</xdr:col>
      <xdr:colOff>44450</xdr:colOff>
      <xdr:row>60</xdr:row>
      <xdr:rowOff>121920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34457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1270</xdr:rowOff>
    </xdr:from>
    <xdr:to>
      <xdr:col>72</xdr:col>
      <xdr:colOff>203200</xdr:colOff>
      <xdr:row>60</xdr:row>
      <xdr:rowOff>57573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8827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1270</xdr:rowOff>
    </xdr:from>
    <xdr:to>
      <xdr:col>68</xdr:col>
      <xdr:colOff>152400</xdr:colOff>
      <xdr:row>60</xdr:row>
      <xdr:rowOff>9313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2882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135467</xdr:rowOff>
    </xdr:from>
    <xdr:to>
      <xdr:col>81</xdr:col>
      <xdr:colOff>95250</xdr:colOff>
      <xdr:row>61</xdr:row>
      <xdr:rowOff>65617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151994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6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71120</xdr:rowOff>
    </xdr:from>
    <xdr:to>
      <xdr:col>77</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11447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26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6773</xdr:rowOff>
    </xdr:from>
    <xdr:to>
      <xdr:col>73</xdr:col>
      <xdr:colOff>44450</xdr:colOff>
      <xdr:row>60</xdr:row>
      <xdr:rowOff>108373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118550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062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121920</xdr:rowOff>
    </xdr:from>
    <xdr:to>
      <xdr:col>68</xdr:col>
      <xdr:colOff>203200</xdr:colOff>
      <xdr:row>60</xdr:row>
      <xdr:rowOff>52070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62247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44890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3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起債の償還終了及び公営企業への繰出金の減により、前年度比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ポイント減少したものの、類似団体中最下位の</a:t>
          </a:r>
          <a:r>
            <a:rPr kumimoji="1" lang="en-US" altLang="ja-JP" sz="1300">
              <a:latin typeface="ＭＳ Ｐゴシック" panose="020B0600070205080204" pitchFamily="50" charset="-128"/>
              <a:ea typeface="ＭＳ Ｐゴシック" panose="020B0600070205080204" pitchFamily="50" charset="-128"/>
            </a:rPr>
            <a:t>11.7%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本市の公債費は、合併前後の積極的な社会基盤整備に係る起債償還により高水準の状態が続いているため、引き続き市債の新規発行額の抑制により、数値改善に努める。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14288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81208"/>
          <a:ext cx="0" cy="12768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157815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3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14288</xdr:rowOff>
    </xdr:from>
    <xdr:to>
      <xdr:col>81</xdr:col>
      <xdr:colOff>133350</xdr:colOff>
      <xdr:row>44</xdr:row>
      <xdr:rowOff>14288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5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14288</xdr:rowOff>
    </xdr:from>
    <xdr:to>
      <xdr:col>81</xdr:col>
      <xdr:colOff>44450</xdr:colOff>
      <xdr:row>44</xdr:row>
      <xdr:rowOff>74613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558088"/>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83202</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598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66675</xdr:rowOff>
    </xdr:from>
    <xdr:to>
      <xdr:col>81</xdr:col>
      <xdr:colOff>95250</xdr:colOff>
      <xdr:row>39</xdr:row>
      <xdr:rowOff>168275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74613</xdr:rowOff>
    </xdr:from>
    <xdr:to>
      <xdr:col>77</xdr:col>
      <xdr:colOff>44450</xdr:colOff>
      <xdr:row>44</xdr:row>
      <xdr:rowOff>94721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618413"/>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36513</xdr:rowOff>
    </xdr:from>
    <xdr:to>
      <xdr:col>77</xdr:col>
      <xdr:colOff>95250</xdr:colOff>
      <xdr:row>39</xdr:row>
      <xdr:rowOff>138113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72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148290</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94721</xdr:rowOff>
    </xdr:from>
    <xdr:to>
      <xdr:col>72</xdr:col>
      <xdr:colOff>203200</xdr:colOff>
      <xdr:row>44</xdr:row>
      <xdr:rowOff>104775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6385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26458</xdr:rowOff>
    </xdr:from>
    <xdr:to>
      <xdr:col>73</xdr:col>
      <xdr:colOff>44450</xdr:colOff>
      <xdr:row>39</xdr:row>
      <xdr:rowOff>128058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71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138235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104775</xdr:rowOff>
    </xdr:from>
    <xdr:to>
      <xdr:col>68</xdr:col>
      <xdr:colOff>152400</xdr:colOff>
      <xdr:row>44</xdr:row>
      <xdr:rowOff>134938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764857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36513</xdr:rowOff>
    </xdr:from>
    <xdr:to>
      <xdr:col>68</xdr:col>
      <xdr:colOff>203200</xdr:colOff>
      <xdr:row>39</xdr:row>
      <xdr:rowOff>138113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72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148290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9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76729</xdr:rowOff>
    </xdr:from>
    <xdr:to>
      <xdr:col>64</xdr:col>
      <xdr:colOff>152400</xdr:colOff>
      <xdr:row>40</xdr:row>
      <xdr:rowOff>6879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17056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532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134938</xdr:rowOff>
    </xdr:from>
    <xdr:to>
      <xdr:col>81</xdr:col>
      <xdr:colOff>95250</xdr:colOff>
      <xdr:row>44</xdr:row>
      <xdr:rowOff>65088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50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30815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23813</xdr:rowOff>
    </xdr:from>
    <xdr:to>
      <xdr:col>77</xdr:col>
      <xdr:colOff>95250</xdr:colOff>
      <xdr:row>44</xdr:row>
      <xdr:rowOff>125413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110190</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43921</xdr:rowOff>
    </xdr:from>
    <xdr:to>
      <xdr:col>73</xdr:col>
      <xdr:colOff>44450</xdr:colOff>
      <xdr:row>44</xdr:row>
      <xdr:rowOff>145521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87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130298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67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53975</xdr:rowOff>
    </xdr:from>
    <xdr:to>
      <xdr:col>68</xdr:col>
      <xdr:colOff>203200</xdr:colOff>
      <xdr:row>44</xdr:row>
      <xdr:rowOff>155575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140352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84138</xdr:rowOff>
    </xdr:from>
    <xdr:to>
      <xdr:col>64</xdr:col>
      <xdr:colOff>152400</xdr:colOff>
      <xdr:row>45</xdr:row>
      <xdr:rowOff>14288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62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170515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71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地方債現在高の減に加え、普通交付税額及び標準税収入額が増加し標準財政規模が増となったこと等により、前年度比</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ポイント減少したものの、類似団体中最下位の</a:t>
          </a:r>
          <a:r>
            <a:rPr kumimoji="1" lang="en-US" altLang="ja-JP" sz="1300">
              <a:latin typeface="ＭＳ Ｐゴシック" panose="020B0600070205080204" pitchFamily="50" charset="-128"/>
              <a:ea typeface="ＭＳ Ｐゴシック" panose="020B0600070205080204" pitchFamily="50" charset="-128"/>
            </a:rPr>
            <a:t>156.8%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引き続き市債の新規発行額の抑制により、数値改善に努める。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23</xdr:row>
      <xdr:rowOff>21184</xdr:rowOff>
    </xdr:from>
    <xdr:to>
      <xdr:col>81</xdr:col>
      <xdr:colOff>44450</xdr:colOff>
      <xdr:row>23</xdr:row>
      <xdr:rowOff>53035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964534"/>
          <a:ext cx="8382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23</xdr:row>
      <xdr:rowOff>26975</xdr:rowOff>
    </xdr:from>
    <xdr:to>
      <xdr:col>77</xdr:col>
      <xdr:colOff>44450</xdr:colOff>
      <xdr:row>23</xdr:row>
      <xdr:rowOff>53035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97032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23</xdr:row>
      <xdr:rowOff>7671</xdr:rowOff>
    </xdr:from>
    <xdr:to>
      <xdr:col>72</xdr:col>
      <xdr:colOff>203200</xdr:colOff>
      <xdr:row>23</xdr:row>
      <xdr:rowOff>26975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951021"/>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23</xdr:row>
      <xdr:rowOff>7671</xdr:rowOff>
    </xdr:from>
    <xdr:to>
      <xdr:col>68</xdr:col>
      <xdr:colOff>152400</xdr:colOff>
      <xdr:row>23</xdr:row>
      <xdr:rowOff>40487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951021"/>
          <a:ext cx="8890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22</xdr:row>
      <xdr:rowOff>141834</xdr:rowOff>
    </xdr:from>
    <xdr:to>
      <xdr:col>81</xdr:col>
      <xdr:colOff>95250</xdr:colOff>
      <xdr:row>23</xdr:row>
      <xdr:rowOff>71984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91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37711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80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23</xdr:row>
      <xdr:rowOff>2235</xdr:rowOff>
    </xdr:from>
    <xdr:to>
      <xdr:col>77</xdr:col>
      <xdr:colOff>95250</xdr:colOff>
      <xdr:row>23</xdr:row>
      <xdr:rowOff>103835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9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88612</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4031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147625</xdr:rowOff>
    </xdr:from>
    <xdr:to>
      <xdr:col>73</xdr:col>
      <xdr:colOff>44450</xdr:colOff>
      <xdr:row>23</xdr:row>
      <xdr:rowOff>77775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9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62552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4005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128321</xdr:rowOff>
    </xdr:from>
    <xdr:to>
      <xdr:col>68</xdr:col>
      <xdr:colOff>203200</xdr:colOff>
      <xdr:row>23</xdr:row>
      <xdr:rowOff>58471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90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43248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98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161137</xdr:rowOff>
    </xdr:from>
    <xdr:to>
      <xdr:col>64</xdr:col>
      <xdr:colOff>152400</xdr:colOff>
      <xdr:row>23</xdr:row>
      <xdr:rowOff>91287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3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76064</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401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ポイント増加したものの、類似団体平均と比較して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ポイント低くなっており、人口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人当たりの普通会計のみ決算額についても類似団体を下回っている。</a:t>
          </a:r>
        </a:p>
        <a:p>
          <a:r>
            <a:rPr kumimoji="1" lang="ja-JP" altLang="en-US" sz="1300">
              <a:latin typeface="ＭＳ Ｐゴシック" panose="020B0600070205080204" pitchFamily="50" charset="-128"/>
              <a:ea typeface="ＭＳ Ｐゴシック" panose="020B0600070205080204" pitchFamily="50" charset="-128"/>
            </a:rPr>
            <a:t>　引き続き、比率と金額の両面において、人件費の抑制に努める。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6350</xdr:rowOff>
    </xdr:from>
    <xdr:to>
      <xdr:col>24</xdr:col>
      <xdr:colOff>25400</xdr:colOff>
      <xdr:row>40</xdr:row>
      <xdr:rowOff>76200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642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48277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76200</xdr:rowOff>
    </xdr:from>
    <xdr:to>
      <xdr:col>24</xdr:col>
      <xdr:colOff>114300</xdr:colOff>
      <xdr:row>40</xdr:row>
      <xdr:rowOff>76200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92727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6350</xdr:rowOff>
    </xdr:from>
    <xdr:to>
      <xdr:col>24</xdr:col>
      <xdr:colOff>114300</xdr:colOff>
      <xdr:row>33</xdr:row>
      <xdr:rowOff>6350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50800</xdr:rowOff>
    </xdr:from>
    <xdr:to>
      <xdr:col>24</xdr:col>
      <xdr:colOff>25400</xdr:colOff>
      <xdr:row>34</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8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0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133350</xdr:rowOff>
    </xdr:from>
    <xdr:to>
      <xdr:col>20</xdr:col>
      <xdr:colOff>38100</xdr:colOff>
      <xdr:row>36</xdr:row>
      <xdr:rowOff>63500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44450</xdr:rowOff>
    </xdr:from>
    <xdr:to>
      <xdr:col>15</xdr:col>
      <xdr:colOff>98425</xdr:colOff>
      <xdr:row>33</xdr:row>
      <xdr:rowOff>146050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70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120650</xdr:rowOff>
    </xdr:from>
    <xdr:to>
      <xdr:col>15</xdr:col>
      <xdr:colOff>149225</xdr:colOff>
      <xdr:row>36</xdr:row>
      <xdr:rowOff>50800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44450</xdr:rowOff>
    </xdr:from>
    <xdr:to>
      <xdr:col>11</xdr:col>
      <xdr:colOff>9525</xdr:colOff>
      <xdr:row>34</xdr:row>
      <xdr:rowOff>25400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702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57150</xdr:rowOff>
    </xdr:from>
    <xdr:to>
      <xdr:col>11</xdr:col>
      <xdr:colOff>60325</xdr:colOff>
      <xdr:row>35</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143527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50800</xdr:rowOff>
    </xdr:from>
    <xdr:to>
      <xdr:col>6</xdr:col>
      <xdr:colOff>171450</xdr:colOff>
      <xdr:row>36</xdr:row>
      <xdr:rowOff>152400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137177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0</xdr:rowOff>
    </xdr:from>
    <xdr:to>
      <xdr:col>20</xdr:col>
      <xdr:colOff>38100</xdr:colOff>
      <xdr:row>34</xdr:row>
      <xdr:rowOff>101600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111777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9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165100</xdr:rowOff>
    </xdr:from>
    <xdr:to>
      <xdr:col>11</xdr:col>
      <xdr:colOff>60325</xdr:colOff>
      <xdr:row>33</xdr:row>
      <xdr:rowOff>95250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42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146050</xdr:rowOff>
    </xdr:from>
    <xdr:to>
      <xdr:col>6</xdr:col>
      <xdr:colOff>171450</xdr:colOff>
      <xdr:row>34</xdr:row>
      <xdr:rowOff>76200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86377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前年度比で</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ポイント増加しているものの、類似団体平均と比較すると</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本市は公共施設を多く抱えていることにより、その維持管理費が経常的な財政負担となっている。</a:t>
          </a:r>
        </a:p>
        <a:p>
          <a:r>
            <a:rPr kumimoji="1" lang="ja-JP" altLang="en-US" sz="1300">
              <a:latin typeface="ＭＳ Ｐゴシック" panose="020B0600070205080204" pitchFamily="50" charset="-128"/>
              <a:ea typeface="ＭＳ Ｐゴシック" panose="020B0600070205080204" pitchFamily="50" charset="-128"/>
            </a:rPr>
            <a:t>　引き続き、公共施設のあり方指針等に基づき、統廃合及び譲渡等を進め、維持管理コストの縮小を図り、数値の改善に努める。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16</xdr:row>
      <xdr:rowOff>60325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9397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22225</xdr:rowOff>
    </xdr:from>
    <xdr:to>
      <xdr:col>73</xdr:col>
      <xdr:colOff>180975</xdr:colOff>
      <xdr:row>15</xdr:row>
      <xdr:rowOff>31750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593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41275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6035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9525</xdr:rowOff>
    </xdr:from>
    <xdr:to>
      <xdr:col>82</xdr:col>
      <xdr:colOff>158750</xdr:colOff>
      <xdr:row>16</xdr:row>
      <xdr:rowOff>111125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26052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私立認可保育所・認定こども園給付費や障がい福祉サービス給付事業の増により、前年度比で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ポイント高くなっているものの、類似団体平均と比較して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引き続き、資格審査の適正化や各種手当等の見直しを進め、数値の改善に努める。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4535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646557"/>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56</xdr:row>
      <xdr:rowOff>45357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526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127000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352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141712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令和元年度に下水道事業の法適化を実施したことにより、以降は類似団体平均並みで推移している。</a:t>
          </a:r>
        </a:p>
        <a:p>
          <a:r>
            <a:rPr kumimoji="1" lang="ja-JP" altLang="en-US" sz="1300">
              <a:latin typeface="ＭＳ Ｐゴシック" panose="020B0600070205080204" pitchFamily="50" charset="-128"/>
              <a:ea typeface="ＭＳ Ｐゴシック" panose="020B0600070205080204" pitchFamily="50" charset="-128"/>
            </a:rPr>
            <a:t>　引き続き、公営企業会計及び各特別会計において、費用負担の適正化に努める。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115570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082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149860</xdr:rowOff>
    </xdr:from>
    <xdr:to>
      <xdr:col>78</xdr:col>
      <xdr:colOff>69850</xdr:colOff>
      <xdr:row>59</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939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58</xdr:row>
      <xdr:rowOff>149860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048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104140</xdr:rowOff>
    </xdr:from>
    <xdr:to>
      <xdr:col>69</xdr:col>
      <xdr:colOff>92075</xdr:colOff>
      <xdr:row>60</xdr:row>
      <xdr:rowOff>58420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0482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64770</xdr:rowOff>
    </xdr:from>
    <xdr:to>
      <xdr:col>82</xdr:col>
      <xdr:colOff>158750</xdr:colOff>
      <xdr:row>59</xdr:row>
      <xdr:rowOff>166370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36847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41910</xdr:rowOff>
    </xdr:from>
    <xdr:to>
      <xdr:col>78</xdr:col>
      <xdr:colOff>120650</xdr:colOff>
      <xdr:row>59</xdr:row>
      <xdr:rowOff>143510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128287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99060</xdr:rowOff>
    </xdr:from>
    <xdr:to>
      <xdr:col>74</xdr:col>
      <xdr:colOff>31750</xdr:colOff>
      <xdr:row>59</xdr:row>
      <xdr:rowOff>29210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13987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類似団体平均よりも大幅に低いのは、消防や一般廃棄物処理等について一部事務組合を構成せず、直接人件費、物件費として計上しているためである。</a:t>
          </a:r>
        </a:p>
        <a:p>
          <a:r>
            <a:rPr kumimoji="1" lang="ja-JP" altLang="en-US" sz="1300">
              <a:latin typeface="ＭＳ Ｐゴシック" panose="020B0600070205080204" pitchFamily="50" charset="-128"/>
              <a:ea typeface="ＭＳ Ｐゴシック" panose="020B0600070205080204" pitchFamily="50" charset="-128"/>
            </a:rPr>
            <a:t>　経常収支比率における割合は低いものの、引き続き補助金等の見直しを継続し、適正化に努める。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135164</xdr:rowOff>
    </xdr:from>
    <xdr:to>
      <xdr:col>82</xdr:col>
      <xdr:colOff>107950</xdr:colOff>
      <xdr:row>34</xdr:row>
      <xdr:rowOff>7257</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5671800" y="5793014"/>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7257</xdr:rowOff>
    </xdr:from>
    <xdr:to>
      <xdr:col>78</xdr:col>
      <xdr:colOff>69850</xdr:colOff>
      <xdr:row>34</xdr:row>
      <xdr:rowOff>7257</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36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167822</xdr:rowOff>
    </xdr:from>
    <xdr:to>
      <xdr:col>73</xdr:col>
      <xdr:colOff>180975</xdr:colOff>
      <xdr:row>34</xdr:row>
      <xdr:rowOff>7257</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25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167822</xdr:rowOff>
    </xdr:from>
    <xdr:to>
      <xdr:col>69</xdr:col>
      <xdr:colOff>92075</xdr:colOff>
      <xdr:row>34</xdr:row>
      <xdr:rowOff>18143</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256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84364</xdr:rowOff>
    </xdr:from>
    <xdr:to>
      <xdr:col>82</xdr:col>
      <xdr:colOff>158750</xdr:colOff>
      <xdr:row>34</xdr:row>
      <xdr:rowOff>14514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574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164391</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65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127907</xdr:rowOff>
    </xdr:from>
    <xdr:to>
      <xdr:col>78</xdr:col>
      <xdr:colOff>120650</xdr:colOff>
      <xdr:row>34</xdr:row>
      <xdr:rowOff>58057</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68234</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5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127907</xdr:rowOff>
    </xdr:from>
    <xdr:to>
      <xdr:col>74</xdr:col>
      <xdr:colOff>31750</xdr:colOff>
      <xdr:row>34</xdr:row>
      <xdr:rowOff>58057</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57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68234</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5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117022</xdr:rowOff>
    </xdr:from>
    <xdr:to>
      <xdr:col>69</xdr:col>
      <xdr:colOff>142875</xdr:colOff>
      <xdr:row>34</xdr:row>
      <xdr:rowOff>47172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57349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138793</xdr:rowOff>
    </xdr:from>
    <xdr:to>
      <xdr:col>65</xdr:col>
      <xdr:colOff>53975</xdr:colOff>
      <xdr:row>34</xdr:row>
      <xdr:rowOff>68943</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79120</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新規発行額の抑制に努めた結果、前年度比で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ポイント改善したものの、合併前後の積極的な社会基盤整備に係る起債償還により引続き高い状態が続いており、類似団体中下位の</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公債費及び公債費に準ずる費用の人口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人当たり決算額が</a:t>
          </a:r>
          <a:r>
            <a:rPr kumimoji="1" lang="en-US" altLang="ja-JP" sz="1300">
              <a:latin typeface="ＭＳ Ｐゴシック" panose="020B0600070205080204" pitchFamily="50" charset="-128"/>
              <a:ea typeface="ＭＳ Ｐゴシック" panose="020B0600070205080204" pitchFamily="50" charset="-128"/>
            </a:rPr>
            <a:t>24,297</a:t>
          </a:r>
          <a:r>
            <a:rPr kumimoji="1" lang="ja-JP" altLang="en-US" sz="1300">
              <a:latin typeface="ＭＳ Ｐゴシック" panose="020B0600070205080204" pitchFamily="50" charset="-128"/>
              <a:ea typeface="ＭＳ Ｐゴシック" panose="020B0600070205080204" pitchFamily="50" charset="-128"/>
            </a:rPr>
            <a:t>円と、類似団体中で最も高い数値であった。引き続き、市債の新規発行額を抑制するなど、数値の改善に努める。</a:t>
          </a: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651015"/>
          <a:ext cx="0" cy="10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66584</xdr:rowOff>
    </xdr:from>
    <xdr:to>
      <xdr:col>24</xdr:col>
      <xdr:colOff>25400</xdr:colOff>
      <xdr:row>79</xdr:row>
      <xdr:rowOff>105773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6111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105773</xdr:rowOff>
    </xdr:from>
    <xdr:to>
      <xdr:col>19</xdr:col>
      <xdr:colOff>187325</xdr:colOff>
      <xdr:row>80</xdr:row>
      <xdr:rowOff>12700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650323"/>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12700</xdr:rowOff>
    </xdr:from>
    <xdr:to>
      <xdr:col>15</xdr:col>
      <xdr:colOff>98425</xdr:colOff>
      <xdr:row>80</xdr:row>
      <xdr:rowOff>51888</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flipV="1">
          <a:off x="2209800" y="1372870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136616</xdr:rowOff>
    </xdr:from>
    <xdr:to>
      <xdr:col>15</xdr:col>
      <xdr:colOff>149225</xdr:colOff>
      <xdr:row>78</xdr:row>
      <xdr:rowOff>66766</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51888</xdr:rowOff>
    </xdr:from>
    <xdr:to>
      <xdr:col>11</xdr:col>
      <xdr:colOff>9525</xdr:colOff>
      <xdr:row>80</xdr:row>
      <xdr:rowOff>136798</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767888"/>
          <a:ext cx="889000" cy="8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15784</xdr:rowOff>
    </xdr:from>
    <xdr:to>
      <xdr:col>24</xdr:col>
      <xdr:colOff>76200</xdr:colOff>
      <xdr:row>79</xdr:row>
      <xdr:rowOff>117384</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56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95811</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468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54973</xdr:rowOff>
    </xdr:from>
    <xdr:to>
      <xdr:col>20</xdr:col>
      <xdr:colOff>38100</xdr:colOff>
      <xdr:row>79</xdr:row>
      <xdr:rowOff>156573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141350</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68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133350</xdr:rowOff>
    </xdr:from>
    <xdr:to>
      <xdr:col>15</xdr:col>
      <xdr:colOff>149225</xdr:colOff>
      <xdr:row>80</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1088</xdr:rowOff>
    </xdr:from>
    <xdr:to>
      <xdr:col>11</xdr:col>
      <xdr:colOff>60325</xdr:colOff>
      <xdr:row>80</xdr:row>
      <xdr:rowOff>102688</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7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87465</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80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85998</xdr:rowOff>
    </xdr:from>
    <xdr:to>
      <xdr:col>6</xdr:col>
      <xdr:colOff>171450</xdr:colOff>
      <xdr:row>81</xdr:row>
      <xdr:rowOff>16148</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801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925</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888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類似団体平均で大きく下回っているのは、経常収支比率に占める公債費の割合が高いためである。</a:t>
          </a:r>
        </a:p>
        <a:p>
          <a:r>
            <a:rPr kumimoji="1" lang="ja-JP" altLang="en-US" sz="1300">
              <a:latin typeface="ＭＳ Ｐゴシック" panose="020B0600070205080204" pitchFamily="50" charset="-128"/>
              <a:ea typeface="ＭＳ Ｐゴシック" panose="020B0600070205080204" pitchFamily="50" charset="-128"/>
            </a:rPr>
            <a:t>　引き続き、投資的経費を抑え、新規発行債の抑制等により公債費の縮減を図るほか、その他の経費についても見直しを継続し、経常収支比率の改善に努める。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a:extLst>
            <a:ext uri="{FF2B5EF4-FFF2-40B4-BE49-F238E27FC236}">
              <a16:creationId xmlns:a16="http://schemas.microsoft.com/office/drawing/2014/main" id="{00000000-0008-0000-0400-0000A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44704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6510000" y="12896596"/>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3" name="公債費以外最小値テキスト">
          <a:extLst>
            <a:ext uri="{FF2B5EF4-FFF2-40B4-BE49-F238E27FC236}">
              <a16:creationId xmlns:a16="http://schemas.microsoft.com/office/drawing/2014/main" id="{00000000-0008-0000-0400-0000B1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35" name="公債費以外最大値テキスト">
          <a:extLst>
            <a:ext uri="{FF2B5EF4-FFF2-40B4-BE49-F238E27FC236}">
              <a16:creationId xmlns:a16="http://schemas.microsoft.com/office/drawing/2014/main" id="{00000000-0008-0000-0400-0000B3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106426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5671800" y="12860020"/>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38" name="公債費以外平均値テキスト">
          <a:extLst>
            <a:ext uri="{FF2B5EF4-FFF2-40B4-BE49-F238E27FC236}">
              <a16:creationId xmlns:a16="http://schemas.microsoft.com/office/drawing/2014/main" id="{00000000-0008-0000-0400-0000B6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53848</xdr:rowOff>
    </xdr:from>
    <xdr:to>
      <xdr:col>78</xdr:col>
      <xdr:colOff>69850</xdr:colOff>
      <xdr:row>75</xdr:row>
      <xdr:rowOff>1270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4782800" y="127411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53848</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893800" y="1270000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12700</xdr:rowOff>
    </xdr:from>
    <xdr:to>
      <xdr:col>69</xdr:col>
      <xdr:colOff>92075</xdr:colOff>
      <xdr:row>74</xdr:row>
      <xdr:rowOff>140716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004800" y="1270000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55626</xdr:rowOff>
    </xdr:from>
    <xdr:to>
      <xdr:col>82</xdr:col>
      <xdr:colOff>158750</xdr:colOff>
      <xdr:row>75</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6459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135653</xdr:rowOff>
    </xdr:from>
    <xdr:ext cx="762000" cy="259045"/>
    <xdr:sp macro="" textlink="">
      <xdr:nvSpPr>
        <xdr:cNvPr id="457" name="公債費以外該当値テキスト">
          <a:extLst>
            <a:ext uri="{FF2B5EF4-FFF2-40B4-BE49-F238E27FC236}">
              <a16:creationId xmlns:a16="http://schemas.microsoft.com/office/drawing/2014/main" id="{00000000-0008-0000-0400-0000C9010000}"/>
            </a:ext>
          </a:extLst>
        </xdr:cNvPr>
        <xdr:cNvSpPr txBox="1"/>
      </xdr:nvSpPr>
      <xdr:spPr>
        <a:xfrm>
          <a:off x="16598900" y="1282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xdr:rowOff>
    </xdr:from>
    <xdr:to>
      <xdr:col>74</xdr:col>
      <xdr:colOff>31750</xdr:colOff>
      <xdr:row>74</xdr:row>
      <xdr:rowOff>104648</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4732000" y="1269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114825</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4401800" y="1245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89916</xdr:rowOff>
    </xdr:from>
    <xdr:to>
      <xdr:col>65</xdr:col>
      <xdr:colOff>53975</xdr:colOff>
      <xdr:row>75</xdr:row>
      <xdr:rowOff>20066</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30243</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7328</xdr:rowOff>
    </xdr:from>
    <xdr:to>
      <xdr:col>29</xdr:col>
      <xdr:colOff>127000</xdr:colOff>
      <xdr:row>19</xdr:row>
      <xdr:rowOff>77356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12353"/>
          <a:ext cx="0" cy="12701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49433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77356</xdr:rowOff>
    </xdr:from>
    <xdr:to>
      <xdr:col>30</xdr:col>
      <xdr:colOff>25400</xdr:colOff>
      <xdr:row>19</xdr:row>
      <xdr:rowOff>77356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25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93705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7328</xdr:rowOff>
    </xdr:from>
    <xdr:to>
      <xdr:col>30</xdr:col>
      <xdr:colOff>25400</xdr:colOff>
      <xdr:row>12</xdr:row>
      <xdr:rowOff>7328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123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68440</xdr:rowOff>
    </xdr:from>
    <xdr:to>
      <xdr:col>29</xdr:col>
      <xdr:colOff>127000</xdr:colOff>
      <xdr:row>17</xdr:row>
      <xdr:rowOff>103378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59265"/>
          <a:ext cx="647700" cy="2063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107357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52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90830</xdr:rowOff>
    </xdr:from>
    <xdr:to>
      <xdr:col>29</xdr:col>
      <xdr:colOff>177800</xdr:colOff>
      <xdr:row>16</xdr:row>
      <xdr:rowOff>20980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103378</xdr:rowOff>
    </xdr:from>
    <xdr:to>
      <xdr:col>26</xdr:col>
      <xdr:colOff>50800</xdr:colOff>
      <xdr:row>18</xdr:row>
      <xdr:rowOff>10452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5653"/>
          <a:ext cx="698500" cy="78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160744</xdr:rowOff>
    </xdr:from>
    <xdr:to>
      <xdr:col>26</xdr:col>
      <xdr:colOff>101600</xdr:colOff>
      <xdr:row>17</xdr:row>
      <xdr:rowOff>90894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1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101071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10452</xdr:rowOff>
    </xdr:from>
    <xdr:to>
      <xdr:col>22</xdr:col>
      <xdr:colOff>114300</xdr:colOff>
      <xdr:row>18</xdr:row>
      <xdr:rowOff>46228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4177"/>
          <a:ext cx="6985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73228</xdr:rowOff>
    </xdr:from>
    <xdr:to>
      <xdr:col>22</xdr:col>
      <xdr:colOff>165100</xdr:colOff>
      <xdr:row>18</xdr:row>
      <xdr:rowOff>3378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13555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46228</xdr:rowOff>
    </xdr:from>
    <xdr:to>
      <xdr:col>18</xdr:col>
      <xdr:colOff>177800</xdr:colOff>
      <xdr:row>18</xdr:row>
      <xdr:rowOff>70193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9953"/>
          <a:ext cx="698500" cy="23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107175</xdr:rowOff>
    </xdr:from>
    <xdr:to>
      <xdr:col>19</xdr:col>
      <xdr:colOff>38100</xdr:colOff>
      <xdr:row>18</xdr:row>
      <xdr:rowOff>37325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9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47502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18517</xdr:rowOff>
    </xdr:from>
    <xdr:to>
      <xdr:col>15</xdr:col>
      <xdr:colOff>101600</xdr:colOff>
      <xdr:row>18</xdr:row>
      <xdr:rowOff>120117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2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130294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17640</xdr:rowOff>
    </xdr:from>
    <xdr:to>
      <xdr:col>29</xdr:col>
      <xdr:colOff>177800</xdr:colOff>
      <xdr:row>16</xdr:row>
      <xdr:rowOff>119240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08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161167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80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52578</xdr:rowOff>
    </xdr:from>
    <xdr:to>
      <xdr:col>26</xdr:col>
      <xdr:colOff>101600</xdr:colOff>
      <xdr:row>17</xdr:row>
      <xdr:rowOff>154178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138955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012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131102</xdr:rowOff>
    </xdr:from>
    <xdr:to>
      <xdr:col>22</xdr:col>
      <xdr:colOff>165100</xdr:colOff>
      <xdr:row>18</xdr:row>
      <xdr:rowOff>61252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93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46029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166878</xdr:rowOff>
    </xdr:from>
    <xdr:to>
      <xdr:col>19</xdr:col>
      <xdr:colOff>38100</xdr:colOff>
      <xdr:row>18</xdr:row>
      <xdr:rowOff>97028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9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81805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5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19393</xdr:rowOff>
    </xdr:from>
    <xdr:to>
      <xdr:col>15</xdr:col>
      <xdr:colOff>101600</xdr:colOff>
      <xdr:row>18</xdr:row>
      <xdr:rowOff>120993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105770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3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14940</xdr:rowOff>
    </xdr:from>
    <xdr:to>
      <xdr:col>29</xdr:col>
      <xdr:colOff>127000</xdr:colOff>
      <xdr:row>34</xdr:row>
      <xdr:rowOff>101991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282390"/>
          <a:ext cx="647700" cy="87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310063</xdr:rowOff>
    </xdr:from>
    <xdr:to>
      <xdr:col>26</xdr:col>
      <xdr:colOff>50800</xdr:colOff>
      <xdr:row>34</xdr:row>
      <xdr:rowOff>14940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234613"/>
          <a:ext cx="698500" cy="477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309149</xdr:rowOff>
    </xdr:from>
    <xdr:to>
      <xdr:col>22</xdr:col>
      <xdr:colOff>114300</xdr:colOff>
      <xdr:row>33</xdr:row>
      <xdr:rowOff>310063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233699"/>
          <a:ext cx="698500" cy="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309149</xdr:rowOff>
    </xdr:from>
    <xdr:to>
      <xdr:col>18</xdr:col>
      <xdr:colOff>177800</xdr:colOff>
      <xdr:row>34</xdr:row>
      <xdr:rowOff>21295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233699"/>
          <a:ext cx="698500" cy="5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51191</xdr:rowOff>
    </xdr:from>
    <xdr:to>
      <xdr:col>29</xdr:col>
      <xdr:colOff>177800</xdr:colOff>
      <xdr:row>34</xdr:row>
      <xdr:rowOff>152791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318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340768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26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307040</xdr:rowOff>
    </xdr:from>
    <xdr:to>
      <xdr:col>26</xdr:col>
      <xdr:colOff>101600</xdr:colOff>
      <xdr:row>34</xdr:row>
      <xdr:rowOff>65740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23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75917</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00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33</xdr:row>
      <xdr:rowOff>259263</xdr:rowOff>
    </xdr:from>
    <xdr:to>
      <xdr:col>22</xdr:col>
      <xdr:colOff>165100</xdr:colOff>
      <xdr:row>34</xdr:row>
      <xdr:rowOff>17963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183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28140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595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258349</xdr:rowOff>
    </xdr:from>
    <xdr:to>
      <xdr:col>19</xdr:col>
      <xdr:colOff>38100</xdr:colOff>
      <xdr:row>34</xdr:row>
      <xdr:rowOff>17049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182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27226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595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313395</xdr:rowOff>
    </xdr:from>
    <xdr:to>
      <xdr:col>15</xdr:col>
      <xdr:colOff>101600</xdr:colOff>
      <xdr:row>34</xdr:row>
      <xdr:rowOff>72095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237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82272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00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65215</xdr:rowOff>
    </xdr:from>
    <xdr:to>
      <xdr:col>24</xdr:col>
      <xdr:colOff>63500</xdr:colOff>
      <xdr:row>36</xdr:row>
      <xdr:rowOff>101105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65965"/>
          <a:ext cx="838200" cy="2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101105</xdr:rowOff>
    </xdr:from>
    <xdr:to>
      <xdr:col>19</xdr:col>
      <xdr:colOff>177800</xdr:colOff>
      <xdr:row>36</xdr:row>
      <xdr:rowOff>163893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73305"/>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35247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163893</xdr:rowOff>
    </xdr:from>
    <xdr:to>
      <xdr:col>15</xdr:col>
      <xdr:colOff>50800</xdr:colOff>
      <xdr:row>37</xdr:row>
      <xdr:rowOff>38507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36093"/>
          <a:ext cx="889000" cy="46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65689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0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38507</xdr:rowOff>
    </xdr:from>
    <xdr:to>
      <xdr:col>10</xdr:col>
      <xdr:colOff>114300</xdr:colOff>
      <xdr:row>37</xdr:row>
      <xdr:rowOff>81255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82157"/>
          <a:ext cx="889000" cy="4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92054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18216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14415</xdr:rowOff>
    </xdr:from>
    <xdr:to>
      <xdr:col>24</xdr:col>
      <xdr:colOff>114300</xdr:colOff>
      <xdr:row>35</xdr:row>
      <xdr:rowOff>116015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164292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9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50305</xdr:rowOff>
    </xdr:from>
    <xdr:to>
      <xdr:col>20</xdr:col>
      <xdr:colOff>38100</xdr:colOff>
      <xdr:row>36</xdr:row>
      <xdr:rowOff>151905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2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168432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9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113093</xdr:rowOff>
    </xdr:from>
    <xdr:to>
      <xdr:col>15</xdr:col>
      <xdr:colOff>101600</xdr:colOff>
      <xdr:row>37</xdr:row>
      <xdr:rowOff>43243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8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59770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6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159157</xdr:rowOff>
    </xdr:from>
    <xdr:to>
      <xdr:col>10</xdr:col>
      <xdr:colOff>165100</xdr:colOff>
      <xdr:row>37</xdr:row>
      <xdr:rowOff>89307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3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105834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0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30455</xdr:rowOff>
    </xdr:from>
    <xdr:to>
      <xdr:col>6</xdr:col>
      <xdr:colOff>38100</xdr:colOff>
      <xdr:row>37</xdr:row>
      <xdr:rowOff>132055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148582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4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41728</xdr:rowOff>
    </xdr:from>
    <xdr:to>
      <xdr:col>24</xdr:col>
      <xdr:colOff>63500</xdr:colOff>
      <xdr:row>54</xdr:row>
      <xdr:rowOff>13546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128578"/>
          <a:ext cx="838200" cy="14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169805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2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13546</xdr:rowOff>
    </xdr:from>
    <xdr:to>
      <xdr:col>19</xdr:col>
      <xdr:colOff>177800</xdr:colOff>
      <xdr:row>55</xdr:row>
      <xdr:rowOff>47280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271846"/>
          <a:ext cx="889000" cy="20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83492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68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47280</xdr:rowOff>
    </xdr:from>
    <xdr:to>
      <xdr:col>15</xdr:col>
      <xdr:colOff>50800</xdr:colOff>
      <xdr:row>55</xdr:row>
      <xdr:rowOff>122000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77030"/>
          <a:ext cx="889000" cy="7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69188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122000</xdr:rowOff>
    </xdr:from>
    <xdr:to>
      <xdr:col>10</xdr:col>
      <xdr:colOff>114300</xdr:colOff>
      <xdr:row>57</xdr:row>
      <xdr:rowOff>417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551750"/>
          <a:ext cx="889000" cy="2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152170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75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66151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1001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162378</xdr:rowOff>
    </xdr:from>
    <xdr:to>
      <xdr:col>24</xdr:col>
      <xdr:colOff>114300</xdr:colOff>
      <xdr:row>53</xdr:row>
      <xdr:rowOff>92528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07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13805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892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134196</xdr:rowOff>
    </xdr:from>
    <xdr:to>
      <xdr:col>20</xdr:col>
      <xdr:colOff>38100</xdr:colOff>
      <xdr:row>54</xdr:row>
      <xdr:rowOff>64346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2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80873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89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167930</xdr:rowOff>
    </xdr:from>
    <xdr:to>
      <xdr:col>15</xdr:col>
      <xdr:colOff>101600</xdr:colOff>
      <xdr:row>55</xdr:row>
      <xdr:rowOff>98080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2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114607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0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71200</xdr:rowOff>
    </xdr:from>
    <xdr:to>
      <xdr:col>10</xdr:col>
      <xdr:colOff>165100</xdr:colOff>
      <xdr:row>56</xdr:row>
      <xdr:rowOff>1350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50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17877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121067</xdr:rowOff>
    </xdr:from>
    <xdr:to>
      <xdr:col>6</xdr:col>
      <xdr:colOff>38100</xdr:colOff>
      <xdr:row>57</xdr:row>
      <xdr:rowOff>51217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2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67744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97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88137</xdr:rowOff>
    </xdr:from>
    <xdr:to>
      <xdr:col>24</xdr:col>
      <xdr:colOff>63500</xdr:colOff>
      <xdr:row>76</xdr:row>
      <xdr:rowOff>138049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18337"/>
          <a:ext cx="838200" cy="49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143273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659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131318</xdr:rowOff>
    </xdr:from>
    <xdr:to>
      <xdr:col>19</xdr:col>
      <xdr:colOff>177800</xdr:colOff>
      <xdr:row>76</xdr:row>
      <xdr:rowOff>138049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161518"/>
          <a:ext cx="88900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107459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131318</xdr:rowOff>
    </xdr:from>
    <xdr:to>
      <xdr:col>15</xdr:col>
      <xdr:colOff>50800</xdr:colOff>
      <xdr:row>76</xdr:row>
      <xdr:rowOff>143638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161518"/>
          <a:ext cx="889000" cy="1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166133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68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130302</xdr:rowOff>
    </xdr:from>
    <xdr:to>
      <xdr:col>10</xdr:col>
      <xdr:colOff>114300</xdr:colOff>
      <xdr:row>76</xdr:row>
      <xdr:rowOff>143638</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60502"/>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5605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69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29989</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1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37337</xdr:rowOff>
    </xdr:from>
    <xdr:to>
      <xdr:col>24</xdr:col>
      <xdr:colOff>114300</xdr:colOff>
      <xdr:row>76</xdr:row>
      <xdr:rowOff>138937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15764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4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87249</xdr:rowOff>
    </xdr:from>
    <xdr:to>
      <xdr:col>20</xdr:col>
      <xdr:colOff>38100</xdr:colOff>
      <xdr:row>77</xdr:row>
      <xdr:rowOff>17399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11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8526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21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80518</xdr:rowOff>
    </xdr:from>
    <xdr:to>
      <xdr:col>15</xdr:col>
      <xdr:colOff>101600</xdr:colOff>
      <xdr:row>77</xdr:row>
      <xdr:rowOff>10668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1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1795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2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92838</xdr:rowOff>
    </xdr:from>
    <xdr:to>
      <xdr:col>10</xdr:col>
      <xdr:colOff>165100</xdr:colOff>
      <xdr:row>77</xdr:row>
      <xdr:rowOff>22988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23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14115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21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79502</xdr:rowOff>
    </xdr:from>
    <xdr:to>
      <xdr:col>6</xdr:col>
      <xdr:colOff>38100</xdr:colOff>
      <xdr:row>77</xdr:row>
      <xdr:rowOff>9652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20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11638</xdr:rowOff>
    </xdr:from>
    <xdr:to>
      <xdr:col>24</xdr:col>
      <xdr:colOff>63500</xdr:colOff>
      <xdr:row>93</xdr:row>
      <xdr:rowOff>30840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13588"/>
          <a:ext cx="838200" cy="36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121482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66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30840</xdr:rowOff>
    </xdr:from>
    <xdr:to>
      <xdr:col>19</xdr:col>
      <xdr:colOff>177800</xdr:colOff>
      <xdr:row>94</xdr:row>
      <xdr:rowOff>161325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975690"/>
          <a:ext cx="889000" cy="30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149257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437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31914</xdr:rowOff>
    </xdr:from>
    <xdr:to>
      <xdr:col>15</xdr:col>
      <xdr:colOff>50800</xdr:colOff>
      <xdr:row>94</xdr:row>
      <xdr:rowOff>161325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5805314"/>
          <a:ext cx="889000" cy="47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127128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8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31914</xdr:rowOff>
    </xdr:from>
    <xdr:to>
      <xdr:col>10</xdr:col>
      <xdr:colOff>114300</xdr:colOff>
      <xdr:row>95</xdr:row>
      <xdr:rowOff>46523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805314"/>
          <a:ext cx="889000" cy="52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18018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30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25013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132288</xdr:rowOff>
    </xdr:from>
    <xdr:to>
      <xdr:col>24</xdr:col>
      <xdr:colOff>114300</xdr:colOff>
      <xdr:row>91</xdr:row>
      <xdr:rowOff>62438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6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85315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15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151490</xdr:rowOff>
    </xdr:from>
    <xdr:to>
      <xdr:col>20</xdr:col>
      <xdr:colOff>38100</xdr:colOff>
      <xdr:row>93</xdr:row>
      <xdr:rowOff>81640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2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98167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0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110525</xdr:rowOff>
    </xdr:from>
    <xdr:to>
      <xdr:col>15</xdr:col>
      <xdr:colOff>101600</xdr:colOff>
      <xdr:row>95</xdr:row>
      <xdr:rowOff>40675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22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57202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00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152564</xdr:rowOff>
    </xdr:from>
    <xdr:to>
      <xdr:col>10</xdr:col>
      <xdr:colOff>165100</xdr:colOff>
      <xdr:row>92</xdr:row>
      <xdr:rowOff>82714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75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99241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529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167173</xdr:rowOff>
    </xdr:from>
    <xdr:to>
      <xdr:col>6</xdr:col>
      <xdr:colOff>38100</xdr:colOff>
      <xdr:row>95</xdr:row>
      <xdr:rowOff>97323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28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113850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05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136021</xdr:rowOff>
    </xdr:from>
    <xdr:to>
      <xdr:col>54</xdr:col>
      <xdr:colOff>189865</xdr:colOff>
      <xdr:row>39</xdr:row>
      <xdr:rowOff>146885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308221"/>
          <a:ext cx="1270" cy="525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150712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3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146885</xdr:rowOff>
    </xdr:from>
    <xdr:to>
      <xdr:col>55</xdr:col>
      <xdr:colOff>88900</xdr:colOff>
      <xdr:row>39</xdr:row>
      <xdr:rowOff>146885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833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82698</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8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136021</xdr:rowOff>
    </xdr:from>
    <xdr:to>
      <xdr:col>55</xdr:col>
      <xdr:colOff>88900</xdr:colOff>
      <xdr:row>36</xdr:row>
      <xdr:rowOff>136021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36285</xdr:rowOff>
    </xdr:from>
    <xdr:to>
      <xdr:col>55</xdr:col>
      <xdr:colOff>0</xdr:colOff>
      <xdr:row>38</xdr:row>
      <xdr:rowOff>57752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551385"/>
          <a:ext cx="8382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33831</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4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55404</xdr:rowOff>
    </xdr:from>
    <xdr:to>
      <xdr:col>55</xdr:col>
      <xdr:colOff>50800</xdr:colOff>
      <xdr:row>38</xdr:row>
      <xdr:rowOff>157004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57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85021</xdr:rowOff>
    </xdr:from>
    <xdr:to>
      <xdr:col>50</xdr:col>
      <xdr:colOff>114300</xdr:colOff>
      <xdr:row>38</xdr:row>
      <xdr:rowOff>36285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428671"/>
          <a:ext cx="889000" cy="1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35647</xdr:rowOff>
    </xdr:from>
    <xdr:to>
      <xdr:col>50</xdr:col>
      <xdr:colOff>165100</xdr:colOff>
      <xdr:row>38</xdr:row>
      <xdr:rowOff>137247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5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128374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4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85021</xdr:rowOff>
    </xdr:from>
    <xdr:to>
      <xdr:col>45</xdr:col>
      <xdr:colOff>177800</xdr:colOff>
      <xdr:row>37</xdr:row>
      <xdr:rowOff>140876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428671"/>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18154</xdr:rowOff>
    </xdr:from>
    <xdr:to>
      <xdr:col>46</xdr:col>
      <xdr:colOff>38100</xdr:colOff>
      <xdr:row>38</xdr:row>
      <xdr:rowOff>119754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5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110881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6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60506</xdr:rowOff>
    </xdr:from>
    <xdr:to>
      <xdr:col>41</xdr:col>
      <xdr:colOff>50800</xdr:colOff>
      <xdr:row>37</xdr:row>
      <xdr:rowOff>140876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375456"/>
          <a:ext cx="889000" cy="110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65387</xdr:rowOff>
    </xdr:from>
    <xdr:to>
      <xdr:col>41</xdr:col>
      <xdr:colOff>101600</xdr:colOff>
      <xdr:row>38</xdr:row>
      <xdr:rowOff>166987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58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158114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67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3338</xdr:rowOff>
    </xdr:from>
    <xdr:to>
      <xdr:col>36</xdr:col>
      <xdr:colOff>165100</xdr:colOff>
      <xdr:row>32</xdr:row>
      <xdr:rowOff>104938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8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96065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58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6952</xdr:rowOff>
    </xdr:from>
    <xdr:to>
      <xdr:col>55</xdr:col>
      <xdr:colOff>50800</xdr:colOff>
      <xdr:row>38</xdr:row>
      <xdr:rowOff>108552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52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29829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156936</xdr:rowOff>
    </xdr:from>
    <xdr:to>
      <xdr:col>50</xdr:col>
      <xdr:colOff>165100</xdr:colOff>
      <xdr:row>38</xdr:row>
      <xdr:rowOff>87086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50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103613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27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34221</xdr:rowOff>
    </xdr:from>
    <xdr:to>
      <xdr:col>46</xdr:col>
      <xdr:colOff>38100</xdr:colOff>
      <xdr:row>37</xdr:row>
      <xdr:rowOff>135821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37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152348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15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90076</xdr:rowOff>
    </xdr:from>
    <xdr:to>
      <xdr:col>41</xdr:col>
      <xdr:colOff>101600</xdr:colOff>
      <xdr:row>38</xdr:row>
      <xdr:rowOff>20225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43372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36753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20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9706</xdr:rowOff>
    </xdr:from>
    <xdr:to>
      <xdr:col>36</xdr:col>
      <xdr:colOff>165100</xdr:colOff>
      <xdr:row>31</xdr:row>
      <xdr:rowOff>111306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324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127833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099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53</xdr:row>
      <xdr:rowOff>4956</xdr:rowOff>
    </xdr:from>
    <xdr:to>
      <xdr:col>54</xdr:col>
      <xdr:colOff>189865</xdr:colOff>
      <xdr:row>58</xdr:row>
      <xdr:rowOff>52767</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9091806"/>
          <a:ext cx="1270" cy="905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56594</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0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52767</xdr:rowOff>
    </xdr:from>
    <xdr:to>
      <xdr:col>55</xdr:col>
      <xdr:colOff>88900</xdr:colOff>
      <xdr:row>58</xdr:row>
      <xdr:rowOff>52767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9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123083</xdr:rowOff>
    </xdr:from>
    <xdr:ext cx="534377"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86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53</xdr:row>
      <xdr:rowOff>4956</xdr:rowOff>
    </xdr:from>
    <xdr:to>
      <xdr:col>55</xdr:col>
      <xdr:colOff>88900</xdr:colOff>
      <xdr:row>53</xdr:row>
      <xdr:rowOff>4956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9091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47379</xdr:rowOff>
    </xdr:from>
    <xdr:to>
      <xdr:col>55</xdr:col>
      <xdr:colOff>0</xdr:colOff>
      <xdr:row>53</xdr:row>
      <xdr:rowOff>158510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8962779"/>
          <a:ext cx="838200" cy="282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93273</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523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114846</xdr:rowOff>
    </xdr:from>
    <xdr:to>
      <xdr:col>55</xdr:col>
      <xdr:colOff>50800</xdr:colOff>
      <xdr:row>56</xdr:row>
      <xdr:rowOff>44996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44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47379</xdr:rowOff>
    </xdr:from>
    <xdr:to>
      <xdr:col>50</xdr:col>
      <xdr:colOff>114300</xdr:colOff>
      <xdr:row>56</xdr:row>
      <xdr:rowOff>73716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8962779"/>
          <a:ext cx="889000" cy="71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25578</xdr:rowOff>
    </xdr:from>
    <xdr:to>
      <xdr:col>50</xdr:col>
      <xdr:colOff>165100</xdr:colOff>
      <xdr:row>56</xdr:row>
      <xdr:rowOff>127178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2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118305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19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103826</xdr:rowOff>
    </xdr:from>
    <xdr:to>
      <xdr:col>45</xdr:col>
      <xdr:colOff>177800</xdr:colOff>
      <xdr:row>56</xdr:row>
      <xdr:rowOff>73716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8676326"/>
          <a:ext cx="889000" cy="99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137869</xdr:rowOff>
    </xdr:from>
    <xdr:to>
      <xdr:col>46</xdr:col>
      <xdr:colOff>38100</xdr:colOff>
      <xdr:row>57</xdr:row>
      <xdr:rowOff>68019</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3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59146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103826</xdr:rowOff>
    </xdr:from>
    <xdr:to>
      <xdr:col>41</xdr:col>
      <xdr:colOff>50800</xdr:colOff>
      <xdr:row>51</xdr:row>
      <xdr:rowOff>165515</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8676326"/>
          <a:ext cx="889000" cy="23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28256</xdr:rowOff>
    </xdr:from>
    <xdr:to>
      <xdr:col>41</xdr:col>
      <xdr:colOff>101600</xdr:colOff>
      <xdr:row>56</xdr:row>
      <xdr:rowOff>129856</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62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120983</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2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76082</xdr:rowOff>
    </xdr:from>
    <xdr:to>
      <xdr:col>36</xdr:col>
      <xdr:colOff>165100</xdr:colOff>
      <xdr:row>56</xdr:row>
      <xdr:rowOff>6232</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168809</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98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107710</xdr:rowOff>
    </xdr:from>
    <xdr:to>
      <xdr:col>55</xdr:col>
      <xdr:colOff>50800</xdr:colOff>
      <xdr:row>54</xdr:row>
      <xdr:rowOff>37860</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1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130587</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0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168029</xdr:rowOff>
    </xdr:from>
    <xdr:to>
      <xdr:col>50</xdr:col>
      <xdr:colOff>165100</xdr:colOff>
      <xdr:row>52</xdr:row>
      <xdr:rowOff>98179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891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114706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868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22916</xdr:rowOff>
    </xdr:from>
    <xdr:to>
      <xdr:col>46</xdr:col>
      <xdr:colOff>38100</xdr:colOff>
      <xdr:row>56</xdr:row>
      <xdr:rowOff>124516</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2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141043</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399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53026</xdr:rowOff>
    </xdr:from>
    <xdr:to>
      <xdr:col>41</xdr:col>
      <xdr:colOff>101600</xdr:colOff>
      <xdr:row>50</xdr:row>
      <xdr:rowOff>154626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862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48</xdr:row>
      <xdr:rowOff>171153</xdr:rowOff>
    </xdr:from>
    <xdr:ext cx="599010"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61795" y="8400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114715</xdr:rowOff>
    </xdr:from>
    <xdr:to>
      <xdr:col>36</xdr:col>
      <xdr:colOff>165100</xdr:colOff>
      <xdr:row>52</xdr:row>
      <xdr:rowOff>44865</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88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61392</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863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155587</xdr:rowOff>
    </xdr:from>
    <xdr:to>
      <xdr:col>54</xdr:col>
      <xdr:colOff>189865</xdr:colOff>
      <xdr:row>79</xdr:row>
      <xdr:rowOff>16066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842887"/>
          <a:ext cx="1270" cy="717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19893</xdr:rowOff>
    </xdr:from>
    <xdr:ext cx="469744"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64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16066</xdr:rowOff>
    </xdr:from>
    <xdr:to>
      <xdr:col>55</xdr:col>
      <xdr:colOff>88900</xdr:colOff>
      <xdr:row>79</xdr:row>
      <xdr:rowOff>16066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6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102264</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61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155587</xdr:rowOff>
    </xdr:from>
    <xdr:to>
      <xdr:col>55</xdr:col>
      <xdr:colOff>88900</xdr:colOff>
      <xdr:row>74</xdr:row>
      <xdr:rowOff>155587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842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133852</xdr:rowOff>
    </xdr:from>
    <xdr:to>
      <xdr:col>55</xdr:col>
      <xdr:colOff>0</xdr:colOff>
      <xdr:row>75</xdr:row>
      <xdr:rowOff>140729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2649702"/>
          <a:ext cx="838200" cy="34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108018</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9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129591</xdr:rowOff>
    </xdr:from>
    <xdr:to>
      <xdr:col>55</xdr:col>
      <xdr:colOff>50800</xdr:colOff>
      <xdr:row>78</xdr:row>
      <xdr:rowOff>59741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3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133852</xdr:rowOff>
    </xdr:from>
    <xdr:to>
      <xdr:col>50</xdr:col>
      <xdr:colOff>114300</xdr:colOff>
      <xdr:row>78</xdr:row>
      <xdr:rowOff>12064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2649702"/>
          <a:ext cx="889000" cy="73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88995</xdr:rowOff>
    </xdr:from>
    <xdr:to>
      <xdr:col>50</xdr:col>
      <xdr:colOff>165100</xdr:colOff>
      <xdr:row>78</xdr:row>
      <xdr:rowOff>19145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9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10272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38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4178</xdr:rowOff>
    </xdr:from>
    <xdr:to>
      <xdr:col>45</xdr:col>
      <xdr:colOff>177800</xdr:colOff>
      <xdr:row>78</xdr:row>
      <xdr:rowOff>12064</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177128"/>
          <a:ext cx="889000" cy="120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168091</xdr:rowOff>
    </xdr:from>
    <xdr:to>
      <xdr:col>46</xdr:col>
      <xdr:colOff>38100</xdr:colOff>
      <xdr:row>78</xdr:row>
      <xdr:rowOff>98241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36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89368</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462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4178</xdr:rowOff>
    </xdr:from>
    <xdr:to>
      <xdr:col>41</xdr:col>
      <xdr:colOff>50800</xdr:colOff>
      <xdr:row>73</xdr:row>
      <xdr:rowOff>21933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177128"/>
          <a:ext cx="889000" cy="360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13329</xdr:rowOff>
    </xdr:from>
    <xdr:to>
      <xdr:col>41</xdr:col>
      <xdr:colOff>101600</xdr:colOff>
      <xdr:row>77</xdr:row>
      <xdr:rowOff>114929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1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106056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0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142335</xdr:rowOff>
    </xdr:from>
    <xdr:to>
      <xdr:col>36</xdr:col>
      <xdr:colOff>165100</xdr:colOff>
      <xdr:row>77</xdr:row>
      <xdr:rowOff>72485</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63612</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6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89929</xdr:rowOff>
    </xdr:from>
    <xdr:to>
      <xdr:col>55</xdr:col>
      <xdr:colOff>50800</xdr:colOff>
      <xdr:row>76</xdr:row>
      <xdr:rowOff>20079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94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112806</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83052</xdr:rowOff>
    </xdr:from>
    <xdr:to>
      <xdr:col>50</xdr:col>
      <xdr:colOff>165100</xdr:colOff>
      <xdr:row>74</xdr:row>
      <xdr:rowOff>13202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59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29729</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37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132714</xdr:rowOff>
    </xdr:from>
    <xdr:to>
      <xdr:col>46</xdr:col>
      <xdr:colOff>38100</xdr:colOff>
      <xdr:row>78</xdr:row>
      <xdr:rowOff>62864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33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79391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310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124828</xdr:rowOff>
    </xdr:from>
    <xdr:to>
      <xdr:col>41</xdr:col>
      <xdr:colOff>101600</xdr:colOff>
      <xdr:row>71</xdr:row>
      <xdr:rowOff>54978</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12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71505</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190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142583</xdr:rowOff>
    </xdr:from>
    <xdr:to>
      <xdr:col>36</xdr:col>
      <xdr:colOff>165100</xdr:colOff>
      <xdr:row>73</xdr:row>
      <xdr:rowOff>72733</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48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89260</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2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27197</xdr:rowOff>
    </xdr:from>
    <xdr:to>
      <xdr:col>55</xdr:col>
      <xdr:colOff>0</xdr:colOff>
      <xdr:row>96</xdr:row>
      <xdr:rowOff>95613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86397"/>
          <a:ext cx="838200" cy="68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144986</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32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95613</xdr:rowOff>
    </xdr:from>
    <xdr:to>
      <xdr:col>50</xdr:col>
      <xdr:colOff>114300</xdr:colOff>
      <xdr:row>97</xdr:row>
      <xdr:rowOff>134376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54813"/>
          <a:ext cx="889000" cy="21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99559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30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134376</xdr:rowOff>
    </xdr:from>
    <xdr:to>
      <xdr:col>45</xdr:col>
      <xdr:colOff>177800</xdr:colOff>
      <xdr:row>98</xdr:row>
      <xdr:rowOff>17171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765026"/>
          <a:ext cx="889000" cy="5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84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144957</xdr:rowOff>
    </xdr:from>
    <xdr:to>
      <xdr:col>41</xdr:col>
      <xdr:colOff>50800</xdr:colOff>
      <xdr:row>98</xdr:row>
      <xdr:rowOff>17171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775607"/>
          <a:ext cx="889000" cy="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88163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89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147847</xdr:rowOff>
    </xdr:from>
    <xdr:to>
      <xdr:col>55</xdr:col>
      <xdr:colOff>50800</xdr:colOff>
      <xdr:row>96</xdr:row>
      <xdr:rowOff>77997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35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170724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2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44813</xdr:rowOff>
    </xdr:from>
    <xdr:to>
      <xdr:col>50</xdr:col>
      <xdr:colOff>165100</xdr:colOff>
      <xdr:row>96</xdr:row>
      <xdr:rowOff>146413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162940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2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83576</xdr:rowOff>
    </xdr:from>
    <xdr:to>
      <xdr:col>46</xdr:col>
      <xdr:colOff>38100</xdr:colOff>
      <xdr:row>98</xdr:row>
      <xdr:rowOff>13726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71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30253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48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137821</xdr:rowOff>
    </xdr:from>
    <xdr:to>
      <xdr:col>41</xdr:col>
      <xdr:colOff>101600</xdr:colOff>
      <xdr:row>98</xdr:row>
      <xdr:rowOff>67971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84498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54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94157</xdr:rowOff>
    </xdr:from>
    <xdr:to>
      <xdr:col>36</xdr:col>
      <xdr:colOff>165100</xdr:colOff>
      <xdr:row>98</xdr:row>
      <xdr:rowOff>24307</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72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15434</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8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146340</xdr:rowOff>
    </xdr:from>
    <xdr:to>
      <xdr:col>85</xdr:col>
      <xdr:colOff>127000</xdr:colOff>
      <xdr:row>34</xdr:row>
      <xdr:rowOff>145469</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5461290"/>
          <a:ext cx="838200" cy="5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146340</xdr:rowOff>
    </xdr:from>
    <xdr:to>
      <xdr:col>81</xdr:col>
      <xdr:colOff>50800</xdr:colOff>
      <xdr:row>33</xdr:row>
      <xdr:rowOff>108784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5461290"/>
          <a:ext cx="889000" cy="30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137540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108784</xdr:rowOff>
    </xdr:from>
    <xdr:to>
      <xdr:col>76</xdr:col>
      <xdr:colOff>114300</xdr:colOff>
      <xdr:row>34</xdr:row>
      <xdr:rowOff>115643</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5766634"/>
          <a:ext cx="889000" cy="17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111196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5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115643</xdr:rowOff>
    </xdr:from>
    <xdr:to>
      <xdr:col>71</xdr:col>
      <xdr:colOff>177800</xdr:colOff>
      <xdr:row>38</xdr:row>
      <xdr:rowOff>113139</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5944943"/>
          <a:ext cx="889000" cy="6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63190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40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94669</xdr:rowOff>
    </xdr:from>
    <xdr:to>
      <xdr:col>85</xdr:col>
      <xdr:colOff>177800</xdr:colOff>
      <xdr:row>35</xdr:row>
      <xdr:rowOff>24819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592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117546</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57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95540</xdr:rowOff>
    </xdr:from>
    <xdr:to>
      <xdr:col>81</xdr:col>
      <xdr:colOff>101600</xdr:colOff>
      <xdr:row>32</xdr:row>
      <xdr:rowOff>25690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54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42217</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4111" y="518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57984</xdr:rowOff>
    </xdr:from>
    <xdr:to>
      <xdr:col>76</xdr:col>
      <xdr:colOff>165100</xdr:colOff>
      <xdr:row>33</xdr:row>
      <xdr:rowOff>159584</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71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4661</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57428" y="549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64843</xdr:rowOff>
    </xdr:from>
    <xdr:to>
      <xdr:col>72</xdr:col>
      <xdr:colOff>38100</xdr:colOff>
      <xdr:row>34</xdr:row>
      <xdr:rowOff>166443</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589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33</xdr:row>
      <xdr:rowOff>11520</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566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62339</xdr:rowOff>
    </xdr:from>
    <xdr:to>
      <xdr:col>67</xdr:col>
      <xdr:colOff>101600</xdr:colOff>
      <xdr:row>38</xdr:row>
      <xdr:rowOff>163939</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155066</xdr:rowOff>
    </xdr:from>
    <xdr:ext cx="469744"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79428" y="667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144112</xdr:rowOff>
    </xdr:from>
    <xdr:to>
      <xdr:col>85</xdr:col>
      <xdr:colOff>126364</xdr:colOff>
      <xdr:row>77</xdr:row>
      <xdr:rowOff>103147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145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106974</xdr:rowOff>
    </xdr:from>
    <xdr:ext cx="469744"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30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103147</xdr:rowOff>
    </xdr:from>
    <xdr:to>
      <xdr:col>86</xdr:col>
      <xdr:colOff>25400</xdr:colOff>
      <xdr:row>77</xdr:row>
      <xdr:rowOff>103147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3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90789</xdr:rowOff>
    </xdr:from>
    <xdr:ext cx="534377"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2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144112</xdr:rowOff>
    </xdr:from>
    <xdr:to>
      <xdr:col>86</xdr:col>
      <xdr:colOff>25400</xdr:colOff>
      <xdr:row>70</xdr:row>
      <xdr:rowOff>144112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145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126738</xdr:rowOff>
    </xdr:from>
    <xdr:to>
      <xdr:col>85</xdr:col>
      <xdr:colOff>127000</xdr:colOff>
      <xdr:row>71</xdr:row>
      <xdr:rowOff>133893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299688"/>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111493</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627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133066</xdr:rowOff>
    </xdr:from>
    <xdr:to>
      <xdr:col>85</xdr:col>
      <xdr:colOff>177800</xdr:colOff>
      <xdr:row>74</xdr:row>
      <xdr:rowOff>63216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6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69908</xdr:rowOff>
    </xdr:from>
    <xdr:to>
      <xdr:col>81</xdr:col>
      <xdr:colOff>50800</xdr:colOff>
      <xdr:row>71</xdr:row>
      <xdr:rowOff>126738</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2242858"/>
          <a:ext cx="889000" cy="5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125156</xdr:rowOff>
    </xdr:from>
    <xdr:to>
      <xdr:col>81</xdr:col>
      <xdr:colOff>101600</xdr:colOff>
      <xdr:row>74</xdr:row>
      <xdr:rowOff>55306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6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46433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7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131333</xdr:rowOff>
    </xdr:from>
    <xdr:to>
      <xdr:col>76</xdr:col>
      <xdr:colOff>114300</xdr:colOff>
      <xdr:row>71</xdr:row>
      <xdr:rowOff>69908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132833"/>
          <a:ext cx="889000" cy="11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117909</xdr:rowOff>
    </xdr:from>
    <xdr:to>
      <xdr:col>76</xdr:col>
      <xdr:colOff>165100</xdr:colOff>
      <xdr:row>74</xdr:row>
      <xdr:rowOff>48059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63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39186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72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79212</xdr:rowOff>
    </xdr:from>
    <xdr:to>
      <xdr:col>71</xdr:col>
      <xdr:colOff>177800</xdr:colOff>
      <xdr:row>70</xdr:row>
      <xdr:rowOff>131333</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a:off x="12814300" y="1208071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97792</xdr:rowOff>
    </xdr:from>
    <xdr:to>
      <xdr:col>72</xdr:col>
      <xdr:colOff>38100</xdr:colOff>
      <xdr:row>74</xdr:row>
      <xdr:rowOff>27942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19069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127945</xdr:rowOff>
    </xdr:from>
    <xdr:to>
      <xdr:col>67</xdr:col>
      <xdr:colOff>101600</xdr:colOff>
      <xdr:row>74</xdr:row>
      <xdr:rowOff>58095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6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49222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3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83093</xdr:rowOff>
    </xdr:from>
    <xdr:to>
      <xdr:col>85</xdr:col>
      <xdr:colOff>177800</xdr:colOff>
      <xdr:row>72</xdr:row>
      <xdr:rowOff>13243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2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105970</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0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75938</xdr:rowOff>
    </xdr:from>
    <xdr:to>
      <xdr:col>81</xdr:col>
      <xdr:colOff>101600</xdr:colOff>
      <xdr:row>72</xdr:row>
      <xdr:rowOff>6088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24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22615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02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19108</xdr:rowOff>
    </xdr:from>
    <xdr:to>
      <xdr:col>76</xdr:col>
      <xdr:colOff>165100</xdr:colOff>
      <xdr:row>71</xdr:row>
      <xdr:rowOff>120708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19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137235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196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80533</xdr:rowOff>
    </xdr:from>
    <xdr:to>
      <xdr:col>72</xdr:col>
      <xdr:colOff>38100</xdr:colOff>
      <xdr:row>71</xdr:row>
      <xdr:rowOff>10683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08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27210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185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28412</xdr:rowOff>
    </xdr:from>
    <xdr:to>
      <xdr:col>67</xdr:col>
      <xdr:colOff>101600</xdr:colOff>
      <xdr:row>70</xdr:row>
      <xdr:rowOff>130012</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0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68</xdr:row>
      <xdr:rowOff>146539</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180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120611</xdr:rowOff>
    </xdr:from>
    <xdr:to>
      <xdr:col>85</xdr:col>
      <xdr:colOff>127000</xdr:colOff>
      <xdr:row>95</xdr:row>
      <xdr:rowOff>127051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408361"/>
          <a:ext cx="838200" cy="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120611</xdr:rowOff>
    </xdr:from>
    <xdr:to>
      <xdr:col>81</xdr:col>
      <xdr:colOff>50800</xdr:colOff>
      <xdr:row>96</xdr:row>
      <xdr:rowOff>95999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408361"/>
          <a:ext cx="889000" cy="14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95999</xdr:rowOff>
    </xdr:from>
    <xdr:to>
      <xdr:col>76</xdr:col>
      <xdr:colOff>114300</xdr:colOff>
      <xdr:row>97</xdr:row>
      <xdr:rowOff>143624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555199"/>
          <a:ext cx="889000" cy="21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132308</xdr:rowOff>
    </xdr:from>
    <xdr:to>
      <xdr:col>71</xdr:col>
      <xdr:colOff>177800</xdr:colOff>
      <xdr:row>97</xdr:row>
      <xdr:rowOff>143624</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762958"/>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154906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76251</xdr:rowOff>
    </xdr:from>
    <xdr:to>
      <xdr:col>85</xdr:col>
      <xdr:colOff>177800</xdr:colOff>
      <xdr:row>96</xdr:row>
      <xdr:rowOff>6401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36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54678</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3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69811</xdr:rowOff>
    </xdr:from>
    <xdr:to>
      <xdr:col>81</xdr:col>
      <xdr:colOff>101600</xdr:colOff>
      <xdr:row>95</xdr:row>
      <xdr:rowOff>171411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3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16488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1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45199</xdr:rowOff>
    </xdr:from>
    <xdr:to>
      <xdr:col>76</xdr:col>
      <xdr:colOff>165100</xdr:colOff>
      <xdr:row>96</xdr:row>
      <xdr:rowOff>146799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50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137926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9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92824</xdr:rowOff>
    </xdr:from>
    <xdr:to>
      <xdr:col>72</xdr:col>
      <xdr:colOff>38100</xdr:colOff>
      <xdr:row>98</xdr:row>
      <xdr:rowOff>22974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14101</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81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81508</xdr:rowOff>
    </xdr:from>
    <xdr:to>
      <xdr:col>67</xdr:col>
      <xdr:colOff>101600</xdr:colOff>
      <xdr:row>98</xdr:row>
      <xdr:rowOff>11658</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7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2785</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6804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90551</xdr:rowOff>
    </xdr:from>
    <xdr:to>
      <xdr:col>116</xdr:col>
      <xdr:colOff>63500</xdr:colOff>
      <xdr:row>37</xdr:row>
      <xdr:rowOff>135001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434201"/>
          <a:ext cx="8382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30243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02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60325</xdr:rowOff>
    </xdr:from>
    <xdr:to>
      <xdr:col>111</xdr:col>
      <xdr:colOff>177800</xdr:colOff>
      <xdr:row>37</xdr:row>
      <xdr:rowOff>90551</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403975"/>
          <a:ext cx="889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76471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0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60325</xdr:rowOff>
    </xdr:from>
    <xdr:to>
      <xdr:col>107</xdr:col>
      <xdr:colOff>50800</xdr:colOff>
      <xdr:row>37</xdr:row>
      <xdr:rowOff>71374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403975"/>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59199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059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70104</xdr:rowOff>
    </xdr:from>
    <xdr:to>
      <xdr:col>102</xdr:col>
      <xdr:colOff>114300</xdr:colOff>
      <xdr:row>37</xdr:row>
      <xdr:rowOff>71374</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413754"/>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62374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063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71518</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07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84201</xdr:rowOff>
    </xdr:from>
    <xdr:to>
      <xdr:col>116</xdr:col>
      <xdr:colOff>114300</xdr:colOff>
      <xdr:row>38</xdr:row>
      <xdr:rowOff>14351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4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62628</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0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39751</xdr:rowOff>
    </xdr:from>
    <xdr:to>
      <xdr:col>112</xdr:col>
      <xdr:colOff>38100</xdr:colOff>
      <xdr:row>37</xdr:row>
      <xdr:rowOff>141351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38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132478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476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9525</xdr:rowOff>
    </xdr:from>
    <xdr:to>
      <xdr:col>107</xdr:col>
      <xdr:colOff>101600</xdr:colOff>
      <xdr:row>37</xdr:row>
      <xdr:rowOff>111125</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102252</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44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20574</xdr:rowOff>
    </xdr:from>
    <xdr:to>
      <xdr:col>102</xdr:col>
      <xdr:colOff>165100</xdr:colOff>
      <xdr:row>37</xdr:row>
      <xdr:rowOff>122174</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36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113301</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45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19304</xdr:rowOff>
    </xdr:from>
    <xdr:to>
      <xdr:col>98</xdr:col>
      <xdr:colOff>38100</xdr:colOff>
      <xdr:row>37</xdr:row>
      <xdr:rowOff>120904</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36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112031</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45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59652</xdr:rowOff>
    </xdr:from>
    <xdr:to>
      <xdr:col>116</xdr:col>
      <xdr:colOff>63500</xdr:colOff>
      <xdr:row>58</xdr:row>
      <xdr:rowOff>68225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003752"/>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52988</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65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59652</xdr:rowOff>
    </xdr:from>
    <xdr:to>
      <xdr:col>111</xdr:col>
      <xdr:colOff>177800</xdr:colOff>
      <xdr:row>58</xdr:row>
      <xdr:rowOff>64910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003752"/>
          <a:ext cx="8890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152963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58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63424</xdr:rowOff>
    </xdr:from>
    <xdr:to>
      <xdr:col>107</xdr:col>
      <xdr:colOff>50800</xdr:colOff>
      <xdr:row>58</xdr:row>
      <xdr:rowOff>64910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00752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143476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57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61023</xdr:rowOff>
    </xdr:from>
    <xdr:to>
      <xdr:col>102</xdr:col>
      <xdr:colOff>114300</xdr:colOff>
      <xdr:row>58</xdr:row>
      <xdr:rowOff>63424</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05123"/>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119016</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548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120731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55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17425</xdr:rowOff>
    </xdr:from>
    <xdr:to>
      <xdr:col>116</xdr:col>
      <xdr:colOff>114300</xdr:colOff>
      <xdr:row>58</xdr:row>
      <xdr:rowOff>119025</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167302</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93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8852</xdr:rowOff>
    </xdr:from>
    <xdr:to>
      <xdr:col>112</xdr:col>
      <xdr:colOff>38100</xdr:colOff>
      <xdr:row>58</xdr:row>
      <xdr:rowOff>110452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101579</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1004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14110</xdr:rowOff>
    </xdr:from>
    <xdr:to>
      <xdr:col>107</xdr:col>
      <xdr:colOff>101600</xdr:colOff>
      <xdr:row>58</xdr:row>
      <xdr:rowOff>115710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5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106837</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1005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12624</xdr:rowOff>
    </xdr:from>
    <xdr:to>
      <xdr:col>102</xdr:col>
      <xdr:colOff>165100</xdr:colOff>
      <xdr:row>58</xdr:row>
      <xdr:rowOff>114224</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105351</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04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10223</xdr:rowOff>
    </xdr:from>
    <xdr:to>
      <xdr:col>98</xdr:col>
      <xdr:colOff>38100</xdr:colOff>
      <xdr:row>58</xdr:row>
      <xdr:rowOff>111823</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102950</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047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114935</xdr:rowOff>
    </xdr:from>
    <xdr:to>
      <xdr:col>116</xdr:col>
      <xdr:colOff>63500</xdr:colOff>
      <xdr:row>74</xdr:row>
      <xdr:rowOff>140576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802235"/>
          <a:ext cx="838200" cy="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140576</xdr:rowOff>
    </xdr:from>
    <xdr:to>
      <xdr:col>111</xdr:col>
      <xdr:colOff>177800</xdr:colOff>
      <xdr:row>74</xdr:row>
      <xdr:rowOff>158674</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827876"/>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158674</xdr:rowOff>
    </xdr:from>
    <xdr:to>
      <xdr:col>107</xdr:col>
      <xdr:colOff>50800</xdr:colOff>
      <xdr:row>75</xdr:row>
      <xdr:rowOff>5435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9545300" y="12845974"/>
          <a:ext cx="889000" cy="1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170028</xdr:rowOff>
    </xdr:from>
    <xdr:to>
      <xdr:col>102</xdr:col>
      <xdr:colOff>114300</xdr:colOff>
      <xdr:row>75</xdr:row>
      <xdr:rowOff>5435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656300" y="12857328"/>
          <a:ext cx="8890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64135</xdr:rowOff>
    </xdr:from>
    <xdr:to>
      <xdr:col>116</xdr:col>
      <xdr:colOff>114300</xdr:colOff>
      <xdr:row>74</xdr:row>
      <xdr:rowOff>165735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7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87012</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60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89776</xdr:rowOff>
    </xdr:from>
    <xdr:to>
      <xdr:col>112</xdr:col>
      <xdr:colOff>38100</xdr:colOff>
      <xdr:row>75</xdr:row>
      <xdr:rowOff>19926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77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36453</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255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107874</xdr:rowOff>
    </xdr:from>
    <xdr:to>
      <xdr:col>107</xdr:col>
      <xdr:colOff>101600</xdr:colOff>
      <xdr:row>75</xdr:row>
      <xdr:rowOff>38024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79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54551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57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126085</xdr:rowOff>
    </xdr:from>
    <xdr:to>
      <xdr:col>102</xdr:col>
      <xdr:colOff>165100</xdr:colOff>
      <xdr:row>75</xdr:row>
      <xdr:rowOff>56235</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8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72762</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58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119228</xdr:rowOff>
    </xdr:from>
    <xdr:to>
      <xdr:col>98</xdr:col>
      <xdr:colOff>38100</xdr:colOff>
      <xdr:row>75</xdr:row>
      <xdr:rowOff>49378</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80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65905</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58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類似団体平均と比較すると、普通建設事業費、扶助費、災害復旧費及び公債費が特に高くなっている。</a:t>
          </a:r>
        </a:p>
        <a:p>
          <a:r>
            <a:rPr kumimoji="1" lang="ja-JP" altLang="en-US" sz="1300">
              <a:latin typeface="ＭＳ Ｐゴシック" panose="020B0600070205080204" pitchFamily="50" charset="-128"/>
              <a:ea typeface="ＭＳ Ｐゴシック" panose="020B0600070205080204" pitchFamily="50" charset="-128"/>
            </a:rPr>
            <a:t>普通建設事業費は、平田</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地区統合小学校整備事業や斐川行政センター整備事業等があったものの、新体育館整備事業の減により、前年度と比較して減少している。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扶助費は、社会保障費の増加により上昇傾向にあり、私立認可保育所・認定こども園給付費や障がい福祉サービス給付事業の増により、前年度と比較して増加している。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月大雨等による災害復旧が発生したものの、過年度の災害復旧の減により、前年度と比較して減少している。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公債費は、合併前後の積極的な社会基盤整備に係る起債発行により、類似団体平均の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倍近くとなっていたが、近年は新規発行額の抑制を行うことにより、減少傾向にある。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島根県出雲市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172,327
167,372
624.32
97,792,740
95,457,664
1,794,662
47,441,752
95,405,359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11.7
156.8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69215</xdr:rowOff>
    </xdr:from>
    <xdr:to>
      <xdr:col>24</xdr:col>
      <xdr:colOff>63500</xdr:colOff>
      <xdr:row>34</xdr:row>
      <xdr:rowOff>73025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89851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489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69215</xdr:rowOff>
    </xdr:from>
    <xdr:to>
      <xdr:col>19</xdr:col>
      <xdr:colOff>177800</xdr:colOff>
      <xdr:row>34</xdr:row>
      <xdr:rowOff>124460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89851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20337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124460</xdr:rowOff>
    </xdr:from>
    <xdr:to>
      <xdr:col>15</xdr:col>
      <xdr:colOff>50800</xdr:colOff>
      <xdr:row>35</xdr:row>
      <xdr:rowOff>114935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53760"/>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111125</xdr:rowOff>
    </xdr:from>
    <xdr:to>
      <xdr:col>10</xdr:col>
      <xdr:colOff>114300</xdr:colOff>
      <xdr:row>35</xdr:row>
      <xdr:rowOff>114935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18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92727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5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60342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4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22225</xdr:rowOff>
    </xdr:from>
    <xdr:to>
      <xdr:col>24</xdr:col>
      <xdr:colOff>114300</xdr:colOff>
      <xdr:row>34</xdr:row>
      <xdr:rowOff>123825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2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18415</xdr:rowOff>
    </xdr:from>
    <xdr:to>
      <xdr:col>20</xdr:col>
      <xdr:colOff>38100</xdr:colOff>
      <xdr:row>34</xdr:row>
      <xdr:rowOff>120015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111142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4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73660</xdr:rowOff>
    </xdr:from>
    <xdr:to>
      <xdr:col>15</xdr:col>
      <xdr:colOff>101600</xdr:colOff>
      <xdr:row>35</xdr:row>
      <xdr:rowOff>3810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166387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64135</xdr:rowOff>
    </xdr:from>
    <xdr:to>
      <xdr:col>10</xdr:col>
      <xdr:colOff>165100</xdr:colOff>
      <xdr:row>35</xdr:row>
      <xdr:rowOff>165735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156862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5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60325</xdr:rowOff>
    </xdr:from>
    <xdr:to>
      <xdr:col>6</xdr:col>
      <xdr:colOff>38100</xdr:colOff>
      <xdr:row>35</xdr:row>
      <xdr:rowOff>161925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153052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83058</xdr:rowOff>
    </xdr:from>
    <xdr:to>
      <xdr:col>24</xdr:col>
      <xdr:colOff>63500</xdr:colOff>
      <xdr:row>56</xdr:row>
      <xdr:rowOff>151270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84258"/>
          <a:ext cx="838200" cy="68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115943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1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151270</xdr:rowOff>
    </xdr:from>
    <xdr:to>
      <xdr:col>19</xdr:col>
      <xdr:colOff>177800</xdr:colOff>
      <xdr:row>57</xdr:row>
      <xdr:rowOff>83642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52470"/>
          <a:ext cx="889000" cy="10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151427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92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83642</xdr:rowOff>
    </xdr:from>
    <xdr:to>
      <xdr:col>15</xdr:col>
      <xdr:colOff>50800</xdr:colOff>
      <xdr:row>58</xdr:row>
      <xdr:rowOff>33922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56292"/>
          <a:ext cx="889000" cy="12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140682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9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156959</xdr:rowOff>
    </xdr:from>
    <xdr:to>
      <xdr:col>10</xdr:col>
      <xdr:colOff>114300</xdr:colOff>
      <xdr:row>58</xdr:row>
      <xdr:rowOff>33922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29459"/>
          <a:ext cx="889000" cy="12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32258</xdr:rowOff>
    </xdr:from>
    <xdr:to>
      <xdr:col>24</xdr:col>
      <xdr:colOff>114300</xdr:colOff>
      <xdr:row>56</xdr:row>
      <xdr:rowOff>133858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63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118635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4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100470</xdr:rowOff>
    </xdr:from>
    <xdr:to>
      <xdr:col>20</xdr:col>
      <xdr:colOff>38100</xdr:colOff>
      <xdr:row>57</xdr:row>
      <xdr:rowOff>30620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0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47147</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47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32842</xdr:rowOff>
    </xdr:from>
    <xdr:to>
      <xdr:col>15</xdr:col>
      <xdr:colOff>101600</xdr:colOff>
      <xdr:row>57</xdr:row>
      <xdr:rowOff>134442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05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150969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58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154572</xdr:rowOff>
    </xdr:from>
    <xdr:to>
      <xdr:col>10</xdr:col>
      <xdr:colOff>165100</xdr:colOff>
      <xdr:row>58</xdr:row>
      <xdr:rowOff>84722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2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75849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1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106159</xdr:rowOff>
    </xdr:from>
    <xdr:to>
      <xdr:col>6</xdr:col>
      <xdr:colOff>38100</xdr:colOff>
      <xdr:row>51</xdr:row>
      <xdr:rowOff>36309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27436</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77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86741</xdr:rowOff>
    </xdr:from>
    <xdr:to>
      <xdr:col>24</xdr:col>
      <xdr:colOff>63500</xdr:colOff>
      <xdr:row>74</xdr:row>
      <xdr:rowOff>5035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431141"/>
          <a:ext cx="838200" cy="26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21435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708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5035</xdr:rowOff>
    </xdr:from>
    <xdr:to>
      <xdr:col>19</xdr:col>
      <xdr:colOff>177800</xdr:colOff>
      <xdr:row>75</xdr:row>
      <xdr:rowOff>69310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92335"/>
          <a:ext cx="889000" cy="2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70432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0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148387</xdr:rowOff>
    </xdr:from>
    <xdr:to>
      <xdr:col>15</xdr:col>
      <xdr:colOff>50800</xdr:colOff>
      <xdr:row>75</xdr:row>
      <xdr:rowOff>69310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2664237"/>
          <a:ext cx="889000" cy="263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51840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5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148387</xdr:rowOff>
    </xdr:from>
    <xdr:to>
      <xdr:col>10</xdr:col>
      <xdr:colOff>114300</xdr:colOff>
      <xdr:row>76</xdr:row>
      <xdr:rowOff>65920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664237"/>
          <a:ext cx="889000" cy="431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52697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2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34065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578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35941</xdr:rowOff>
    </xdr:from>
    <xdr:to>
      <xdr:col>24</xdr:col>
      <xdr:colOff>114300</xdr:colOff>
      <xdr:row>72</xdr:row>
      <xdr:rowOff>137541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38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58818</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231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125685</xdr:rowOff>
    </xdr:from>
    <xdr:to>
      <xdr:col>20</xdr:col>
      <xdr:colOff>38100</xdr:colOff>
      <xdr:row>74</xdr:row>
      <xdr:rowOff>55835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6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72362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416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18510</xdr:rowOff>
    </xdr:from>
    <xdr:to>
      <xdr:col>15</xdr:col>
      <xdr:colOff>101600</xdr:colOff>
      <xdr:row>75</xdr:row>
      <xdr:rowOff>120110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8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136637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65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97587</xdr:rowOff>
    </xdr:from>
    <xdr:to>
      <xdr:col>10</xdr:col>
      <xdr:colOff>165100</xdr:colOff>
      <xdr:row>74</xdr:row>
      <xdr:rowOff>27737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6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44264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38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15120</xdr:rowOff>
    </xdr:from>
    <xdr:to>
      <xdr:col>6</xdr:col>
      <xdr:colOff>38100</xdr:colOff>
      <xdr:row>76</xdr:row>
      <xdr:rowOff>116720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4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133246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2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130834</xdr:rowOff>
    </xdr:from>
    <xdr:to>
      <xdr:col>24</xdr:col>
      <xdr:colOff>62865</xdr:colOff>
      <xdr:row>98</xdr:row>
      <xdr:rowOff>85065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6247134"/>
          <a:ext cx="1270" cy="640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88892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89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85065</xdr:rowOff>
    </xdr:from>
    <xdr:to>
      <xdr:col>24</xdr:col>
      <xdr:colOff>152400</xdr:colOff>
      <xdr:row>98</xdr:row>
      <xdr:rowOff>85065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887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77511</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602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130834</xdr:rowOff>
    </xdr:from>
    <xdr:to>
      <xdr:col>24</xdr:col>
      <xdr:colOff>152400</xdr:colOff>
      <xdr:row>94</xdr:row>
      <xdr:rowOff>130834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247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141577</xdr:rowOff>
    </xdr:from>
    <xdr:to>
      <xdr:col>24</xdr:col>
      <xdr:colOff>63500</xdr:colOff>
      <xdr:row>97</xdr:row>
      <xdr:rowOff>144419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72227"/>
          <a:ext cx="838200" cy="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75871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5350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52994</xdr:rowOff>
    </xdr:from>
    <xdr:to>
      <xdr:col>24</xdr:col>
      <xdr:colOff>114300</xdr:colOff>
      <xdr:row>97</xdr:row>
      <xdr:rowOff>154594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683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138965</xdr:rowOff>
    </xdr:from>
    <xdr:to>
      <xdr:col>19</xdr:col>
      <xdr:colOff>177800</xdr:colOff>
      <xdr:row>97</xdr:row>
      <xdr:rowOff>144419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6769615"/>
          <a:ext cx="889000" cy="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67641</xdr:rowOff>
    </xdr:from>
    <xdr:to>
      <xdr:col>20</xdr:col>
      <xdr:colOff>38100</xdr:colOff>
      <xdr:row>97</xdr:row>
      <xdr:rowOff>169241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69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60589</xdr:rowOff>
    </xdr:from>
    <xdr:to>
      <xdr:col>15</xdr:col>
      <xdr:colOff>50800</xdr:colOff>
      <xdr:row>97</xdr:row>
      <xdr:rowOff>138965</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5662539"/>
          <a:ext cx="889000" cy="110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37497</xdr:rowOff>
    </xdr:from>
    <xdr:to>
      <xdr:col>15</xdr:col>
      <xdr:colOff>101600</xdr:colOff>
      <xdr:row>97</xdr:row>
      <xdr:rowOff>139097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6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155624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443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60589</xdr:rowOff>
    </xdr:from>
    <xdr:to>
      <xdr:col>10</xdr:col>
      <xdr:colOff>114300</xdr:colOff>
      <xdr:row>95</xdr:row>
      <xdr:rowOff>57420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5662539"/>
          <a:ext cx="889000" cy="68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153153</xdr:rowOff>
    </xdr:from>
    <xdr:to>
      <xdr:col>10</xdr:col>
      <xdr:colOff>165100</xdr:colOff>
      <xdr:row>97</xdr:row>
      <xdr:rowOff>83303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61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74430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0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166674</xdr:rowOff>
    </xdr:from>
    <xdr:to>
      <xdr:col>6</xdr:col>
      <xdr:colOff>38100</xdr:colOff>
      <xdr:row>98</xdr:row>
      <xdr:rowOff>96824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9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87951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9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90777</xdr:rowOff>
    </xdr:from>
    <xdr:to>
      <xdr:col>24</xdr:col>
      <xdr:colOff>114300</xdr:colOff>
      <xdr:row>98</xdr:row>
      <xdr:rowOff>20927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2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31420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6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93619</xdr:rowOff>
    </xdr:from>
    <xdr:to>
      <xdr:col>20</xdr:col>
      <xdr:colOff>38100</xdr:colOff>
      <xdr:row>98</xdr:row>
      <xdr:rowOff>23769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2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14896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88165</xdr:rowOff>
    </xdr:from>
    <xdr:to>
      <xdr:col>15</xdr:col>
      <xdr:colOff>101600</xdr:colOff>
      <xdr:row>98</xdr:row>
      <xdr:rowOff>18315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1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9442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9789</xdr:rowOff>
    </xdr:from>
    <xdr:to>
      <xdr:col>10</xdr:col>
      <xdr:colOff>165100</xdr:colOff>
      <xdr:row>91</xdr:row>
      <xdr:rowOff>111389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561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89</xdr:row>
      <xdr:rowOff>127916</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19795" y="15386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6620</xdr:rowOff>
    </xdr:from>
    <xdr:to>
      <xdr:col>6</xdr:col>
      <xdr:colOff>38100</xdr:colOff>
      <xdr:row>95</xdr:row>
      <xdr:rowOff>108220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29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124747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0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72034</xdr:rowOff>
    </xdr:from>
    <xdr:to>
      <xdr:col>55</xdr:col>
      <xdr:colOff>0</xdr:colOff>
      <xdr:row>38</xdr:row>
      <xdr:rowOff>483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415684"/>
          <a:ext cx="838200" cy="99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72034</xdr:rowOff>
    </xdr:from>
    <xdr:to>
      <xdr:col>50</xdr:col>
      <xdr:colOff>114300</xdr:colOff>
      <xdr:row>38</xdr:row>
      <xdr:rowOff>17856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8750300" y="6415684"/>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17856</xdr:rowOff>
    </xdr:from>
    <xdr:to>
      <xdr:col>45</xdr:col>
      <xdr:colOff>177800</xdr:colOff>
      <xdr:row>38</xdr:row>
      <xdr:rowOff>27000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17856</xdr:rowOff>
    </xdr:from>
    <xdr:to>
      <xdr:col>41</xdr:col>
      <xdr:colOff>50800</xdr:colOff>
      <xdr:row>38</xdr:row>
      <xdr:rowOff>27000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329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121133</xdr:rowOff>
    </xdr:from>
    <xdr:to>
      <xdr:col>55</xdr:col>
      <xdr:colOff>50800</xdr:colOff>
      <xdr:row>38</xdr:row>
      <xdr:rowOff>51282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4647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36060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379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21234</xdr:rowOff>
    </xdr:from>
    <xdr:to>
      <xdr:col>50</xdr:col>
      <xdr:colOff>165100</xdr:colOff>
      <xdr:row>37</xdr:row>
      <xdr:rowOff>122834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36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113961</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04428" y="6457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138506</xdr:rowOff>
    </xdr:from>
    <xdr:to>
      <xdr:col>46</xdr:col>
      <xdr:colOff>38100</xdr:colOff>
      <xdr:row>38</xdr:row>
      <xdr:rowOff>68656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59783</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147650</xdr:rowOff>
    </xdr:from>
    <xdr:to>
      <xdr:col>41</xdr:col>
      <xdr:colOff>101600</xdr:colOff>
      <xdr:row>38</xdr:row>
      <xdr:rowOff>77800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4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68927</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58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138506</xdr:rowOff>
    </xdr:from>
    <xdr:to>
      <xdr:col>36</xdr:col>
      <xdr:colOff>165100</xdr:colOff>
      <xdr:row>38</xdr:row>
      <xdr:rowOff>68656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4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59783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574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134442</xdr:rowOff>
    </xdr:from>
    <xdr:to>
      <xdr:col>55</xdr:col>
      <xdr:colOff>0</xdr:colOff>
      <xdr:row>51</xdr:row>
      <xdr:rowOff>145918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8878392"/>
          <a:ext cx="8382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110532</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40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134442</xdr:rowOff>
    </xdr:from>
    <xdr:to>
      <xdr:col>50</xdr:col>
      <xdr:colOff>114300</xdr:colOff>
      <xdr:row>52</xdr:row>
      <xdr:rowOff>12507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8878392"/>
          <a:ext cx="889000" cy="4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49588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65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12507</xdr:rowOff>
    </xdr:from>
    <xdr:to>
      <xdr:col>45</xdr:col>
      <xdr:colOff>177800</xdr:colOff>
      <xdr:row>52</xdr:row>
      <xdr:rowOff>29926</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8927907"/>
          <a:ext cx="889000" cy="17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74779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7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29926</xdr:rowOff>
    </xdr:from>
    <xdr:to>
      <xdr:col>41</xdr:col>
      <xdr:colOff>50800</xdr:colOff>
      <xdr:row>52</xdr:row>
      <xdr:rowOff>103581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8945326"/>
          <a:ext cx="889000" cy="7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78026</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125712</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72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95118</xdr:rowOff>
    </xdr:from>
    <xdr:to>
      <xdr:col>55</xdr:col>
      <xdr:colOff>50800</xdr:colOff>
      <xdr:row>52</xdr:row>
      <xdr:rowOff>25268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83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48145</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7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83642</xdr:rowOff>
    </xdr:from>
    <xdr:to>
      <xdr:col>50</xdr:col>
      <xdr:colOff>165100</xdr:colOff>
      <xdr:row>52</xdr:row>
      <xdr:rowOff>13792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8827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30319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8602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133157</xdr:rowOff>
    </xdr:from>
    <xdr:to>
      <xdr:col>46</xdr:col>
      <xdr:colOff>38100</xdr:colOff>
      <xdr:row>52</xdr:row>
      <xdr:rowOff>63307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887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79834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86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150576</xdr:rowOff>
    </xdr:from>
    <xdr:to>
      <xdr:col>41</xdr:col>
      <xdr:colOff>101600</xdr:colOff>
      <xdr:row>52</xdr:row>
      <xdr:rowOff>80726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8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97253</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866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52781</xdr:rowOff>
    </xdr:from>
    <xdr:to>
      <xdr:col>36</xdr:col>
      <xdr:colOff>165100</xdr:colOff>
      <xdr:row>52</xdr:row>
      <xdr:rowOff>154381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896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170908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874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144957</xdr:rowOff>
    </xdr:from>
    <xdr:to>
      <xdr:col>55</xdr:col>
      <xdr:colOff>0</xdr:colOff>
      <xdr:row>76</xdr:row>
      <xdr:rowOff>155817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175157"/>
          <a:ext cx="838200" cy="1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48607</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2735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25667</xdr:rowOff>
    </xdr:from>
    <xdr:to>
      <xdr:col>50</xdr:col>
      <xdr:colOff>114300</xdr:colOff>
      <xdr:row>76</xdr:row>
      <xdr:rowOff>155817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055867"/>
          <a:ext cx="889000" cy="13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1820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68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58395</xdr:rowOff>
    </xdr:from>
    <xdr:to>
      <xdr:col>45</xdr:col>
      <xdr:colOff>177800</xdr:colOff>
      <xdr:row>76</xdr:row>
      <xdr:rowOff>25667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917145"/>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98785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261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168199</xdr:rowOff>
    </xdr:from>
    <xdr:to>
      <xdr:col>41</xdr:col>
      <xdr:colOff>50800</xdr:colOff>
      <xdr:row>75</xdr:row>
      <xdr:rowOff>58395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2855499"/>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78477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259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94157</xdr:rowOff>
    </xdr:from>
    <xdr:to>
      <xdr:col>55</xdr:col>
      <xdr:colOff>50800</xdr:colOff>
      <xdr:row>77</xdr:row>
      <xdr:rowOff>24307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72584</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105017</xdr:rowOff>
    </xdr:from>
    <xdr:to>
      <xdr:col>50</xdr:col>
      <xdr:colOff>165100</xdr:colOff>
      <xdr:row>77</xdr:row>
      <xdr:rowOff>35167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13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26294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22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146317</xdr:rowOff>
    </xdr:from>
    <xdr:to>
      <xdr:col>46</xdr:col>
      <xdr:colOff>38100</xdr:colOff>
      <xdr:row>76</xdr:row>
      <xdr:rowOff>76467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0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67594</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09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7595</xdr:rowOff>
    </xdr:from>
    <xdr:to>
      <xdr:col>41</xdr:col>
      <xdr:colOff>101600</xdr:colOff>
      <xdr:row>75</xdr:row>
      <xdr:rowOff>109195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100322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9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117399</xdr:rowOff>
    </xdr:from>
    <xdr:to>
      <xdr:col>36</xdr:col>
      <xdr:colOff>165100</xdr:colOff>
      <xdr:row>75</xdr:row>
      <xdr:rowOff>47549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80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64076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57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149921</xdr:rowOff>
    </xdr:from>
    <xdr:to>
      <xdr:col>55</xdr:col>
      <xdr:colOff>0</xdr:colOff>
      <xdr:row>95</xdr:row>
      <xdr:rowOff>153905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37671"/>
          <a:ext cx="838200" cy="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116936</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33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149921</xdr:rowOff>
    </xdr:from>
    <xdr:to>
      <xdr:col>50</xdr:col>
      <xdr:colOff>114300</xdr:colOff>
      <xdr:row>96</xdr:row>
      <xdr:rowOff>13905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37671"/>
          <a:ext cx="889000" cy="3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13905</xdr:rowOff>
    </xdr:from>
    <xdr:to>
      <xdr:col>45</xdr:col>
      <xdr:colOff>177800</xdr:colOff>
      <xdr:row>96</xdr:row>
      <xdr:rowOff>64426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73105"/>
          <a:ext cx="889000" cy="5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156552</xdr:rowOff>
    </xdr:from>
    <xdr:to>
      <xdr:col>41</xdr:col>
      <xdr:colOff>50800</xdr:colOff>
      <xdr:row>96</xdr:row>
      <xdr:rowOff>64426</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44302"/>
          <a:ext cx="889000" cy="7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103105</xdr:rowOff>
    </xdr:from>
    <xdr:to>
      <xdr:col>55</xdr:col>
      <xdr:colOff>50800</xdr:colOff>
      <xdr:row>96</xdr:row>
      <xdr:rowOff>33255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81532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6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99121</xdr:rowOff>
    </xdr:from>
    <xdr:to>
      <xdr:col>50</xdr:col>
      <xdr:colOff>165100</xdr:colOff>
      <xdr:row>96</xdr:row>
      <xdr:rowOff>29271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38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45798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134555</xdr:rowOff>
    </xdr:from>
    <xdr:to>
      <xdr:col>46</xdr:col>
      <xdr:colOff>38100</xdr:colOff>
      <xdr:row>96</xdr:row>
      <xdr:rowOff>64705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81232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13626</xdr:rowOff>
    </xdr:from>
    <xdr:to>
      <xdr:col>41</xdr:col>
      <xdr:colOff>101600</xdr:colOff>
      <xdr:row>96</xdr:row>
      <xdr:rowOff>115226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131753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2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105752</xdr:rowOff>
    </xdr:from>
    <xdr:to>
      <xdr:col>36</xdr:col>
      <xdr:colOff>165100</xdr:colOff>
      <xdr:row>96</xdr:row>
      <xdr:rowOff>35902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3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52429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6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143929</xdr:rowOff>
    </xdr:from>
    <xdr:to>
      <xdr:col>85</xdr:col>
      <xdr:colOff>127000</xdr:colOff>
      <xdr:row>38</xdr:row>
      <xdr:rowOff>37402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6487579"/>
          <a:ext cx="838200" cy="64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94327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66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143929</xdr:rowOff>
    </xdr:from>
    <xdr:to>
      <xdr:col>81</xdr:col>
      <xdr:colOff>50800</xdr:colOff>
      <xdr:row>38</xdr:row>
      <xdr:rowOff>76988</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487579"/>
          <a:ext cx="8890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72492</xdr:rowOff>
    </xdr:from>
    <xdr:to>
      <xdr:col>76</xdr:col>
      <xdr:colOff>114300</xdr:colOff>
      <xdr:row>38</xdr:row>
      <xdr:rowOff>76988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87592"/>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57866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3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81026</xdr:rowOff>
    </xdr:from>
    <xdr:to>
      <xdr:col>71</xdr:col>
      <xdr:colOff>177800</xdr:colOff>
      <xdr:row>38</xdr:row>
      <xdr:rowOff>72492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4676"/>
          <a:ext cx="889000" cy="16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71734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4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161510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50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158052</xdr:rowOff>
    </xdr:from>
    <xdr:to>
      <xdr:col>85</xdr:col>
      <xdr:colOff>177800</xdr:colOff>
      <xdr:row>38</xdr:row>
      <xdr:rowOff>88202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0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72979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1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93129</xdr:rowOff>
    </xdr:from>
    <xdr:to>
      <xdr:col>81</xdr:col>
      <xdr:colOff>101600</xdr:colOff>
      <xdr:row>38</xdr:row>
      <xdr:rowOff>23279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39806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2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26188</xdr:rowOff>
    </xdr:from>
    <xdr:to>
      <xdr:col>76</xdr:col>
      <xdr:colOff>165100</xdr:colOff>
      <xdr:row>38</xdr:row>
      <xdr:rowOff>127788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118915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21692</xdr:rowOff>
    </xdr:from>
    <xdr:to>
      <xdr:col>72</xdr:col>
      <xdr:colOff>38100</xdr:colOff>
      <xdr:row>38</xdr:row>
      <xdr:rowOff>123292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114419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30226</xdr:rowOff>
    </xdr:from>
    <xdr:to>
      <xdr:col>67</xdr:col>
      <xdr:colOff>101600</xdr:colOff>
      <xdr:row>37</xdr:row>
      <xdr:rowOff>131826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7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148353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1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53</xdr:row>
      <xdr:rowOff>7409</xdr:rowOff>
    </xdr:from>
    <xdr:to>
      <xdr:col>85</xdr:col>
      <xdr:colOff>126364</xdr:colOff>
      <xdr:row>58</xdr:row>
      <xdr:rowOff>77635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9094259"/>
          <a:ext cx="1269" cy="927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81462</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2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77635</xdr:rowOff>
    </xdr:from>
    <xdr:to>
      <xdr:col>86</xdr:col>
      <xdr:colOff>25400</xdr:colOff>
      <xdr:row>58</xdr:row>
      <xdr:rowOff>77635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21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125536</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8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53</xdr:row>
      <xdr:rowOff>7409</xdr:rowOff>
    </xdr:from>
    <xdr:to>
      <xdr:col>86</xdr:col>
      <xdr:colOff>25400</xdr:colOff>
      <xdr:row>53</xdr:row>
      <xdr:rowOff>7409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909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114554</xdr:rowOff>
    </xdr:from>
    <xdr:to>
      <xdr:col>85</xdr:col>
      <xdr:colOff>127000</xdr:colOff>
      <xdr:row>53</xdr:row>
      <xdr:rowOff>7409</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8858504"/>
          <a:ext cx="8382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30477</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631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52050</xdr:rowOff>
    </xdr:from>
    <xdr:to>
      <xdr:col>85</xdr:col>
      <xdr:colOff>177800</xdr:colOff>
      <xdr:row>56</xdr:row>
      <xdr:rowOff>153650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114554</xdr:rowOff>
    </xdr:from>
    <xdr:to>
      <xdr:col>81</xdr:col>
      <xdr:colOff>50800</xdr:colOff>
      <xdr:row>56</xdr:row>
      <xdr:rowOff>66617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8858504"/>
          <a:ext cx="889000" cy="80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106891</xdr:rowOff>
    </xdr:from>
    <xdr:to>
      <xdr:col>81</xdr:col>
      <xdr:colOff>101600</xdr:colOff>
      <xdr:row>57</xdr:row>
      <xdr:rowOff>37041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28168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80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66617</xdr:rowOff>
    </xdr:from>
    <xdr:to>
      <xdr:col>76</xdr:col>
      <xdr:colOff>114300</xdr:colOff>
      <xdr:row>57</xdr:row>
      <xdr:rowOff>54112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667817"/>
          <a:ext cx="889000" cy="15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56645</xdr:rowOff>
    </xdr:from>
    <xdr:to>
      <xdr:col>76</xdr:col>
      <xdr:colOff>165100</xdr:colOff>
      <xdr:row>57</xdr:row>
      <xdr:rowOff>158245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8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149372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92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16828</xdr:rowOff>
    </xdr:from>
    <xdr:to>
      <xdr:col>71</xdr:col>
      <xdr:colOff>177800</xdr:colOff>
      <xdr:row>57</xdr:row>
      <xdr:rowOff>54112</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446578"/>
          <a:ext cx="889000" cy="38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88077</xdr:rowOff>
    </xdr:from>
    <xdr:to>
      <xdr:col>72</xdr:col>
      <xdr:colOff>38100</xdr:colOff>
      <xdr:row>58</xdr:row>
      <xdr:rowOff>18227</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8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9354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95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103347</xdr:rowOff>
    </xdr:from>
    <xdr:to>
      <xdr:col>67</xdr:col>
      <xdr:colOff>101600</xdr:colOff>
      <xdr:row>57</xdr:row>
      <xdr:rowOff>33497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0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24624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9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128059</xdr:rowOff>
    </xdr:from>
    <xdr:to>
      <xdr:col>85</xdr:col>
      <xdr:colOff>177800</xdr:colOff>
      <xdr:row>53</xdr:row>
      <xdr:rowOff>58209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04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81086</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99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63754</xdr:rowOff>
    </xdr:from>
    <xdr:to>
      <xdr:col>81</xdr:col>
      <xdr:colOff>101600</xdr:colOff>
      <xdr:row>51</xdr:row>
      <xdr:rowOff>165354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88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10431</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858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15817</xdr:rowOff>
    </xdr:from>
    <xdr:to>
      <xdr:col>76</xdr:col>
      <xdr:colOff>165100</xdr:colOff>
      <xdr:row>56</xdr:row>
      <xdr:rowOff>117417</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6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133944</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3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3312</xdr:rowOff>
    </xdr:from>
    <xdr:to>
      <xdr:col>72</xdr:col>
      <xdr:colOff>38100</xdr:colOff>
      <xdr:row>57</xdr:row>
      <xdr:rowOff>104912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7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121439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137478</xdr:rowOff>
    </xdr:from>
    <xdr:to>
      <xdr:col>67</xdr:col>
      <xdr:colOff>101600</xdr:colOff>
      <xdr:row>55</xdr:row>
      <xdr:rowOff>67628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84155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7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146340</xdr:rowOff>
    </xdr:from>
    <xdr:to>
      <xdr:col>85</xdr:col>
      <xdr:colOff>127000</xdr:colOff>
      <xdr:row>74</xdr:row>
      <xdr:rowOff>145469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2319290"/>
          <a:ext cx="838200" cy="51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146340</xdr:rowOff>
    </xdr:from>
    <xdr:to>
      <xdr:col>81</xdr:col>
      <xdr:colOff>50800</xdr:colOff>
      <xdr:row>73</xdr:row>
      <xdr:rowOff>108785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2319290"/>
          <a:ext cx="889000" cy="30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137540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46428" y="1333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108785</xdr:rowOff>
    </xdr:from>
    <xdr:to>
      <xdr:col>76</xdr:col>
      <xdr:colOff>114300</xdr:colOff>
      <xdr:row>74</xdr:row>
      <xdr:rowOff>115643</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3703300" y="12624635"/>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111197</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31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115643</xdr:rowOff>
    </xdr:from>
    <xdr:to>
      <xdr:col>71</xdr:col>
      <xdr:colOff>177800</xdr:colOff>
      <xdr:row>78</xdr:row>
      <xdr:rowOff>113139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802943"/>
          <a:ext cx="889000" cy="68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63191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64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94669</xdr:rowOff>
    </xdr:from>
    <xdr:to>
      <xdr:col>85</xdr:col>
      <xdr:colOff>177800</xdr:colOff>
      <xdr:row>75</xdr:row>
      <xdr:rowOff>24819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78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117546</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63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95540</xdr:rowOff>
    </xdr:from>
    <xdr:to>
      <xdr:col>81</xdr:col>
      <xdr:colOff>101600</xdr:colOff>
      <xdr:row>72</xdr:row>
      <xdr:rowOff>25690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22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42217</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14111" y="1204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57985</xdr:rowOff>
    </xdr:from>
    <xdr:to>
      <xdr:col>76</xdr:col>
      <xdr:colOff>165100</xdr:colOff>
      <xdr:row>73</xdr:row>
      <xdr:rowOff>159585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257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4662</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349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64843</xdr:rowOff>
    </xdr:from>
    <xdr:to>
      <xdr:col>72</xdr:col>
      <xdr:colOff>38100</xdr:colOff>
      <xdr:row>74</xdr:row>
      <xdr:rowOff>166443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7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73</xdr:row>
      <xdr:rowOff>11520</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52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62339</xdr:rowOff>
    </xdr:from>
    <xdr:to>
      <xdr:col>67</xdr:col>
      <xdr:colOff>101600</xdr:colOff>
      <xdr:row>78</xdr:row>
      <xdr:rowOff>163939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4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155066</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52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144112</xdr:rowOff>
    </xdr:from>
    <xdr:to>
      <xdr:col>85</xdr:col>
      <xdr:colOff>126364</xdr:colOff>
      <xdr:row>97</xdr:row>
      <xdr:rowOff>103147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574612"/>
          <a:ext cx="1269" cy="1159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106974</xdr:rowOff>
    </xdr:from>
    <xdr:ext cx="469744"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73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103147</xdr:rowOff>
    </xdr:from>
    <xdr:to>
      <xdr:col>86</xdr:col>
      <xdr:colOff>25400</xdr:colOff>
      <xdr:row>97</xdr:row>
      <xdr:rowOff>103147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73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90789</xdr:rowOff>
    </xdr:from>
    <xdr:ext cx="534377"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3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144112</xdr:rowOff>
    </xdr:from>
    <xdr:to>
      <xdr:col>86</xdr:col>
      <xdr:colOff>25400</xdr:colOff>
      <xdr:row>90</xdr:row>
      <xdr:rowOff>144112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574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126738</xdr:rowOff>
    </xdr:from>
    <xdr:to>
      <xdr:col>85</xdr:col>
      <xdr:colOff>127000</xdr:colOff>
      <xdr:row>91</xdr:row>
      <xdr:rowOff>133894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5728688"/>
          <a:ext cx="838200" cy="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111492</xdr:rowOff>
    </xdr:from>
    <xdr:ext cx="534377"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05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133065</xdr:rowOff>
    </xdr:from>
    <xdr:to>
      <xdr:col>85</xdr:col>
      <xdr:colOff>177800</xdr:colOff>
      <xdr:row>94</xdr:row>
      <xdr:rowOff>63215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0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69909</xdr:rowOff>
    </xdr:from>
    <xdr:to>
      <xdr:col>81</xdr:col>
      <xdr:colOff>50800</xdr:colOff>
      <xdr:row>91</xdr:row>
      <xdr:rowOff>126738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5671859"/>
          <a:ext cx="889000" cy="5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125157</xdr:rowOff>
    </xdr:from>
    <xdr:to>
      <xdr:col>81</xdr:col>
      <xdr:colOff>101600</xdr:colOff>
      <xdr:row>94</xdr:row>
      <xdr:rowOff>55307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07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46434</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16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131333</xdr:rowOff>
    </xdr:from>
    <xdr:to>
      <xdr:col>76</xdr:col>
      <xdr:colOff>114300</xdr:colOff>
      <xdr:row>91</xdr:row>
      <xdr:rowOff>69909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3703300" y="15561833"/>
          <a:ext cx="889000" cy="1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117886</xdr:rowOff>
    </xdr:from>
    <xdr:to>
      <xdr:col>76</xdr:col>
      <xdr:colOff>165100</xdr:colOff>
      <xdr:row>94</xdr:row>
      <xdr:rowOff>48036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0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39163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325111" y="1615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79212</xdr:rowOff>
    </xdr:from>
    <xdr:to>
      <xdr:col>71</xdr:col>
      <xdr:colOff>177800</xdr:colOff>
      <xdr:row>90</xdr:row>
      <xdr:rowOff>131333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2814300" y="15509712"/>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97792</xdr:rowOff>
    </xdr:from>
    <xdr:to>
      <xdr:col>72</xdr:col>
      <xdr:colOff>38100</xdr:colOff>
      <xdr:row>94</xdr:row>
      <xdr:rowOff>27942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04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19069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1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127922</xdr:rowOff>
    </xdr:from>
    <xdr:to>
      <xdr:col>67</xdr:col>
      <xdr:colOff>101600</xdr:colOff>
      <xdr:row>94</xdr:row>
      <xdr:rowOff>58072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0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49199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165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83094</xdr:rowOff>
    </xdr:from>
    <xdr:to>
      <xdr:col>85</xdr:col>
      <xdr:colOff>177800</xdr:colOff>
      <xdr:row>92</xdr:row>
      <xdr:rowOff>13244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56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105971</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553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75938</xdr:rowOff>
    </xdr:from>
    <xdr:to>
      <xdr:col>81</xdr:col>
      <xdr:colOff>101600</xdr:colOff>
      <xdr:row>92</xdr:row>
      <xdr:rowOff>6088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56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22615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54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19109</xdr:rowOff>
    </xdr:from>
    <xdr:to>
      <xdr:col>76</xdr:col>
      <xdr:colOff>165100</xdr:colOff>
      <xdr:row>91</xdr:row>
      <xdr:rowOff>120709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56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137236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539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80533</xdr:rowOff>
    </xdr:from>
    <xdr:to>
      <xdr:col>72</xdr:col>
      <xdr:colOff>38100</xdr:colOff>
      <xdr:row>91</xdr:row>
      <xdr:rowOff>10683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551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27210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528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28412</xdr:rowOff>
    </xdr:from>
    <xdr:to>
      <xdr:col>67</xdr:col>
      <xdr:colOff>101600</xdr:colOff>
      <xdr:row>90</xdr:row>
      <xdr:rowOff>130012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545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88</xdr:row>
      <xdr:rowOff>146539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523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類似団体平均と比較すると、民生費、農林水産業費、教育費、災害復旧費及び公債費が特に高くなっている。</a:t>
          </a:r>
        </a:p>
        <a:p>
          <a:r>
            <a:rPr kumimoji="1" lang="ja-JP" altLang="en-US" sz="1300">
              <a:latin typeface="ＭＳ Ｐゴシック" panose="020B0600070205080204" pitchFamily="50" charset="-128"/>
              <a:ea typeface="ＭＳ Ｐゴシック" panose="020B0600070205080204" pitchFamily="50" charset="-128"/>
            </a:rPr>
            <a:t>民生費は、社会保障費の増加による上昇傾向にあり、私立認可保育所・認定こども園給付費や障がい福祉サービス給付事業の増により、前年度と比較して増加している。</a:t>
          </a:r>
        </a:p>
        <a:p>
          <a:r>
            <a:rPr kumimoji="1" lang="ja-JP" altLang="en-US" sz="1300">
              <a:latin typeface="ＭＳ Ｐゴシック" panose="020B0600070205080204" pitchFamily="50" charset="-128"/>
              <a:ea typeface="ＭＳ Ｐゴシック" panose="020B0600070205080204" pitchFamily="50" charset="-128"/>
            </a:rPr>
            <a:t>農林水産業費は、産業構造における第</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次産業の割合が類似団体平均と比較して高いことが挙げられる。</a:t>
          </a:r>
        </a:p>
        <a:p>
          <a:r>
            <a:rPr kumimoji="1" lang="ja-JP" altLang="en-US" sz="1300">
              <a:latin typeface="ＭＳ Ｐゴシック" panose="020B0600070205080204" pitchFamily="50" charset="-128"/>
              <a:ea typeface="ＭＳ Ｐゴシック" panose="020B0600070205080204" pitchFamily="50" charset="-128"/>
            </a:rPr>
            <a:t>教育費は、平田</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地区統合小学校整備事業や大津小学校屋内運動場改築事業等があったものの、新体育館整備事業の減等により、前年度と比較して減少している。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月及び</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月大雨等による災害復旧が発生したものの、過年度の災害復旧の減により、前年度と比較して減少している。</a:t>
          </a:r>
        </a:p>
        <a:p>
          <a:r>
            <a:rPr kumimoji="1" lang="ja-JP" altLang="en-US" sz="1300">
              <a:latin typeface="ＭＳ Ｐゴシック" panose="020B0600070205080204" pitchFamily="50" charset="-128"/>
              <a:ea typeface="ＭＳ Ｐゴシック" panose="020B0600070205080204" pitchFamily="50" charset="-128"/>
            </a:rPr>
            <a:t>公債費は、合併前後の積極的な社会基盤整備に係る起債発行により、類似団体平均の</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倍近くとなっていたが、近年は新規発行額の抑制を行うことにより、減少傾向にある。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歳入については、前年度比で地方債の減を国庫支出金や地方交付税、地方特例交付金の増が上回り、増加（</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億円）した。</a:t>
          </a:r>
        </a:p>
        <a:p>
          <a:r>
            <a:rPr kumimoji="1" lang="ja-JP" altLang="en-US" sz="1400">
              <a:latin typeface="ＭＳ ゴシック" pitchFamily="49" charset="-128"/>
              <a:ea typeface="ＭＳ ゴシック" pitchFamily="49" charset="-128"/>
            </a:rPr>
            <a:t>　歳出についても、普通建設事業費や災害復旧事業費、補助費等の減を、扶助費や人件費、物件費等の増が上回り増加（</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億円）した。その結果、実質収支額は昨年度と同様黒字（</a:t>
          </a:r>
          <a:r>
            <a:rPr kumimoji="1" lang="en-US" altLang="ja-JP" sz="1400">
              <a:latin typeface="ＭＳ ゴシック" pitchFamily="49" charset="-128"/>
              <a:ea typeface="ＭＳ ゴシック" pitchFamily="49" charset="-128"/>
            </a:rPr>
            <a:t>17.9</a:t>
          </a:r>
          <a:r>
            <a:rPr kumimoji="1" lang="ja-JP" altLang="en-US" sz="1400">
              <a:latin typeface="ＭＳ ゴシック" pitchFamily="49" charset="-128"/>
              <a:ea typeface="ＭＳ ゴシック" pitchFamily="49" charset="-128"/>
            </a:rPr>
            <a:t>億円）となり、実質収支額が増加したことにより、実質収支比率は増加した。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島根県出雲市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本市には、一般会計のほか、国民健康保険特別会計など</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の会計があり、平成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年以降、その全ての会計における実質収支額が黒字決算である。</a:t>
          </a:r>
        </a:p>
        <a:p>
          <a:r>
            <a:rPr kumimoji="1" lang="ja-JP" altLang="en-US" sz="1400">
              <a:latin typeface="ＭＳ ゴシック" pitchFamily="49" charset="-128"/>
              <a:ea typeface="ＭＳ ゴシック" pitchFamily="49" charset="-128"/>
            </a:rPr>
            <a:t>　しかしながら、一般会計から特別会計等への繰出は依然として高水準を継続しており、令和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億円を超える繰出金（下水道事業への補助費等を含む）を一般会計から支出しており、一般会計の負担が大きい。</a:t>
          </a:r>
        </a:p>
        <a:p>
          <a:r>
            <a:rPr kumimoji="1" lang="ja-JP" altLang="en-US" sz="1400">
              <a:latin typeface="ＭＳ ゴシック" pitchFamily="49" charset="-128"/>
              <a:ea typeface="ＭＳ ゴシック" pitchFamily="49" charset="-128"/>
            </a:rPr>
            <a:t>　一般会計からの繰出金と使用料のバランスを図るため、平成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年度に下水道料金を、平成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年度及び令和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年度に水道料金を改定した。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8</a:t>
          </a:r>
          <a:r>
            <a:rPr kumimoji="1" lang="ja-JP" altLang="en-US" sz="1400">
              <a:latin typeface="ＭＳ ゴシック" pitchFamily="49" charset="-128"/>
              <a:ea typeface="ＭＳ ゴシック" pitchFamily="49" charset="-128"/>
            </a:rPr>
            <a:t>年度からは施設使用料の改定を予定しているところであり、</a:t>
          </a:r>
        </a:p>
        <a:p>
          <a:r>
            <a:rPr kumimoji="1" lang="ja-JP" altLang="en-US" sz="1400">
              <a:latin typeface="ＭＳ ゴシック" pitchFamily="49" charset="-128"/>
              <a:ea typeface="ＭＳ ゴシック" pitchFamily="49" charset="-128"/>
            </a:rPr>
            <a:t>今後も安定した運営が継続できるよう収入確保に努める。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AY9" sqref="AY9:BM9"/>
    </sheetView>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97792740</v>
      </c>
      <c r="BO4" s="449"/>
      <c r="BP4" s="449"/>
      <c r="BQ4" s="449"/>
      <c r="BR4" s="449"/>
      <c r="BS4" s="449"/>
      <c r="BT4" s="449"/>
      <c r="BU4" s="450"/>
      <c r="BV4" s="448">
        <v>97661232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3.8</v>
      </c>
      <c r="CU4" s="589"/>
      <c r="CV4" s="589"/>
      <c r="CW4" s="589"/>
      <c r="CX4" s="589"/>
      <c r="CY4" s="589"/>
      <c r="CZ4" s="589"/>
      <c r="DA4" s="590"/>
      <c r="DB4" s="588">
        <v>2.9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95457664</v>
      </c>
      <c r="BO5" s="420"/>
      <c r="BP5" s="420"/>
      <c r="BQ5" s="420"/>
      <c r="BR5" s="420"/>
      <c r="BS5" s="420"/>
      <c r="BT5" s="420"/>
      <c r="BU5" s="421"/>
      <c r="BV5" s="419">
        <v>95322424</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86</v>
      </c>
      <c r="CU5" s="417"/>
      <c r="CV5" s="417"/>
      <c r="CW5" s="417"/>
      <c r="CX5" s="417"/>
      <c r="CY5" s="417"/>
      <c r="CZ5" s="417"/>
      <c r="DA5" s="418"/>
      <c r="DB5" s="416">
        <v>84.3</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2335076</v>
      </c>
      <c r="BO6" s="420"/>
      <c r="BP6" s="420"/>
      <c r="BQ6" s="420"/>
      <c r="BR6" s="420"/>
      <c r="BS6" s="420"/>
      <c r="BT6" s="420"/>
      <c r="BU6" s="421"/>
      <c r="BV6" s="419">
        <v>2338808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86.3</v>
      </c>
      <c r="CU6" s="563"/>
      <c r="CV6" s="563"/>
      <c r="CW6" s="563"/>
      <c r="CX6" s="563"/>
      <c r="CY6" s="563"/>
      <c r="CZ6" s="563"/>
      <c r="DA6" s="564"/>
      <c r="DB6" s="562">
        <v>84.9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540414</v>
      </c>
      <c r="BO7" s="420"/>
      <c r="BP7" s="420"/>
      <c r="BQ7" s="420"/>
      <c r="BR7" s="420"/>
      <c r="BS7" s="420"/>
      <c r="BT7" s="420"/>
      <c r="BU7" s="421"/>
      <c r="BV7" s="419">
        <v>977413</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47441752</v>
      </c>
      <c r="CU7" s="420"/>
      <c r="CV7" s="420"/>
      <c r="CW7" s="420"/>
      <c r="CX7" s="420"/>
      <c r="CY7" s="420"/>
      <c r="CZ7" s="420"/>
      <c r="DA7" s="421"/>
      <c r="DB7" s="419">
        <v>46220578</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1794662</v>
      </c>
      <c r="BO8" s="420"/>
      <c r="BP8" s="420"/>
      <c r="BQ8" s="420"/>
      <c r="BR8" s="420"/>
      <c r="BS8" s="420"/>
      <c r="BT8" s="420"/>
      <c r="BU8" s="421"/>
      <c r="BV8" s="419">
        <v>1361395</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172775</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433267</v>
      </c>
      <c r="BO9" s="420"/>
      <c r="BP9" s="420"/>
      <c r="BQ9" s="420"/>
      <c r="BR9" s="420"/>
      <c r="BS9" s="420"/>
      <c r="BT9" s="420"/>
      <c r="BU9" s="421"/>
      <c r="BV9" s="419">
        <v>-160631</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15.1</v>
      </c>
      <c r="CU9" s="417"/>
      <c r="CV9" s="417"/>
      <c r="CW9" s="417"/>
      <c r="CX9" s="417"/>
      <c r="CY9" s="417"/>
      <c r="CZ9" s="417"/>
      <c r="DA9" s="418"/>
      <c r="DB9" s="416">
        <v>15.7</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112</v>
      </c>
      <c r="M10" s="376"/>
      <c r="N10" s="376"/>
      <c r="O10" s="376"/>
      <c r="P10" s="376"/>
      <c r="Q10" s="377"/>
      <c r="R10" s="372">
        <v>171938</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2591</v>
      </c>
      <c r="BO10" s="420"/>
      <c r="BP10" s="420"/>
      <c r="BQ10" s="420"/>
      <c r="BR10" s="420"/>
      <c r="BS10" s="420"/>
      <c r="BT10" s="420"/>
      <c r="BU10" s="421"/>
      <c r="BV10" s="419">
        <v>568</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13534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172327</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200000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167372</v>
      </c>
      <c r="S13" s="507"/>
      <c r="T13" s="507"/>
      <c r="U13" s="507"/>
      <c r="V13" s="508"/>
      <c r="W13" s="509" t="s">
        <v>131</v>
      </c>
      <c r="X13" s="405"/>
      <c r="Y13" s="405"/>
      <c r="Z13" s="405"/>
      <c r="AA13" s="405"/>
      <c r="AB13" s="406"/>
      <c r="AC13" s="372">
        <v>4553</v>
      </c>
      <c r="AD13" s="373"/>
      <c r="AE13" s="373"/>
      <c r="AF13" s="373"/>
      <c r="AG13" s="374"/>
      <c r="AH13" s="372">
        <v>5421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235858</v>
      </c>
      <c r="BO13" s="420"/>
      <c r="BP13" s="420"/>
      <c r="BQ13" s="420"/>
      <c r="BR13" s="420"/>
      <c r="BS13" s="420"/>
      <c r="BT13" s="420"/>
      <c r="BU13" s="421"/>
      <c r="BV13" s="419">
        <v>-146529</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11.7</v>
      </c>
      <c r="CU13" s="417"/>
      <c r="CV13" s="417"/>
      <c r="CW13" s="417"/>
      <c r="CX13" s="417"/>
      <c r="CY13" s="417"/>
      <c r="CZ13" s="417"/>
      <c r="DA13" s="418"/>
      <c r="DB13" s="416">
        <v>12.3</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172607</v>
      </c>
      <c r="S14" s="507"/>
      <c r="T14" s="507"/>
      <c r="U14" s="507"/>
      <c r="V14" s="508"/>
      <c r="W14" s="510"/>
      <c r="X14" s="408"/>
      <c r="Y14" s="408"/>
      <c r="Z14" s="408"/>
      <c r="AA14" s="408"/>
      <c r="AB14" s="409"/>
      <c r="AC14" s="499">
        <v>5.3</v>
      </c>
      <c r="AD14" s="500"/>
      <c r="AE14" s="500"/>
      <c r="AF14" s="500"/>
      <c r="AG14" s="501"/>
      <c r="AH14" s="499">
        <v>6.4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156.80000000000001</v>
      </c>
      <c r="CU14" s="517"/>
      <c r="CV14" s="517"/>
      <c r="CW14" s="517"/>
      <c r="CX14" s="517"/>
      <c r="CY14" s="517"/>
      <c r="CZ14" s="517"/>
      <c r="DA14" s="518"/>
      <c r="DB14" s="516">
        <v>160.1</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168170</v>
      </c>
      <c r="S15" s="507"/>
      <c r="T15" s="507"/>
      <c r="U15" s="507"/>
      <c r="V15" s="508"/>
      <c r="W15" s="509" t="s">
        <v>137</v>
      </c>
      <c r="X15" s="405"/>
      <c r="Y15" s="405"/>
      <c r="Z15" s="405"/>
      <c r="AA15" s="405"/>
      <c r="AB15" s="406"/>
      <c r="AC15" s="372">
        <v>24220</v>
      </c>
      <c r="AD15" s="373"/>
      <c r="AE15" s="373"/>
      <c r="AF15" s="373"/>
      <c r="AG15" s="374"/>
      <c r="AH15" s="372">
        <v>22962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23221725</v>
      </c>
      <c r="BO15" s="449"/>
      <c r="BP15" s="449"/>
      <c r="BQ15" s="449"/>
      <c r="BR15" s="449"/>
      <c r="BS15" s="449"/>
      <c r="BT15" s="449"/>
      <c r="BU15" s="450"/>
      <c r="BV15" s="448">
        <v>22983033</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28.4</v>
      </c>
      <c r="AD16" s="500"/>
      <c r="AE16" s="500"/>
      <c r="AF16" s="500"/>
      <c r="AG16" s="501"/>
      <c r="AH16" s="499">
        <v>27.2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41261603</v>
      </c>
      <c r="BO16" s="420"/>
      <c r="BP16" s="420"/>
      <c r="BQ16" s="420"/>
      <c r="BR16" s="420"/>
      <c r="BS16" s="420"/>
      <c r="BT16" s="420"/>
      <c r="BU16" s="421"/>
      <c r="BV16" s="419">
        <v>40003196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56390</v>
      </c>
      <c r="AD17" s="373"/>
      <c r="AE17" s="373"/>
      <c r="AF17" s="373"/>
      <c r="AG17" s="374"/>
      <c r="AH17" s="372">
        <v>55898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29191463</v>
      </c>
      <c r="BO17" s="420"/>
      <c r="BP17" s="420"/>
      <c r="BQ17" s="420"/>
      <c r="BR17" s="420"/>
      <c r="BS17" s="420"/>
      <c r="BT17" s="420"/>
      <c r="BU17" s="421"/>
      <c r="BV17" s="419">
        <v>28852674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624.32000000000005</v>
      </c>
      <c r="M18" s="472"/>
      <c r="N18" s="472"/>
      <c r="O18" s="472"/>
      <c r="P18" s="472"/>
      <c r="Q18" s="472"/>
      <c r="R18" s="473"/>
      <c r="S18" s="473"/>
      <c r="T18" s="473"/>
      <c r="U18" s="473"/>
      <c r="V18" s="474"/>
      <c r="W18" s="490"/>
      <c r="X18" s="491"/>
      <c r="Y18" s="491"/>
      <c r="Z18" s="491"/>
      <c r="AA18" s="491"/>
      <c r="AB18" s="515"/>
      <c r="AC18" s="389">
        <v>66.2</v>
      </c>
      <c r="AD18" s="390"/>
      <c r="AE18" s="390"/>
      <c r="AF18" s="390"/>
      <c r="AG18" s="475"/>
      <c r="AH18" s="389">
        <v>66.3</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42623233</v>
      </c>
      <c r="BO18" s="420"/>
      <c r="BP18" s="420"/>
      <c r="BQ18" s="420"/>
      <c r="BR18" s="420"/>
      <c r="BS18" s="420"/>
      <c r="BT18" s="420"/>
      <c r="BU18" s="421"/>
      <c r="BV18" s="419">
        <v>40402167</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277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58098537</v>
      </c>
      <c r="BO19" s="420"/>
      <c r="BP19" s="420"/>
      <c r="BQ19" s="420"/>
      <c r="BR19" s="420"/>
      <c r="BS19" s="420"/>
      <c r="BT19" s="420"/>
      <c r="BU19" s="421"/>
      <c r="BV19" s="419">
        <v>55889528</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64408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95405359</v>
      </c>
      <c r="BO22" s="449"/>
      <c r="BP22" s="449"/>
      <c r="BQ22" s="449"/>
      <c r="BR22" s="449"/>
      <c r="BS22" s="449"/>
      <c r="BT22" s="449"/>
      <c r="BU22" s="450"/>
      <c r="BV22" s="448">
        <v>96492639</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82334813</v>
      </c>
      <c r="BO23" s="420"/>
      <c r="BP23" s="420"/>
      <c r="BQ23" s="420"/>
      <c r="BR23" s="420"/>
      <c r="BS23" s="420"/>
      <c r="BT23" s="420"/>
      <c r="BU23" s="421"/>
      <c r="BV23" s="419">
        <v>82233373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8487</v>
      </c>
      <c r="R24" s="373"/>
      <c r="S24" s="373"/>
      <c r="T24" s="373"/>
      <c r="U24" s="373"/>
      <c r="V24" s="374"/>
      <c r="W24" s="462"/>
      <c r="X24" s="399"/>
      <c r="Y24" s="400"/>
      <c r="Z24" s="375" t="s">
        <v>162</v>
      </c>
      <c r="AA24" s="376"/>
      <c r="AB24" s="376"/>
      <c r="AC24" s="376"/>
      <c r="AD24" s="376"/>
      <c r="AE24" s="376"/>
      <c r="AF24" s="376"/>
      <c r="AG24" s="377"/>
      <c r="AH24" s="372">
        <v>1119</v>
      </c>
      <c r="AI24" s="373"/>
      <c r="AJ24" s="373"/>
      <c r="AK24" s="373"/>
      <c r="AL24" s="374"/>
      <c r="AM24" s="372">
        <v>3697176</v>
      </c>
      <c r="AN24" s="373"/>
      <c r="AO24" s="373"/>
      <c r="AP24" s="373"/>
      <c r="AQ24" s="373"/>
      <c r="AR24" s="374"/>
      <c r="AS24" s="372">
        <v>3304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71514624</v>
      </c>
      <c r="BO24" s="420"/>
      <c r="BP24" s="420"/>
      <c r="BQ24" s="420"/>
      <c r="BR24" s="420"/>
      <c r="BS24" s="420"/>
      <c r="BT24" s="420"/>
      <c r="BU24" s="421"/>
      <c r="BV24" s="419">
        <v>70285098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7198</v>
      </c>
      <c r="R25" s="373"/>
      <c r="S25" s="373"/>
      <c r="T25" s="373"/>
      <c r="U25" s="373"/>
      <c r="V25" s="374"/>
      <c r="W25" s="462"/>
      <c r="X25" s="399"/>
      <c r="Y25" s="400"/>
      <c r="Z25" s="375" t="s">
        <v>165</v>
      </c>
      <c r="AA25" s="376"/>
      <c r="AB25" s="376"/>
      <c r="AC25" s="376"/>
      <c r="AD25" s="376"/>
      <c r="AE25" s="376"/>
      <c r="AF25" s="376"/>
      <c r="AG25" s="377"/>
      <c r="AH25" s="372">
        <v>221</v>
      </c>
      <c r="AI25" s="373"/>
      <c r="AJ25" s="373"/>
      <c r="AK25" s="373"/>
      <c r="AL25" s="374"/>
      <c r="AM25" s="372">
        <v>696371</v>
      </c>
      <c r="AN25" s="373"/>
      <c r="AO25" s="373"/>
      <c r="AP25" s="373"/>
      <c r="AQ25" s="373"/>
      <c r="AR25" s="374"/>
      <c r="AS25" s="372">
        <v>3151</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20205096</v>
      </c>
      <c r="BO25" s="449"/>
      <c r="BP25" s="449"/>
      <c r="BQ25" s="449"/>
      <c r="BR25" s="449"/>
      <c r="BS25" s="449"/>
      <c r="BT25" s="449"/>
      <c r="BU25" s="450"/>
      <c r="BV25" s="448">
        <v>26711219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6289</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5500</v>
      </c>
      <c r="R27" s="373"/>
      <c r="S27" s="373"/>
      <c r="T27" s="373"/>
      <c r="U27" s="373"/>
      <c r="V27" s="374"/>
      <c r="W27" s="462"/>
      <c r="X27" s="399"/>
      <c r="Y27" s="400"/>
      <c r="Z27" s="375" t="s">
        <v>171</v>
      </c>
      <c r="AA27" s="376"/>
      <c r="AB27" s="376"/>
      <c r="AC27" s="376"/>
      <c r="AD27" s="376"/>
      <c r="AE27" s="376"/>
      <c r="AF27" s="376"/>
      <c r="AG27" s="377"/>
      <c r="AH27" s="372">
        <v>105</v>
      </c>
      <c r="AI27" s="373"/>
      <c r="AJ27" s="373"/>
      <c r="AK27" s="373"/>
      <c r="AL27" s="374"/>
      <c r="AM27" s="372">
        <v>333190</v>
      </c>
      <c r="AN27" s="373"/>
      <c r="AO27" s="373"/>
      <c r="AP27" s="373"/>
      <c r="AQ27" s="373"/>
      <c r="AR27" s="374"/>
      <c r="AS27" s="372">
        <v>3173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1500000</v>
      </c>
      <c r="BO27" s="454"/>
      <c r="BP27" s="454"/>
      <c r="BQ27" s="454"/>
      <c r="BR27" s="454"/>
      <c r="BS27" s="454"/>
      <c r="BT27" s="454"/>
      <c r="BU27" s="455"/>
      <c r="BV27" s="453">
        <v>1500000</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4760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2582239</v>
      </c>
      <c r="BO28" s="449"/>
      <c r="BP28" s="449"/>
      <c r="BQ28" s="449"/>
      <c r="BR28" s="449"/>
      <c r="BS28" s="449"/>
      <c r="BT28" s="449"/>
      <c r="BU28" s="450"/>
      <c r="BV28" s="448">
        <v>2779648</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28</v>
      </c>
      <c r="M29" s="373"/>
      <c r="N29" s="373"/>
      <c r="O29" s="373"/>
      <c r="P29" s="374"/>
      <c r="Q29" s="372">
        <v>4400</v>
      </c>
      <c r="R29" s="373"/>
      <c r="S29" s="373"/>
      <c r="T29" s="373"/>
      <c r="U29" s="373"/>
      <c r="V29" s="374"/>
      <c r="W29" s="463"/>
      <c r="X29" s="464"/>
      <c r="Y29" s="465"/>
      <c r="Z29" s="375" t="s">
        <v>177</v>
      </c>
      <c r="AA29" s="376"/>
      <c r="AB29" s="376"/>
      <c r="AC29" s="376"/>
      <c r="AD29" s="376"/>
      <c r="AE29" s="376"/>
      <c r="AF29" s="376"/>
      <c r="AG29" s="377"/>
      <c r="AH29" s="372">
        <v>1224</v>
      </c>
      <c r="AI29" s="373"/>
      <c r="AJ29" s="373"/>
      <c r="AK29" s="373"/>
      <c r="AL29" s="374"/>
      <c r="AM29" s="372">
        <v>4030366</v>
      </c>
      <c r="AN29" s="373"/>
      <c r="AO29" s="373"/>
      <c r="AP29" s="373"/>
      <c r="AQ29" s="373"/>
      <c r="AR29" s="374"/>
      <c r="AS29" s="372">
        <v>3293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3658716</v>
      </c>
      <c r="BO29" s="420"/>
      <c r="BP29" s="420"/>
      <c r="BQ29" s="420"/>
      <c r="BR29" s="420"/>
      <c r="BS29" s="420"/>
      <c r="BT29" s="420"/>
      <c r="BU29" s="421"/>
      <c r="BV29" s="419">
        <v>3214975</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4763180</v>
      </c>
      <c r="BO30" s="454"/>
      <c r="BP30" s="454"/>
      <c r="BQ30" s="454"/>
      <c r="BR30" s="454"/>
      <c r="BS30" s="454"/>
      <c r="BT30" s="454"/>
      <c r="BU30" s="455"/>
      <c r="BV30" s="453">
        <v>5066819</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69"/>
      <c r="AM34" s="367">
        <f>IF(AO34="","",MAX(C34:D43,U34:V43)+1)</f>
        <v>8</v>
      </c>
      <c r="AN34" s="367"/>
      <c r="AO34" s="368" t="str">
        <f>IF('各会計、関係団体の財政状況及び健全化判断比率'!B32="","",'各会計、関係団体の財政状況及び健全化判断比率'!B32)</f>
        <v>病院事業</v>
      </c>
      <c r="AP34" s="368"/>
      <c r="AQ34" s="368"/>
      <c r="AR34" s="368"/>
      <c r="AS34" s="368"/>
      <c r="AT34" s="368"/>
      <c r="AU34" s="368"/>
      <c r="AV34" s="368"/>
      <c r="AW34" s="368"/>
      <c r="AX34" s="368"/>
      <c r="AY34" s="368"/>
      <c r="AZ34" s="368"/>
      <c r="BA34" s="368"/>
      <c r="BB34" s="368"/>
      <c r="BC34" s="368"/>
      <c r="BD34" s="169"/>
      <c r="BE34" s="367">
        <f>IF(BG34="","",MAX(C34:D43,U34:V43,AM34:AN43)+1)</f>
        <v>11</v>
      </c>
      <c r="BF34" s="367"/>
      <c r="BG34" s="368" t="str">
        <f>IF('各会計、関係団体の財政状況及び健全化判断比率'!B35="","",'各会計、関係団体の財政状況及び健全化判断比率'!B35)</f>
        <v>浄化槽設置事業</v>
      </c>
      <c r="BH34" s="368"/>
      <c r="BI34" s="368"/>
      <c r="BJ34" s="368"/>
      <c r="BK34" s="368"/>
      <c r="BL34" s="368"/>
      <c r="BM34" s="368"/>
      <c r="BN34" s="368"/>
      <c r="BO34" s="368"/>
      <c r="BP34" s="368"/>
      <c r="BQ34" s="368"/>
      <c r="BR34" s="368"/>
      <c r="BS34" s="368"/>
      <c r="BT34" s="368"/>
      <c r="BU34" s="368"/>
      <c r="BV34" s="169"/>
      <c r="BW34" s="367">
        <f>IF(BY34="","",MAX(C34:D43,U34:V43,AM34:AN43,BE34:BF43)+1)</f>
        <v>14</v>
      </c>
      <c r="BX34" s="367"/>
      <c r="BY34" s="368" t="str">
        <f>IF('各会計、関係団体の財政状況及び健全化判断比率'!B68="","",'各会計、関係団体の財政状況及び健全化判断比率'!B68)</f>
        <v>島根県市町村総合事務組合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出雲市土地開発公社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診療所事業</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国民健康保険橋波診療所事業</v>
      </c>
      <c r="X35" s="368"/>
      <c r="Y35" s="368"/>
      <c r="Z35" s="368"/>
      <c r="AA35" s="368"/>
      <c r="AB35" s="368"/>
      <c r="AC35" s="368"/>
      <c r="AD35" s="368"/>
      <c r="AE35" s="368"/>
      <c r="AF35" s="368"/>
      <c r="AG35" s="368"/>
      <c r="AH35" s="368"/>
      <c r="AI35" s="368"/>
      <c r="AJ35" s="368"/>
      <c r="AK35" s="368"/>
      <c r="AL35" s="169"/>
      <c r="AM35" s="367">
        <f t="shared" ref="AM35:AM43" si="0">IF(AO35="","",AM34+1)</f>
        <v>9</v>
      </c>
      <c r="AN35" s="367"/>
      <c r="AO35" s="368" t="str">
        <f>IF('各会計、関係団体の財政状況及び健全化判断比率'!B33="","",'各会計、関係団体の財政状況及び健全化判断比率'!B33)</f>
        <v>水道事業</v>
      </c>
      <c r="AP35" s="368"/>
      <c r="AQ35" s="368"/>
      <c r="AR35" s="368"/>
      <c r="AS35" s="368"/>
      <c r="AT35" s="368"/>
      <c r="AU35" s="368"/>
      <c r="AV35" s="368"/>
      <c r="AW35" s="368"/>
      <c r="AX35" s="368"/>
      <c r="AY35" s="368"/>
      <c r="AZ35" s="368"/>
      <c r="BA35" s="368"/>
      <c r="BB35" s="368"/>
      <c r="BC35" s="368"/>
      <c r="BD35" s="169"/>
      <c r="BE35" s="367">
        <f t="shared" ref="BE35:BE43" si="1">IF(BG35="","",BE34+1)</f>
        <v>12</v>
      </c>
      <c r="BF35" s="367"/>
      <c r="BG35" s="368" t="str">
        <f>IF('各会計、関係団体の財政状況及び健全化判断比率'!B36="","",'各会計、関係団体の財政状況及び健全化判断比率'!B36)</f>
        <v>風力発電事業</v>
      </c>
      <c r="BH35" s="368"/>
      <c r="BI35" s="368"/>
      <c r="BJ35" s="368"/>
      <c r="BK35" s="368"/>
      <c r="BL35" s="368"/>
      <c r="BM35" s="368"/>
      <c r="BN35" s="368"/>
      <c r="BO35" s="368"/>
      <c r="BP35" s="368"/>
      <c r="BQ35" s="368"/>
      <c r="BR35" s="368"/>
      <c r="BS35" s="368"/>
      <c r="BT35" s="368"/>
      <c r="BU35" s="368"/>
      <c r="BV35" s="169"/>
      <c r="BW35" s="367">
        <f t="shared" ref="BW35:BW43" si="2">IF(BY35="","",BW34+1)</f>
        <v>15</v>
      </c>
      <c r="BX35" s="367"/>
      <c r="BY35" s="368" t="str">
        <f>IF('各会計、関係団体の財政状況及び健全化判断比率'!B69="","",'各会計、関係団体の財政状況及び健全化判断比率'!B69)</f>
        <v>島根県後期高齢者医療広域連合(普通会計)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公益財団法人出雲市芸術文化振興財団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高野令一育英奨学事業</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介護保険事業</v>
      </c>
      <c r="X36" s="368"/>
      <c r="Y36" s="368"/>
      <c r="Z36" s="368"/>
      <c r="AA36" s="368"/>
      <c r="AB36" s="368"/>
      <c r="AC36" s="368"/>
      <c r="AD36" s="368"/>
      <c r="AE36" s="368"/>
      <c r="AF36" s="368"/>
      <c r="AG36" s="368"/>
      <c r="AH36" s="368"/>
      <c r="AI36" s="368"/>
      <c r="AJ36" s="368"/>
      <c r="AK36" s="368"/>
      <c r="AL36" s="169"/>
      <c r="AM36" s="367">
        <f t="shared" si="0"/>
        <v>10</v>
      </c>
      <c r="AN36" s="367"/>
      <c r="AO36" s="368" t="str">
        <f>IF('各会計、関係団体の財政状況及び健全化判断比率'!B34="","",'各会計、関係団体の財政状況及び健全化判断比率'!B34)</f>
        <v>下水道事業</v>
      </c>
      <c r="AP36" s="368"/>
      <c r="AQ36" s="368"/>
      <c r="AR36" s="368"/>
      <c r="AS36" s="368"/>
      <c r="AT36" s="368"/>
      <c r="AU36" s="368"/>
      <c r="AV36" s="368"/>
      <c r="AW36" s="368"/>
      <c r="AX36" s="368"/>
      <c r="AY36" s="368"/>
      <c r="AZ36" s="368"/>
      <c r="BA36" s="368"/>
      <c r="BB36" s="368"/>
      <c r="BC36" s="368"/>
      <c r="BD36" s="169"/>
      <c r="BE36" s="367">
        <f t="shared" si="1"/>
        <v>13</v>
      </c>
      <c r="BF36" s="367"/>
      <c r="BG36" s="368" t="str">
        <f>IF('各会計、関係団体の財政状況及び健全化判断比率'!B37="","",'各会計、関係団体の財政状況及び健全化判断比率'!B37)</f>
        <v>企業用地造成事業</v>
      </c>
      <c r="BH36" s="368"/>
      <c r="BI36" s="368"/>
      <c r="BJ36" s="368"/>
      <c r="BK36" s="368"/>
      <c r="BL36" s="368"/>
      <c r="BM36" s="368"/>
      <c r="BN36" s="368"/>
      <c r="BO36" s="368"/>
      <c r="BP36" s="368"/>
      <c r="BQ36" s="368"/>
      <c r="BR36" s="368"/>
      <c r="BS36" s="368"/>
      <c r="BT36" s="368"/>
      <c r="BU36" s="368"/>
      <c r="BV36" s="169"/>
      <c r="BW36" s="367">
        <f t="shared" si="2"/>
        <v>16</v>
      </c>
      <c r="BX36" s="367"/>
      <c r="BY36" s="368" t="str">
        <f>IF('各会計、関係団体の財政状況及び健全化判断比率'!B70="","",'各会計、関係団体の財政状況及び健全化判断比率'!B70)</f>
        <v>島根県後期高齢者医療広域連合(特別会計)</v>
      </c>
      <c r="BZ36" s="368"/>
      <c r="CA36" s="368"/>
      <c r="CB36" s="368"/>
      <c r="CC36" s="368"/>
      <c r="CD36" s="368"/>
      <c r="CE36" s="368"/>
      <c r="CF36" s="368"/>
      <c r="CG36" s="368"/>
      <c r="CH36" s="368"/>
      <c r="CI36" s="368"/>
      <c r="CJ36" s="368"/>
      <c r="CK36" s="368"/>
      <c r="CL36" s="368"/>
      <c r="CM36" s="368"/>
      <c r="CN36" s="169"/>
      <c r="CO36" s="367">
        <f t="shared" si="3"/>
        <v>21</v>
      </c>
      <c r="CP36" s="367"/>
      <c r="CQ36" s="368" t="str">
        <f>IF('各会計、関係団体の財政状況及び健全化判断比率'!BS9="","",'各会計、関係団体の財政状況及び健全化判断比率'!BS9)</f>
        <v>一般財団法人出雲市都市公社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後期高齢者医療事業</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17</v>
      </c>
      <c r="BX37" s="367"/>
      <c r="BY37" s="368" t="str">
        <f>IF('各会計、関係団体の財政状況及び健全化判断比率'!B71="","",'各会計、関係団体の財政状況及び健全化判断比率'!B71)</f>
        <v>斐川宍道水道企業団(上水道会計)</v>
      </c>
      <c r="BZ37" s="368"/>
      <c r="CA37" s="368"/>
      <c r="CB37" s="368"/>
      <c r="CC37" s="368"/>
      <c r="CD37" s="368"/>
      <c r="CE37" s="368"/>
      <c r="CF37" s="368"/>
      <c r="CG37" s="368"/>
      <c r="CH37" s="368"/>
      <c r="CI37" s="368"/>
      <c r="CJ37" s="368"/>
      <c r="CK37" s="368"/>
      <c r="CL37" s="368"/>
      <c r="CM37" s="368"/>
      <c r="CN37" s="169"/>
      <c r="CO37" s="367">
        <f t="shared" si="3"/>
        <v>22</v>
      </c>
      <c r="CP37" s="367"/>
      <c r="CQ37" s="368" t="str">
        <f>IF('各会計、関係団体の財政状況及び健全化判断比率'!BS10="","",'各会計、関係団体の財政状況及び健全化判断比率'!BS10)</f>
        <v>株式会社すばる企画</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18</v>
      </c>
      <c r="BX38" s="367"/>
      <c r="BY38" s="368" t="str">
        <f>IF('各会計、関係団体の財政状況及び健全化判断比率'!B72="","",'各会計、関係団体の財政状況及び健全化判断比率'!B72)</f>
        <v>斐川宍道水道企業団(工業用水事業会計)</v>
      </c>
      <c r="BZ38" s="368"/>
      <c r="CA38" s="368"/>
      <c r="CB38" s="368"/>
      <c r="CC38" s="368"/>
      <c r="CD38" s="368"/>
      <c r="CE38" s="368"/>
      <c r="CF38" s="368"/>
      <c r="CG38" s="368"/>
      <c r="CH38" s="368"/>
      <c r="CI38" s="368"/>
      <c r="CJ38" s="368"/>
      <c r="CK38" s="368"/>
      <c r="CL38" s="368"/>
      <c r="CM38" s="368"/>
      <c r="CN38" s="169"/>
      <c r="CO38" s="367">
        <f t="shared" si="3"/>
        <v>23</v>
      </c>
      <c r="CP38" s="367"/>
      <c r="CQ38" s="368" t="str">
        <f>IF('各会計、関係団体の財政状況及び健全化判断比率'!BS11="","",'各会計、関係団体の財政状況及び健全化判断比率'!BS11)</f>
        <v>出雲ターミナル株式会社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f t="shared" si="3"/>
        <v>24</v>
      </c>
      <c r="CP39" s="367"/>
      <c r="CQ39" s="368" t="str">
        <f>IF('各会計、関係団体の財政状況及び健全化判断比率'!BS12="","",'各会計、関係団体の財政状況及び健全化判断比率'!BS12)</f>
        <v>有限会社エコプラント佐田</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f t="shared" si="3"/>
        <v>25</v>
      </c>
      <c r="CP40" s="367"/>
      <c r="CQ40" s="368" t="str">
        <f>IF('各会計、関係団体の財政状況及び健全化判断比率'!BS13="","",'各会計、関係団体の財政状況及び健全化判断比率'!BS13)</f>
        <v>公益財団法人斐川町農業公社</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26</v>
      </c>
      <c r="CP41" s="367"/>
      <c r="CQ41" s="368" t="str">
        <f>IF('各会計、関係団体の財政状況及び健全化判断比率'!BS14="","",'各会計、関係団体の財政状況及び健全化判断比率'!BS14)</f>
        <v>有限会社グリーンサポート斐川</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qUDDK7STAm7o+10kHCS0gpDBW8FieXTgAJEA9wT0E2ikzh5K5b+dqrG534Hbka6tjuztQBNPeQ3gWaKAQBiRpw==" saltValue="16Wb8s7A6ITfnuTZLVfs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6" zoomScaleSheetLayoutView="100" workbookViewId="0">
      <selection activeCell="N36" sqref="N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532</v>
      </c>
      <c r="G33" s="29" t="s">
        <v>533</v>
      </c>
      <c r="H33" s="29" t="s">
        <v>534</v>
      </c>
      <c r="I33" s="29" t="s">
        <v>535</v>
      </c>
      <c r="J33" s="30" t="s">
        <v>536</v>
      </c>
      <c r="K33" s="22"/>
      <c r="L33" s="22"/>
      <c r="M33" s="22"/>
      <c r="N33" s="22"/>
      <c r="O33" s="22"/>
      <c r="P33" s="22"/>
    </row>
    <row r="34" spans="1:16" ht="39" customHeight="1" x14ac:dyDescent="0.2">
      <c r="A34" s="22"/>
      <c r="B34" s="31"/>
      <c r="C34" s="1151" t="s">
        <v>539</v>
      </c>
      <c r="D34" s="1151"/>
      <c r="E34" s="1152"/>
      <c r="F34" s="32">
        <v>1.43</v>
      </c>
      <c r="G34" s="33">
        <v>3.29</v>
      </c>
      <c r="H34" s="33">
        <v>3.29</v>
      </c>
      <c r="I34" s="33">
        <v>2.9</v>
      </c>
      <c r="J34" s="34">
        <v>3.77</v>
      </c>
      <c r="K34" s="22"/>
      <c r="L34" s="22"/>
      <c r="M34" s="22"/>
      <c r="N34" s="22"/>
      <c r="O34" s="22"/>
      <c r="P34" s="22"/>
    </row>
    <row r="35" spans="1:16" ht="39" customHeight="1" x14ac:dyDescent="0.2">
      <c r="A35" s="22"/>
      <c r="B35" s="35"/>
      <c r="C35" s="1145" t="s">
        <v>540</v>
      </c>
      <c r="D35" s="1146"/>
      <c r="E35" s="1147"/>
      <c r="F35" s="36">
        <v>1.31</v>
      </c>
      <c r="G35" s="37">
        <v>2.23</v>
      </c>
      <c r="H35" s="37">
        <v>3.25</v>
      </c>
      <c r="I35" s="37">
        <v>3.24</v>
      </c>
      <c r="J35" s="38">
        <v>3.62</v>
      </c>
      <c r="K35" s="22"/>
      <c r="L35" s="22"/>
      <c r="M35" s="22"/>
      <c r="N35" s="22"/>
      <c r="O35" s="22"/>
      <c r="P35" s="22"/>
    </row>
    <row r="36" spans="1:16" ht="39" customHeight="1" x14ac:dyDescent="0.2">
      <c r="A36" s="22"/>
      <c r="B36" s="35"/>
      <c r="C36" s="1145" t="s">
        <v>541</v>
      </c>
      <c r="D36" s="1146"/>
      <c r="E36" s="1147"/>
      <c r="F36" s="36">
        <v>3.51</v>
      </c>
      <c r="G36" s="37">
        <v>3.63</v>
      </c>
      <c r="H36" s="37">
        <v>3.91</v>
      </c>
      <c r="I36" s="37">
        <v>3</v>
      </c>
      <c r="J36" s="38">
        <v>3.2</v>
      </c>
      <c r="K36" s="22"/>
      <c r="L36" s="22"/>
      <c r="M36" s="22"/>
      <c r="N36" s="22"/>
      <c r="O36" s="22"/>
      <c r="P36" s="22"/>
    </row>
    <row r="37" spans="1:16" ht="39" customHeight="1" x14ac:dyDescent="0.2">
      <c r="A37" s="22"/>
      <c r="B37" s="35"/>
      <c r="C37" s="1145" t="s">
        <v>542</v>
      </c>
      <c r="D37" s="1146"/>
      <c r="E37" s="1147"/>
      <c r="F37" s="36">
        <v>1.39</v>
      </c>
      <c r="G37" s="37">
        <v>1.89</v>
      </c>
      <c r="H37" s="37">
        <v>3.2</v>
      </c>
      <c r="I37" s="37">
        <v>2.56</v>
      </c>
      <c r="J37" s="38">
        <v>1.46</v>
      </c>
      <c r="K37" s="22"/>
      <c r="L37" s="22"/>
      <c r="M37" s="22"/>
      <c r="N37" s="22"/>
      <c r="O37" s="22"/>
      <c r="P37" s="22"/>
    </row>
    <row r="38" spans="1:16" ht="39" customHeight="1" x14ac:dyDescent="0.2">
      <c r="A38" s="22"/>
      <c r="B38" s="35"/>
      <c r="C38" s="1145" t="s">
        <v>543</v>
      </c>
      <c r="D38" s="1146"/>
      <c r="E38" s="1147"/>
      <c r="F38" s="36">
        <v>0.51</v>
      </c>
      <c r="G38" s="37">
        <v>1.04</v>
      </c>
      <c r="H38" s="37">
        <v>1.66</v>
      </c>
      <c r="I38" s="37">
        <v>1.1299999999999999</v>
      </c>
      <c r="J38" s="38">
        <v>0.5</v>
      </c>
      <c r="K38" s="22"/>
      <c r="L38" s="22"/>
      <c r="M38" s="22"/>
      <c r="N38" s="22"/>
      <c r="O38" s="22"/>
      <c r="P38" s="22"/>
    </row>
    <row r="39" spans="1:16" ht="39" customHeight="1" x14ac:dyDescent="0.2">
      <c r="A39" s="22"/>
      <c r="B39" s="35"/>
      <c r="C39" s="1145" t="s">
        <v>544</v>
      </c>
      <c r="D39" s="1146"/>
      <c r="E39" s="1147"/>
      <c r="F39" s="36">
        <v>0.95</v>
      </c>
      <c r="G39" s="37">
        <v>1.06</v>
      </c>
      <c r="H39" s="37">
        <v>1</v>
      </c>
      <c r="I39" s="37">
        <v>1</v>
      </c>
      <c r="J39" s="38">
        <v>0.39</v>
      </c>
      <c r="K39" s="22"/>
      <c r="L39" s="22"/>
      <c r="M39" s="22"/>
      <c r="N39" s="22"/>
      <c r="O39" s="22"/>
      <c r="P39" s="22"/>
    </row>
    <row r="40" spans="1:16" ht="39" customHeight="1" x14ac:dyDescent="0.2">
      <c r="A40" s="22"/>
      <c r="B40" s="35"/>
      <c r="C40" s="1145" t="s">
        <v>545</v>
      </c>
      <c r="D40" s="1146"/>
      <c r="E40" s="1147"/>
      <c r="F40" s="36">
        <v>0.11</v>
      </c>
      <c r="G40" s="37">
        <v>0.12</v>
      </c>
      <c r="H40" s="37">
        <v>0.13</v>
      </c>
      <c r="I40" s="37">
        <v>0.14000000000000001</v>
      </c>
      <c r="J40" s="38">
        <v>0.16</v>
      </c>
      <c r="K40" s="22"/>
      <c r="L40" s="22"/>
      <c r="M40" s="22"/>
      <c r="N40" s="22"/>
      <c r="O40" s="22"/>
      <c r="P40" s="22"/>
    </row>
    <row r="41" spans="1:16" ht="39" customHeight="1" x14ac:dyDescent="0.2">
      <c r="A41" s="22"/>
      <c r="B41" s="35"/>
      <c r="C41" s="1145" t="s">
        <v>546</v>
      </c>
      <c r="D41" s="1146"/>
      <c r="E41" s="1147"/>
      <c r="F41" s="36">
        <v>0</v>
      </c>
      <c r="G41" s="37">
        <v>0</v>
      </c>
      <c r="H41" s="37">
        <v>0.01</v>
      </c>
      <c r="I41" s="37">
        <v>0.03</v>
      </c>
      <c r="J41" s="38">
        <v>0</v>
      </c>
      <c r="K41" s="22"/>
      <c r="L41" s="22"/>
      <c r="M41" s="22"/>
      <c r="N41" s="22"/>
      <c r="O41" s="22"/>
      <c r="P41" s="22"/>
    </row>
    <row r="42" spans="1:16" ht="39" customHeight="1" x14ac:dyDescent="0.2">
      <c r="A42" s="22"/>
      <c r="B42" s="39"/>
      <c r="C42" s="1145" t="s">
        <v>547</v>
      </c>
      <c r="D42" s="1146"/>
      <c r="E42" s="1147"/>
      <c r="F42" s="36" t="s">
        <v>494</v>
      </c>
      <c r="G42" s="37" t="s">
        <v>494</v>
      </c>
      <c r="H42" s="37" t="s">
        <v>494</v>
      </c>
      <c r="I42" s="37" t="s">
        <v>494</v>
      </c>
      <c r="J42" s="38" t="s">
        <v>494</v>
      </c>
      <c r="K42" s="22"/>
      <c r="L42" s="22"/>
      <c r="M42" s="22"/>
      <c r="N42" s="22"/>
      <c r="O42" s="22"/>
      <c r="P42" s="22"/>
    </row>
    <row r="43" spans="1:16" ht="39" customHeight="1" thickBot="1" x14ac:dyDescent="0.25">
      <c r="A43" s="22"/>
      <c r="B43" s="40"/>
      <c r="C43" s="1148" t="s">
        <v>548</v>
      </c>
      <c r="D43" s="1149"/>
      <c r="E43" s="1150"/>
      <c r="F43" s="41">
        <v>0.01</v>
      </c>
      <c r="G43" s="42">
        <v>0.01</v>
      </c>
      <c r="H43" s="42">
        <v>0.01</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GpJov/YIMtQjg8ANMNF/EByW60clDknp2BjTNpK9uPQ3FI3/YfiICo5FPNxKgA7Hfba1BR8VnkHyLdXs3VhhA==" saltValue="guHwqS7FYnxYmGYe7BGP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16" zoomScale="70" zoomScaleNormal="70" zoomScaleSheetLayoutView="55" workbookViewId="0">
      <selection activeCell="E49" sqref="E49:J49"/>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532</v>
      </c>
      <c r="L44" s="56" t="s">
        <v>533</v>
      </c>
      <c r="M44" s="56" t="s">
        <v>534</v>
      </c>
      <c r="N44" s="56" t="s">
        <v>535</v>
      </c>
      <c r="O44" s="57" t="s">
        <v>536</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10175</v>
      </c>
      <c r="L45" s="60">
        <v>9966</v>
      </c>
      <c r="M45" s="60">
        <v>9657</v>
      </c>
      <c r="N45" s="60">
        <v>9146</v>
      </c>
      <c r="O45" s="61">
        <v>9090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494</v>
      </c>
      <c r="L46" s="64" t="s">
        <v>494</v>
      </c>
      <c r="M46" s="64" t="s">
        <v>494</v>
      </c>
      <c r="N46" s="64" t="s">
        <v>494</v>
      </c>
      <c r="O46" s="65" t="s">
        <v>494</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494</v>
      </c>
      <c r="L47" s="64" t="s">
        <v>494</v>
      </c>
      <c r="M47" s="64" t="s">
        <v>494</v>
      </c>
      <c r="N47" s="64" t="s">
        <v>494</v>
      </c>
      <c r="O47" s="65" t="s">
        <v>494</v>
      </c>
      <c r="P47" s="48"/>
      <c r="Q47" s="48"/>
      <c r="R47" s="48"/>
      <c r="S47" s="48"/>
      <c r="T47" s="48"/>
      <c r="U47" s="48"/>
    </row>
    <row r="48" spans="1:21" ht="30.75" customHeight="1" x14ac:dyDescent="0.2">
      <c r="A48" s="48"/>
      <c r="B48" s="1178"/>
      <c r="C48" s="1179"/>
      <c r="D48" s="62"/>
      <c r="E48" s="1155" t="s">
        <v>13</v>
      </c>
      <c r="F48" s="1155"/>
      <c r="G48" s="1155"/>
      <c r="H48" s="1155"/>
      <c r="I48" s="1155"/>
      <c r="J48" s="1156"/>
      <c r="K48" s="63">
        <v>3935</v>
      </c>
      <c r="L48" s="64">
        <v>3906</v>
      </c>
      <c r="M48" s="64">
        <v>3895</v>
      </c>
      <c r="N48" s="64">
        <v>3788</v>
      </c>
      <c r="O48" s="65">
        <v>3698</v>
      </c>
      <c r="P48" s="48"/>
      <c r="Q48" s="48"/>
      <c r="R48" s="48"/>
      <c r="S48" s="48"/>
      <c r="T48" s="48"/>
      <c r="U48" s="48"/>
    </row>
    <row r="49" spans="1:21" ht="30.75" customHeight="1" x14ac:dyDescent="0.2">
      <c r="A49" s="48"/>
      <c r="B49" s="1178"/>
      <c r="C49" s="1179"/>
      <c r="D49" s="62"/>
      <c r="E49" s="1155" t="s">
        <v>14</v>
      </c>
      <c r="F49" s="1155"/>
      <c r="G49" s="1155"/>
      <c r="H49" s="1155"/>
      <c r="I49" s="1155"/>
      <c r="J49" s="1156"/>
      <c r="K49" s="63">
        <v>19</v>
      </c>
      <c r="L49" s="64">
        <v>21</v>
      </c>
      <c r="M49" s="64">
        <v>20</v>
      </c>
      <c r="N49" s="64">
        <v>20</v>
      </c>
      <c r="O49" s="65">
        <v>21</v>
      </c>
      <c r="P49" s="48"/>
      <c r="Q49" s="48"/>
      <c r="R49" s="48"/>
      <c r="S49" s="48"/>
      <c r="T49" s="48"/>
      <c r="U49" s="48"/>
    </row>
    <row r="50" spans="1:21" ht="30.75" customHeight="1" x14ac:dyDescent="0.2">
      <c r="A50" s="48"/>
      <c r="B50" s="1178"/>
      <c r="C50" s="1179"/>
      <c r="D50" s="62"/>
      <c r="E50" s="1155" t="s">
        <v>15</v>
      </c>
      <c r="F50" s="1155"/>
      <c r="G50" s="1155"/>
      <c r="H50" s="1155"/>
      <c r="I50" s="1155"/>
      <c r="J50" s="1156"/>
      <c r="K50" s="63">
        <v>76</v>
      </c>
      <c r="L50" s="64">
        <v>104</v>
      </c>
      <c r="M50" s="64">
        <v>123</v>
      </c>
      <c r="N50" s="64">
        <v>203</v>
      </c>
      <c r="O50" s="65">
        <v>153</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494</v>
      </c>
      <c r="M51" s="64" t="s">
        <v>494</v>
      </c>
      <c r="N51" s="64" t="s">
        <v>494</v>
      </c>
      <c r="O51" s="65" t="s">
        <v>494</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9652</v>
      </c>
      <c r="L52" s="64">
        <v>9234</v>
      </c>
      <c r="M52" s="64">
        <v>8959</v>
      </c>
      <c r="N52" s="64">
        <v>8635</v>
      </c>
      <c r="O52" s="65">
        <v>8775</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4553</v>
      </c>
      <c r="L53" s="69">
        <v>4763</v>
      </c>
      <c r="M53" s="69">
        <v>4736</v>
      </c>
      <c r="N53" s="69">
        <v>4522</v>
      </c>
      <c r="O53" s="70">
        <v>4187</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qV4qWBT9VklAAMI40F3egXJ63A2bOcKWUufAyLu93UgYqlG7wAg3epQb96zqs2FOGKgmUCY14LzRdwePA9gkw==" saltValue="22Rh7Ai8SwPb5jwSGtS17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M47" sqref="M47"/>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532</v>
      </c>
      <c r="J40" s="103" t="s">
        <v>533</v>
      </c>
      <c r="K40" s="103" t="s">
        <v>534</v>
      </c>
      <c r="L40" s="103" t="s">
        <v>535</v>
      </c>
      <c r="M40" s="104" t="s">
        <v>536</v>
      </c>
    </row>
    <row r="41" spans="2:13" ht="27.75" customHeight="1" x14ac:dyDescent="0.2">
      <c r="B41" s="1196" t="s">
        <v>30</v>
      </c>
      <c r="C41" s="1197"/>
      <c r="D41" s="105"/>
      <c r="E41" s="1198" t="s">
        <v>31</v>
      </c>
      <c r="F41" s="1198"/>
      <c r="G41" s="1198"/>
      <c r="H41" s="1199"/>
      <c r="I41" s="343">
        <v>96064</v>
      </c>
      <c r="J41" s="344">
        <v>99529</v>
      </c>
      <c r="K41" s="344">
        <v>94808</v>
      </c>
      <c r="L41" s="344">
        <v>96493</v>
      </c>
      <c r="M41" s="345">
        <v>95405</v>
      </c>
    </row>
    <row r="42" spans="2:13" ht="27.75" customHeight="1" x14ac:dyDescent="0.2">
      <c r="B42" s="1186"/>
      <c r="C42" s="1187"/>
      <c r="D42" s="106"/>
      <c r="E42" s="1190" t="s">
        <v>32</v>
      </c>
      <c r="F42" s="1190"/>
      <c r="G42" s="1190"/>
      <c r="H42" s="1191"/>
      <c r="I42" s="346">
        <v>337</v>
      </c>
      <c r="J42" s="347">
        <v>437</v>
      </c>
      <c r="K42" s="347">
        <v>369</v>
      </c>
      <c r="L42" s="347">
        <v>1342</v>
      </c>
      <c r="M42" s="348">
        <v>1235</v>
      </c>
    </row>
    <row r="43" spans="2:13" ht="27.75" customHeight="1" x14ac:dyDescent="0.2">
      <c r="B43" s="1186"/>
      <c r="C43" s="1187"/>
      <c r="D43" s="106"/>
      <c r="E43" s="1190" t="s">
        <v>33</v>
      </c>
      <c r="F43" s="1190"/>
      <c r="G43" s="1190"/>
      <c r="H43" s="1191"/>
      <c r="I43" s="346">
        <v>61838</v>
      </c>
      <c r="J43" s="347">
        <v>58406</v>
      </c>
      <c r="K43" s="347">
        <v>58727</v>
      </c>
      <c r="L43" s="347">
        <v>56984</v>
      </c>
      <c r="M43" s="348">
        <v>55025</v>
      </c>
    </row>
    <row r="44" spans="2:13" ht="27.75" customHeight="1" x14ac:dyDescent="0.2">
      <c r="B44" s="1186"/>
      <c r="C44" s="1187"/>
      <c r="D44" s="106"/>
      <c r="E44" s="1190" t="s">
        <v>34</v>
      </c>
      <c r="F44" s="1190"/>
      <c r="G44" s="1190"/>
      <c r="H44" s="1191"/>
      <c r="I44" s="346">
        <v>373</v>
      </c>
      <c r="J44" s="347">
        <v>348</v>
      </c>
      <c r="K44" s="347">
        <v>327</v>
      </c>
      <c r="L44" s="347">
        <v>310</v>
      </c>
      <c r="M44" s="348">
        <v>296</v>
      </c>
    </row>
    <row r="45" spans="2:13" ht="27.75" customHeight="1" x14ac:dyDescent="0.2">
      <c r="B45" s="1186"/>
      <c r="C45" s="1187"/>
      <c r="D45" s="106"/>
      <c r="E45" s="1190" t="s">
        <v>35</v>
      </c>
      <c r="F45" s="1190"/>
      <c r="G45" s="1190"/>
      <c r="H45" s="1191"/>
      <c r="I45" s="346">
        <v>8000</v>
      </c>
      <c r="J45" s="347">
        <v>8362</v>
      </c>
      <c r="K45" s="347">
        <v>8649</v>
      </c>
      <c r="L45" s="347">
        <v>9000</v>
      </c>
      <c r="M45" s="348">
        <v>9743</v>
      </c>
    </row>
    <row r="46" spans="2:13" ht="27.75" customHeight="1" x14ac:dyDescent="0.2">
      <c r="B46" s="1186"/>
      <c r="C46" s="1187"/>
      <c r="D46" s="107"/>
      <c r="E46" s="1190" t="s">
        <v>36</v>
      </c>
      <c r="F46" s="1190"/>
      <c r="G46" s="1190"/>
      <c r="H46" s="1191"/>
      <c r="I46" s="346">
        <v>6</v>
      </c>
      <c r="J46" s="347">
        <v>8</v>
      </c>
      <c r="K46" s="347">
        <v>6</v>
      </c>
      <c r="L46" s="347">
        <v>6</v>
      </c>
      <c r="M46" s="348">
        <v>6</v>
      </c>
    </row>
    <row r="47" spans="2:13" ht="27.75" customHeight="1" x14ac:dyDescent="0.2">
      <c r="B47" s="1186"/>
      <c r="C47" s="1187"/>
      <c r="D47" s="108"/>
      <c r="E47" s="1200" t="s">
        <v>37</v>
      </c>
      <c r="F47" s="1201"/>
      <c r="G47" s="1201"/>
      <c r="H47" s="1202"/>
      <c r="I47" s="346" t="s">
        <v>494</v>
      </c>
      <c r="J47" s="347" t="s">
        <v>494</v>
      </c>
      <c r="K47" s="347" t="s">
        <v>494</v>
      </c>
      <c r="L47" s="347" t="s">
        <v>494</v>
      </c>
      <c r="M47" s="348" t="s">
        <v>494</v>
      </c>
    </row>
    <row r="48" spans="2:13" ht="27.75" customHeight="1" x14ac:dyDescent="0.2">
      <c r="B48" s="1186"/>
      <c r="C48" s="1187"/>
      <c r="D48" s="106"/>
      <c r="E48" s="1190" t="s">
        <v>38</v>
      </c>
      <c r="F48" s="1190"/>
      <c r="G48" s="1190"/>
      <c r="H48" s="1191"/>
      <c r="I48" s="346" t="s">
        <v>494</v>
      </c>
      <c r="J48" s="347" t="s">
        <v>494</v>
      </c>
      <c r="K48" s="347" t="s">
        <v>494</v>
      </c>
      <c r="L48" s="347" t="s">
        <v>494</v>
      </c>
      <c r="M48" s="348" t="s">
        <v>494</v>
      </c>
    </row>
    <row r="49" spans="2:13" ht="27.75" customHeight="1" x14ac:dyDescent="0.2">
      <c r="B49" s="1188"/>
      <c r="C49" s="1189"/>
      <c r="D49" s="106"/>
      <c r="E49" s="1190" t="s">
        <v>39</v>
      </c>
      <c r="F49" s="1190"/>
      <c r="G49" s="1190"/>
      <c r="H49" s="1191"/>
      <c r="I49" s="346" t="s">
        <v>494</v>
      </c>
      <c r="J49" s="347" t="s">
        <v>494</v>
      </c>
      <c r="K49" s="347" t="s">
        <v>494</v>
      </c>
      <c r="L49" s="347" t="s">
        <v>494</v>
      </c>
      <c r="M49" s="348" t="s">
        <v>494</v>
      </c>
    </row>
    <row r="50" spans="2:13" ht="27.75" customHeight="1" x14ac:dyDescent="0.2">
      <c r="B50" s="1184" t="s">
        <v>40</v>
      </c>
      <c r="C50" s="1185"/>
      <c r="D50" s="109"/>
      <c r="E50" s="1190" t="s">
        <v>41</v>
      </c>
      <c r="F50" s="1190"/>
      <c r="G50" s="1190"/>
      <c r="H50" s="1191"/>
      <c r="I50" s="346">
        <v>8565</v>
      </c>
      <c r="J50" s="347">
        <v>8778</v>
      </c>
      <c r="K50" s="347">
        <v>10141</v>
      </c>
      <c r="L50" s="347">
        <v>10951</v>
      </c>
      <c r="M50" s="348">
        <v>11439</v>
      </c>
    </row>
    <row r="51" spans="2:13" ht="27.75" customHeight="1" x14ac:dyDescent="0.2">
      <c r="B51" s="1186"/>
      <c r="C51" s="1187"/>
      <c r="D51" s="106"/>
      <c r="E51" s="1190" t="s">
        <v>42</v>
      </c>
      <c r="F51" s="1190"/>
      <c r="G51" s="1190"/>
      <c r="H51" s="1191"/>
      <c r="I51" s="346">
        <v>2811</v>
      </c>
      <c r="J51" s="347">
        <v>2743</v>
      </c>
      <c r="K51" s="347">
        <v>2908</v>
      </c>
      <c r="L51" s="347">
        <v>3785</v>
      </c>
      <c r="M51" s="348">
        <v>4327</v>
      </c>
    </row>
    <row r="52" spans="2:13" ht="27.75" customHeight="1" x14ac:dyDescent="0.2">
      <c r="B52" s="1188"/>
      <c r="C52" s="1189"/>
      <c r="D52" s="106"/>
      <c r="E52" s="1190" t="s">
        <v>43</v>
      </c>
      <c r="F52" s="1190"/>
      <c r="G52" s="1190"/>
      <c r="H52" s="1191"/>
      <c r="I52" s="346">
        <v>97118</v>
      </c>
      <c r="J52" s="347">
        <v>96121</v>
      </c>
      <c r="K52" s="347">
        <v>91124</v>
      </c>
      <c r="L52" s="347">
        <v>88374</v>
      </c>
      <c r="M52" s="348">
        <v>84412</v>
      </c>
    </row>
    <row r="53" spans="2:13" ht="27.75" customHeight="1" thickBot="1" x14ac:dyDescent="0.25">
      <c r="B53" s="1192" t="s">
        <v>19</v>
      </c>
      <c r="C53" s="1193"/>
      <c r="D53" s="110"/>
      <c r="E53" s="1194" t="s">
        <v>44</v>
      </c>
      <c r="F53" s="1194"/>
      <c r="G53" s="1194"/>
      <c r="H53" s="1195"/>
      <c r="I53" s="349">
        <v>58123</v>
      </c>
      <c r="J53" s="350">
        <v>59450</v>
      </c>
      <c r="K53" s="350">
        <v>58714</v>
      </c>
      <c r="L53" s="350">
        <v>61026</v>
      </c>
      <c r="M53" s="351">
        <v>61532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EO9xwho0LEiC13drlQaOBjJm0zyjBzL2jFywpiXgAGJsmjfRyp+JIhbknE2r6LZEnk5nGawa9VAsi8wq4HuVA==" saltValue="ZkiiMGH02ntvaj0e4dmx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61" sqref="G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534</v>
      </c>
      <c r="G54" s="119" t="s">
        <v>535</v>
      </c>
      <c r="H54" s="120" t="s">
        <v>536</v>
      </c>
    </row>
    <row r="55" spans="2:8" ht="52.5" customHeight="1" x14ac:dyDescent="0.2">
      <c r="B55" s="121"/>
      <c r="C55" s="1211" t="s">
        <v>46</v>
      </c>
      <c r="D55" s="1211"/>
      <c r="E55" s="1212"/>
      <c r="F55" s="352">
        <v>2779</v>
      </c>
      <c r="G55" s="352">
        <v>2780</v>
      </c>
      <c r="H55" s="353">
        <v>2582</v>
      </c>
    </row>
    <row r="56" spans="2:8" ht="52.5" customHeight="1" x14ac:dyDescent="0.2">
      <c r="B56" s="122"/>
      <c r="C56" s="1213" t="s">
        <v>47</v>
      </c>
      <c r="D56" s="1213"/>
      <c r="E56" s="1214"/>
      <c r="F56" s="354">
        <v>2755</v>
      </c>
      <c r="G56" s="354">
        <v>3215</v>
      </c>
      <c r="H56" s="355">
        <v>3659</v>
      </c>
    </row>
    <row r="57" spans="2:8" ht="53.25" customHeight="1" x14ac:dyDescent="0.2">
      <c r="B57" s="122"/>
      <c r="C57" s="1215" t="s">
        <v>48</v>
      </c>
      <c r="D57" s="1215"/>
      <c r="E57" s="1216"/>
      <c r="F57" s="356">
        <v>5440</v>
      </c>
      <c r="G57" s="356">
        <v>5067</v>
      </c>
      <c r="H57" s="357">
        <v>4763</v>
      </c>
    </row>
    <row r="58" spans="2:8" ht="45.75" customHeight="1" x14ac:dyDescent="0.2">
      <c r="B58" s="123"/>
      <c r="C58" s="1203" t="s">
        <v>569</v>
      </c>
      <c r="D58" s="1204"/>
      <c r="E58" s="1205"/>
      <c r="F58" s="358">
        <v>2800</v>
      </c>
      <c r="G58" s="358">
        <v>2400</v>
      </c>
      <c r="H58" s="359">
        <v>2200</v>
      </c>
    </row>
    <row r="59" spans="2:8" ht="45.75" customHeight="1" x14ac:dyDescent="0.2">
      <c r="B59" s="123"/>
      <c r="C59" s="1203" t="s">
        <v>570</v>
      </c>
      <c r="D59" s="1204"/>
      <c r="E59" s="1205"/>
      <c r="F59" s="358">
        <v>1117</v>
      </c>
      <c r="G59" s="358">
        <v>1663</v>
      </c>
      <c r="H59" s="359">
        <v>1771</v>
      </c>
    </row>
    <row r="60" spans="2:8" ht="45.75" customHeight="1" x14ac:dyDescent="0.2">
      <c r="B60" s="123"/>
      <c r="C60" s="1203" t="s">
        <v>572</v>
      </c>
      <c r="D60" s="1204"/>
      <c r="E60" s="1205"/>
      <c r="F60" s="358">
        <v>119</v>
      </c>
      <c r="G60" s="358">
        <v>119</v>
      </c>
      <c r="H60" s="359">
        <v>118</v>
      </c>
    </row>
    <row r="61" spans="2:8" ht="45.75" customHeight="1" x14ac:dyDescent="0.2">
      <c r="B61" s="123"/>
      <c r="C61" s="1203" t="s">
        <v>571</v>
      </c>
      <c r="D61" s="1204"/>
      <c r="E61" s="1205"/>
      <c r="F61" s="358">
        <v>949</v>
      </c>
      <c r="G61" s="358">
        <v>376</v>
      </c>
      <c r="H61" s="359">
        <v>111</v>
      </c>
    </row>
    <row r="62" spans="2:8" ht="45.75" customHeight="1" thickBot="1" x14ac:dyDescent="0.25">
      <c r="B62" s="124"/>
      <c r="C62" s="1206" t="s">
        <v>573</v>
      </c>
      <c r="D62" s="1207"/>
      <c r="E62" s="1208"/>
      <c r="F62" s="360">
        <v>89</v>
      </c>
      <c r="G62" s="360">
        <v>100</v>
      </c>
      <c r="H62" s="361">
        <v>105</v>
      </c>
    </row>
    <row r="63" spans="2:8" ht="52.5" customHeight="1" thickBot="1" x14ac:dyDescent="0.25">
      <c r="B63" s="125"/>
      <c r="C63" s="1209" t="s">
        <v>49</v>
      </c>
      <c r="D63" s="1209"/>
      <c r="E63" s="1210"/>
      <c r="F63" s="362">
        <v>10974</v>
      </c>
      <c r="G63" s="362">
        <v>11061</v>
      </c>
      <c r="H63" s="363">
        <v>11004</v>
      </c>
    </row>
    <row r="64" spans="2:8" ht="13.2" x14ac:dyDescent="0.2"/>
  </sheetData>
  <sheetProtection algorithmName="SHA-512" hashValue="+LtQe+IPWky8GjmgJME2oJbroWrF+zEBCYQltC8vNXhfMc0Bb1MK+2KI7D8vr+yhmTuVZW3C48OELMRPj2VKag==" saltValue="9hAKmN5DUlS9Uj210yiK4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531</v>
      </c>
      <c r="G2" s="139"/>
      <c r="H2" s="140"/>
    </row>
    <row r="3" spans="1:8" x14ac:dyDescent="0.2">
      <c r="A3" s="136" t="s">
        <v>524</v>
      </c>
      <c r="B3" s="141"/>
      <c r="C3" s="142"/>
      <c r="D3" s="143">
        <v>99919</v>
      </c>
      <c r="E3" s="144"/>
      <c r="F3" s="145">
        <v>60285</v>
      </c>
      <c r="G3" s="146"/>
      <c r="H3" s="147"/>
    </row>
    <row r="4" spans="1:8" x14ac:dyDescent="0.2">
      <c r="A4" s="148"/>
      <c r="B4" s="149"/>
      <c r="C4" s="150"/>
      <c r="D4" s="151">
        <v>45818</v>
      </c>
      <c r="E4" s="152"/>
      <c r="F4" s="153">
        <v>36445</v>
      </c>
      <c r="G4" s="154"/>
      <c r="H4" s="155"/>
    </row>
    <row r="5" spans="1:8" x14ac:dyDescent="0.2">
      <c r="A5" s="136" t="s">
        <v>526</v>
      </c>
      <c r="B5" s="141"/>
      <c r="C5" s="142"/>
      <c r="D5" s="143">
        <v>114197</v>
      </c>
      <c r="E5" s="144"/>
      <c r="F5" s="145">
        <v>52714</v>
      </c>
      <c r="G5" s="146"/>
      <c r="H5" s="147"/>
    </row>
    <row r="6" spans="1:8" x14ac:dyDescent="0.2">
      <c r="A6" s="148"/>
      <c r="B6" s="149"/>
      <c r="C6" s="150"/>
      <c r="D6" s="151">
        <v>39957</v>
      </c>
      <c r="E6" s="152"/>
      <c r="F6" s="153">
        <v>29032</v>
      </c>
      <c r="G6" s="154"/>
      <c r="H6" s="155"/>
    </row>
    <row r="7" spans="1:8" x14ac:dyDescent="0.2">
      <c r="A7" s="136" t="s">
        <v>527</v>
      </c>
      <c r="B7" s="141"/>
      <c r="C7" s="142"/>
      <c r="D7" s="143">
        <v>53041</v>
      </c>
      <c r="E7" s="144"/>
      <c r="F7" s="145">
        <v>46001</v>
      </c>
      <c r="G7" s="146"/>
      <c r="H7" s="147"/>
    </row>
    <row r="8" spans="1:8" x14ac:dyDescent="0.2">
      <c r="A8" s="148"/>
      <c r="B8" s="149"/>
      <c r="C8" s="150"/>
      <c r="D8" s="151">
        <v>29165</v>
      </c>
      <c r="E8" s="152"/>
      <c r="F8" s="153">
        <v>27974</v>
      </c>
      <c r="G8" s="154"/>
      <c r="H8" s="155"/>
    </row>
    <row r="9" spans="1:8" x14ac:dyDescent="0.2">
      <c r="A9" s="136" t="s">
        <v>528</v>
      </c>
      <c r="B9" s="141"/>
      <c r="C9" s="142"/>
      <c r="D9" s="143">
        <v>96654</v>
      </c>
      <c r="E9" s="144"/>
      <c r="F9" s="145">
        <v>52878</v>
      </c>
      <c r="G9" s="146"/>
      <c r="H9" s="147"/>
    </row>
    <row r="10" spans="1:8" x14ac:dyDescent="0.2">
      <c r="A10" s="148"/>
      <c r="B10" s="149"/>
      <c r="C10" s="150"/>
      <c r="D10" s="151">
        <v>61299</v>
      </c>
      <c r="E10" s="152"/>
      <c r="F10" s="153">
        <v>32136</v>
      </c>
      <c r="G10" s="154"/>
      <c r="H10" s="155"/>
    </row>
    <row r="11" spans="1:8" x14ac:dyDescent="0.2">
      <c r="A11" s="136" t="s">
        <v>529</v>
      </c>
      <c r="B11" s="141"/>
      <c r="C11" s="142"/>
      <c r="D11" s="143">
        <v>79348</v>
      </c>
      <c r="E11" s="144"/>
      <c r="F11" s="145">
        <v>57911</v>
      </c>
      <c r="G11" s="146"/>
      <c r="H11" s="147"/>
    </row>
    <row r="12" spans="1:8" x14ac:dyDescent="0.2">
      <c r="A12" s="148"/>
      <c r="B12" s="149"/>
      <c r="C12" s="156"/>
      <c r="D12" s="151">
        <v>41405</v>
      </c>
      <c r="E12" s="152"/>
      <c r="F12" s="153">
        <v>35132</v>
      </c>
      <c r="G12" s="154"/>
      <c r="H12" s="155"/>
    </row>
    <row r="13" spans="1:8" x14ac:dyDescent="0.2">
      <c r="A13" s="136"/>
      <c r="B13" s="141"/>
      <c r="C13" s="157"/>
      <c r="D13" s="158">
        <v>88632</v>
      </c>
      <c r="E13" s="159"/>
      <c r="F13" s="160">
        <v>53958</v>
      </c>
      <c r="G13" s="161"/>
      <c r="H13" s="147"/>
    </row>
    <row r="14" spans="1:8" x14ac:dyDescent="0.2">
      <c r="A14" s="148"/>
      <c r="B14" s="149"/>
      <c r="C14" s="150"/>
      <c r="D14" s="151">
        <v>43529</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1.44</v>
      </c>
      <c r="C19" s="162">
        <f>ROUND(VALUE(SUBSTITUTE(実質収支比率等に係る経年分析!G$48,"▲","-")),2)</f>
        <v>3.3</v>
      </c>
      <c r="D19" s="162">
        <f>ROUND(VALUE(SUBSTITUTE(実質収支比率等に係る経年分析!H$48,"▲","-")),2)</f>
        <v>3.32</v>
      </c>
      <c r="E19" s="162">
        <f>ROUND(VALUE(SUBSTITUTE(実質収支比率等に係る経年分析!I$48,"▲","-")),2)</f>
        <v>2.95</v>
      </c>
      <c r="F19" s="162">
        <f>ROUND(VALUE(SUBSTITUTE(実質収支比率等に係る経年分析!J$48,"▲","-")),2)</f>
        <v>3.78</v>
      </c>
    </row>
    <row r="20" spans="1:11" x14ac:dyDescent="0.2">
      <c r="A20" s="162" t="s">
        <v>53</v>
      </c>
      <c r="B20" s="162">
        <f>ROUND(VALUE(SUBSTITUTE(実質収支比率等に係る経年分析!F$47,"▲","-")),2)</f>
        <v>6.09</v>
      </c>
      <c r="C20" s="162">
        <f>ROUND(VALUE(SUBSTITUTE(実質収支比率等に係る経年分析!G$47,"▲","-")),2)</f>
        <v>5.9</v>
      </c>
      <c r="D20" s="162">
        <f>ROUND(VALUE(SUBSTITUTE(実質収支比率等に係る経年分析!H$47,"▲","-")),2)</f>
        <v>6.06</v>
      </c>
      <c r="E20" s="162">
        <f>ROUND(VALUE(SUBSTITUTE(実質収支比率等に係る経年分析!I$47,"▲","-")),2)</f>
        <v>6.01</v>
      </c>
      <c r="F20" s="162">
        <f>ROUND(VALUE(SUBSTITUTE(実質収支比率等に係る経年分析!J$47,"▲","-")),2)</f>
        <v>5.44</v>
      </c>
    </row>
    <row r="21" spans="1:11" x14ac:dyDescent="0.2">
      <c r="A21" s="162" t="s">
        <v>54</v>
      </c>
      <c r="B21" s="162">
        <f>IF(ISNUMBER(VALUE(SUBSTITUTE(実質収支比率等に係る経年分析!F$49,"▲","-"))),ROUND(VALUE(SUBSTITUTE(実質収支比率等に係る経年分析!F$49,"▲","-")),2),NA())</f>
        <v>0.54</v>
      </c>
      <c r="C21" s="162">
        <f>IF(ISNUMBER(VALUE(SUBSTITUTE(実質収支比率等に係る経年分析!G$49,"▲","-"))),ROUND(VALUE(SUBSTITUTE(実質収支比率等に係る経年分析!G$49,"▲","-")),2),NA())</f>
        <v>3.12</v>
      </c>
      <c r="D21" s="162">
        <f>IF(ISNUMBER(VALUE(SUBSTITUTE(実質収支比率等に係る経年分析!H$49,"▲","-"))),ROUND(VALUE(SUBSTITUTE(実質収支比率等に係る経年分析!H$49,"▲","-")),2),NA())</f>
        <v>-0.08</v>
      </c>
      <c r="E21" s="162">
        <f>IF(ISNUMBER(VALUE(SUBSTITUTE(実質収支比率等に係る経年分析!I$49,"▲","-"))),ROUND(VALUE(SUBSTITUTE(実質収支比率等に係る経年分析!I$49,"▲","-")),2),NA())</f>
        <v>-0.32</v>
      </c>
      <c r="F21" s="162">
        <f>IF(ISNUMBER(VALUE(SUBSTITUTE(実質収支比率等に係る経年分析!J$49,"▲","-"))),ROUND(VALUE(SUBSTITUTE(実質収支比率等に係る経年分析!J$49,"▲","-")),2),NA())</f>
        <v>0.5</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診療所事業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0.13</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0.14000000000000001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0.16</v>
      </c>
    </row>
    <row r="31" spans="1:11" x14ac:dyDescent="0.2">
      <c r="A31" s="163" t="str">
        <f>IF(連結実質赤字比率に係る赤字・黒字の構成分析!C$39="",NA(),連結実質赤字比率に係る赤字・黒字の構成分析!C$39)</f>
        <v>国民健康保険事業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0.39</v>
      </c>
    </row>
    <row r="32" spans="1:11" x14ac:dyDescent="0.2">
      <c r="A32" s="163" t="str">
        <f>IF(連結実質赤字比率に係る赤字・黒字の構成分析!C$38="",NA(),連結実質赤字比率に係る赤字・黒字の構成分析!C$38)</f>
        <v>介護保険事業</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1.04</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1.1299999999999999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v>
      </c>
    </row>
    <row r="33" spans="1:16" x14ac:dyDescent="0.2">
      <c r="A33" s="163" t="str">
        <f>IF(連結実質赤字比率に係る赤字・黒字の構成分析!C$37="",NA(),連結実質赤字比率に係る赤字・黒字の構成分析!C$37)</f>
        <v>病院事業</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1.89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2.56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1.46</v>
      </c>
    </row>
    <row r="34" spans="1:16" x14ac:dyDescent="0.2">
      <c r="A34" s="163" t="str">
        <f>IF(連結実質赤字比率に係る赤字・黒字の構成分析!C$36="",NA(),連結実質赤字比率に係る赤字・黒字の構成分析!C$36)</f>
        <v>水道事業</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3.51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3.63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3.91</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v>
      </c>
    </row>
    <row r="35" spans="1:16" x14ac:dyDescent="0.2">
      <c r="A35" s="163" t="str">
        <f>IF(連結実質赤字比率に係る赤字・黒字の構成分析!C$35="",NA(),連結実質赤字比率に係る赤字・黒字の構成分析!C$35)</f>
        <v>下水道事業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2.23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3.25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3.24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3.62</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3.29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3.29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3.77</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9652</v>
      </c>
      <c r="E42" s="164"/>
      <c r="F42" s="164"/>
      <c r="G42" s="164">
        <f>'実質公債費比率（分子）の構造'!L$52</f>
        <v>9234</v>
      </c>
      <c r="H42" s="164"/>
      <c r="I42" s="164"/>
      <c r="J42" s="164">
        <f>'実質公債費比率（分子）の構造'!M$52</f>
        <v>8959</v>
      </c>
      <c r="K42" s="164"/>
      <c r="L42" s="164"/>
      <c r="M42" s="164">
        <f>'実質公債費比率（分子）の構造'!N$52</f>
        <v>8635</v>
      </c>
      <c r="N42" s="164"/>
      <c r="O42" s="164"/>
      <c r="P42" s="164">
        <f>'実質公債費比率（分子）の構造'!O$52</f>
        <v>8775</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76</v>
      </c>
      <c r="C44" s="164"/>
      <c r="D44" s="164"/>
      <c r="E44" s="164">
        <f>'実質公債費比率（分子）の構造'!L$50</f>
        <v>104</v>
      </c>
      <c r="F44" s="164"/>
      <c r="G44" s="164"/>
      <c r="H44" s="164">
        <f>'実質公債費比率（分子）の構造'!M$50</f>
        <v>123</v>
      </c>
      <c r="I44" s="164"/>
      <c r="J44" s="164"/>
      <c r="K44" s="164">
        <f>'実質公債費比率（分子）の構造'!N$50</f>
        <v>203</v>
      </c>
      <c r="L44" s="164"/>
      <c r="M44" s="164"/>
      <c r="N44" s="164">
        <f>'実質公債費比率（分子）の構造'!O$50</f>
        <v>153</v>
      </c>
      <c r="O44" s="164"/>
      <c r="P44" s="164"/>
    </row>
    <row r="45" spans="1:16" x14ac:dyDescent="0.2">
      <c r="A45" s="164" t="s">
        <v>63</v>
      </c>
      <c r="B45" s="164">
        <f>'実質公債費比率（分子）の構造'!K$49</f>
        <v>19</v>
      </c>
      <c r="C45" s="164"/>
      <c r="D45" s="164"/>
      <c r="E45" s="164">
        <f>'実質公債費比率（分子）の構造'!L$49</f>
        <v>21</v>
      </c>
      <c r="F45" s="164"/>
      <c r="G45" s="164"/>
      <c r="H45" s="164">
        <f>'実質公債費比率（分子）の構造'!M$49</f>
        <v>20</v>
      </c>
      <c r="I45" s="164"/>
      <c r="J45" s="164"/>
      <c r="K45" s="164">
        <f>'実質公債費比率（分子）の構造'!N$49</f>
        <v>20</v>
      </c>
      <c r="L45" s="164"/>
      <c r="M45" s="164"/>
      <c r="N45" s="164">
        <f>'実質公債費比率（分子）の構造'!O$49</f>
        <v>21</v>
      </c>
      <c r="O45" s="164"/>
      <c r="P45" s="164"/>
    </row>
    <row r="46" spans="1:16" x14ac:dyDescent="0.2">
      <c r="A46" s="164" t="s">
        <v>64</v>
      </c>
      <c r="B46" s="164">
        <f>'実質公債費比率（分子）の構造'!K$48</f>
        <v>3935</v>
      </c>
      <c r="C46" s="164"/>
      <c r="D46" s="164"/>
      <c r="E46" s="164">
        <f>'実質公債費比率（分子）の構造'!L$48</f>
        <v>3906</v>
      </c>
      <c r="F46" s="164"/>
      <c r="G46" s="164"/>
      <c r="H46" s="164">
        <f>'実質公債費比率（分子）の構造'!M$48</f>
        <v>3895</v>
      </c>
      <c r="I46" s="164"/>
      <c r="J46" s="164"/>
      <c r="K46" s="164">
        <f>'実質公債費比率（分子）の構造'!N$48</f>
        <v>3788</v>
      </c>
      <c r="L46" s="164"/>
      <c r="M46" s="164"/>
      <c r="N46" s="164">
        <f>'実質公債費比率（分子）の構造'!O$48</f>
        <v>3698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10175</v>
      </c>
      <c r="C49" s="164"/>
      <c r="D49" s="164"/>
      <c r="E49" s="164">
        <f>'実質公債費比率（分子）の構造'!L$45</f>
        <v>9966</v>
      </c>
      <c r="F49" s="164"/>
      <c r="G49" s="164"/>
      <c r="H49" s="164">
        <f>'実質公債費比率（分子）の構造'!M$45</f>
        <v>9657</v>
      </c>
      <c r="I49" s="164"/>
      <c r="J49" s="164"/>
      <c r="K49" s="164">
        <f>'実質公債費比率（分子）の構造'!N$45</f>
        <v>9146</v>
      </c>
      <c r="L49" s="164"/>
      <c r="M49" s="164"/>
      <c r="N49" s="164">
        <f>'実質公債費比率（分子）の構造'!O$45</f>
        <v>9090</v>
      </c>
      <c r="O49" s="164"/>
      <c r="P49" s="164"/>
    </row>
    <row r="50" spans="1:16" x14ac:dyDescent="0.2">
      <c r="A50" s="164" t="s">
        <v>67</v>
      </c>
      <c r="B50" s="164" t="e">
        <f>NA()</f>
        <v>#N/A</v>
      </c>
      <c r="C50" s="164">
        <f>IF(ISNUMBER('実質公債費比率（分子）の構造'!K$53),'実質公債費比率（分子）の構造'!K$53,NA())</f>
        <v>4553</v>
      </c>
      <c r="D50" s="164" t="e">
        <f>NA()</f>
        <v>#N/A</v>
      </c>
      <c r="E50" s="164" t="e">
        <f>NA()</f>
        <v>#N/A</v>
      </c>
      <c r="F50" s="164">
        <f>IF(ISNUMBER('実質公債費比率（分子）の構造'!L$53),'実質公債費比率（分子）の構造'!L$53,NA())</f>
        <v>4763</v>
      </c>
      <c r="G50" s="164" t="e">
        <f>NA()</f>
        <v>#N/A</v>
      </c>
      <c r="H50" s="164" t="e">
        <f>NA()</f>
        <v>#N/A</v>
      </c>
      <c r="I50" s="164">
        <f>IF(ISNUMBER('実質公債費比率（分子）の構造'!M$53),'実質公債費比率（分子）の構造'!M$53,NA())</f>
        <v>4736</v>
      </c>
      <c r="J50" s="164" t="e">
        <f>NA()</f>
        <v>#N/A</v>
      </c>
      <c r="K50" s="164" t="e">
        <f>NA()</f>
        <v>#N/A</v>
      </c>
      <c r="L50" s="164">
        <f>IF(ISNUMBER('実質公債費比率（分子）の構造'!N$53),'実質公債費比率（分子）の構造'!N$53,NA())</f>
        <v>4522</v>
      </c>
      <c r="M50" s="164" t="e">
        <f>NA()</f>
        <v>#N/A</v>
      </c>
      <c r="N50" s="164" t="e">
        <f>NA()</f>
        <v>#N/A</v>
      </c>
      <c r="O50" s="164">
        <f>IF(ISNUMBER('実質公債費比率（分子）の構造'!O$53),'実質公債費比率（分子）の構造'!O$53,NA())</f>
        <v>4187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97118</v>
      </c>
      <c r="E56" s="163"/>
      <c r="F56" s="163"/>
      <c r="G56" s="163">
        <f>'将来負担比率（分子）の構造'!J$52</f>
        <v>96121</v>
      </c>
      <c r="H56" s="163"/>
      <c r="I56" s="163"/>
      <c r="J56" s="163">
        <f>'将来負担比率（分子）の構造'!K$52</f>
        <v>91124</v>
      </c>
      <c r="K56" s="163"/>
      <c r="L56" s="163"/>
      <c r="M56" s="163">
        <f>'将来負担比率（分子）の構造'!L$52</f>
        <v>88374</v>
      </c>
      <c r="N56" s="163"/>
      <c r="O56" s="163"/>
      <c r="P56" s="163">
        <f>'将来負担比率（分子）の構造'!M$52</f>
        <v>84412</v>
      </c>
    </row>
    <row r="57" spans="1:16" x14ac:dyDescent="0.2">
      <c r="A57" s="163" t="s">
        <v>42</v>
      </c>
      <c r="B57" s="163"/>
      <c r="C57" s="163"/>
      <c r="D57" s="163">
        <f>'将来負担比率（分子）の構造'!I$51</f>
        <v>2811</v>
      </c>
      <c r="E57" s="163"/>
      <c r="F57" s="163"/>
      <c r="G57" s="163">
        <f>'将来負担比率（分子）の構造'!J$51</f>
        <v>2743</v>
      </c>
      <c r="H57" s="163"/>
      <c r="I57" s="163"/>
      <c r="J57" s="163">
        <f>'将来負担比率（分子）の構造'!K$51</f>
        <v>2908</v>
      </c>
      <c r="K57" s="163"/>
      <c r="L57" s="163"/>
      <c r="M57" s="163">
        <f>'将来負担比率（分子）の構造'!L$51</f>
        <v>3785</v>
      </c>
      <c r="N57" s="163"/>
      <c r="O57" s="163"/>
      <c r="P57" s="163">
        <f>'将来負担比率（分子）の構造'!M$51</f>
        <v>4327</v>
      </c>
    </row>
    <row r="58" spans="1:16" x14ac:dyDescent="0.2">
      <c r="A58" s="163" t="s">
        <v>41</v>
      </c>
      <c r="B58" s="163"/>
      <c r="C58" s="163"/>
      <c r="D58" s="163">
        <f>'将来負担比率（分子）の構造'!I$50</f>
        <v>8565</v>
      </c>
      <c r="E58" s="163"/>
      <c r="F58" s="163"/>
      <c r="G58" s="163">
        <f>'将来負担比率（分子）の構造'!J$50</f>
        <v>8778</v>
      </c>
      <c r="H58" s="163"/>
      <c r="I58" s="163"/>
      <c r="J58" s="163">
        <f>'将来負担比率（分子）の構造'!K$50</f>
        <v>10141</v>
      </c>
      <c r="K58" s="163"/>
      <c r="L58" s="163"/>
      <c r="M58" s="163">
        <f>'将来負担比率（分子）の構造'!L$50</f>
        <v>10951</v>
      </c>
      <c r="N58" s="163"/>
      <c r="O58" s="163"/>
      <c r="P58" s="163">
        <f>'将来負担比率（分子）の構造'!M$50</f>
        <v>11439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6</v>
      </c>
      <c r="C61" s="163"/>
      <c r="D61" s="163"/>
      <c r="E61" s="163">
        <f>'将来負担比率（分子）の構造'!J$46</f>
        <v>8</v>
      </c>
      <c r="F61" s="163"/>
      <c r="G61" s="163"/>
      <c r="H61" s="163">
        <f>'将来負担比率（分子）の構造'!K$46</f>
        <v>6</v>
      </c>
      <c r="I61" s="163"/>
      <c r="J61" s="163"/>
      <c r="K61" s="163">
        <f>'将来負担比率（分子）の構造'!L$46</f>
        <v>6</v>
      </c>
      <c r="L61" s="163"/>
      <c r="M61" s="163"/>
      <c r="N61" s="163">
        <f>'将来負担比率（分子）の構造'!M$46</f>
        <v>6</v>
      </c>
      <c r="O61" s="163"/>
      <c r="P61" s="163"/>
    </row>
    <row r="62" spans="1:16" x14ac:dyDescent="0.2">
      <c r="A62" s="163" t="s">
        <v>35</v>
      </c>
      <c r="B62" s="163">
        <f>'将来負担比率（分子）の構造'!I$45</f>
        <v>8000</v>
      </c>
      <c r="C62" s="163"/>
      <c r="D62" s="163"/>
      <c r="E62" s="163">
        <f>'将来負担比率（分子）の構造'!J$45</f>
        <v>8362</v>
      </c>
      <c r="F62" s="163"/>
      <c r="G62" s="163"/>
      <c r="H62" s="163">
        <f>'将来負担比率（分子）の構造'!K$45</f>
        <v>8649</v>
      </c>
      <c r="I62" s="163"/>
      <c r="J62" s="163"/>
      <c r="K62" s="163">
        <f>'将来負担比率（分子）の構造'!L$45</f>
        <v>9000</v>
      </c>
      <c r="L62" s="163"/>
      <c r="M62" s="163"/>
      <c r="N62" s="163">
        <f>'将来負担比率（分子）の構造'!M$45</f>
        <v>9743</v>
      </c>
      <c r="O62" s="163"/>
      <c r="P62" s="163"/>
    </row>
    <row r="63" spans="1:16" x14ac:dyDescent="0.2">
      <c r="A63" s="163" t="s">
        <v>34</v>
      </c>
      <c r="B63" s="163">
        <f>'将来負担比率（分子）の構造'!I$44</f>
        <v>373</v>
      </c>
      <c r="C63" s="163"/>
      <c r="D63" s="163"/>
      <c r="E63" s="163">
        <f>'将来負担比率（分子）の構造'!J$44</f>
        <v>348</v>
      </c>
      <c r="F63" s="163"/>
      <c r="G63" s="163"/>
      <c r="H63" s="163">
        <f>'将来負担比率（分子）の構造'!K$44</f>
        <v>327</v>
      </c>
      <c r="I63" s="163"/>
      <c r="J63" s="163"/>
      <c r="K63" s="163">
        <f>'将来負担比率（分子）の構造'!L$44</f>
        <v>310</v>
      </c>
      <c r="L63" s="163"/>
      <c r="M63" s="163"/>
      <c r="N63" s="163">
        <f>'将来負担比率（分子）の構造'!M$44</f>
        <v>296</v>
      </c>
      <c r="O63" s="163"/>
      <c r="P63" s="163"/>
    </row>
    <row r="64" spans="1:16" x14ac:dyDescent="0.2">
      <c r="A64" s="163" t="s">
        <v>33</v>
      </c>
      <c r="B64" s="163">
        <f>'将来負担比率（分子）の構造'!I$43</f>
        <v>61838</v>
      </c>
      <c r="C64" s="163"/>
      <c r="D64" s="163"/>
      <c r="E64" s="163">
        <f>'将来負担比率（分子）の構造'!J$43</f>
        <v>58406</v>
      </c>
      <c r="F64" s="163"/>
      <c r="G64" s="163"/>
      <c r="H64" s="163">
        <f>'将来負担比率（分子）の構造'!K$43</f>
        <v>58727</v>
      </c>
      <c r="I64" s="163"/>
      <c r="J64" s="163"/>
      <c r="K64" s="163">
        <f>'将来負担比率（分子）の構造'!L$43</f>
        <v>56984</v>
      </c>
      <c r="L64" s="163"/>
      <c r="M64" s="163"/>
      <c r="N64" s="163">
        <f>'将来負担比率（分子）の構造'!M$43</f>
        <v>55025</v>
      </c>
      <c r="O64" s="163"/>
      <c r="P64" s="163"/>
    </row>
    <row r="65" spans="1:16" x14ac:dyDescent="0.2">
      <c r="A65" s="163" t="s">
        <v>32</v>
      </c>
      <c r="B65" s="163">
        <f>'将来負担比率（分子）の構造'!I$42</f>
        <v>337</v>
      </c>
      <c r="C65" s="163"/>
      <c r="D65" s="163"/>
      <c r="E65" s="163">
        <f>'将来負担比率（分子）の構造'!J$42</f>
        <v>437</v>
      </c>
      <c r="F65" s="163"/>
      <c r="G65" s="163"/>
      <c r="H65" s="163">
        <f>'将来負担比率（分子）の構造'!K$42</f>
        <v>369</v>
      </c>
      <c r="I65" s="163"/>
      <c r="J65" s="163"/>
      <c r="K65" s="163">
        <f>'将来負担比率（分子）の構造'!L$42</f>
        <v>1342</v>
      </c>
      <c r="L65" s="163"/>
      <c r="M65" s="163"/>
      <c r="N65" s="163">
        <f>'将来負担比率（分子）の構造'!M$42</f>
        <v>1235</v>
      </c>
      <c r="O65" s="163"/>
      <c r="P65" s="163"/>
    </row>
    <row r="66" spans="1:16" x14ac:dyDescent="0.2">
      <c r="A66" s="163" t="s">
        <v>31</v>
      </c>
      <c r="B66" s="163">
        <f>'将来負担比率（分子）の構造'!I$41</f>
        <v>96064</v>
      </c>
      <c r="C66" s="163"/>
      <c r="D66" s="163"/>
      <c r="E66" s="163">
        <f>'将来負担比率（分子）の構造'!J$41</f>
        <v>99529</v>
      </c>
      <c r="F66" s="163"/>
      <c r="G66" s="163"/>
      <c r="H66" s="163">
        <f>'将来負担比率（分子）の構造'!K$41</f>
        <v>94808</v>
      </c>
      <c r="I66" s="163"/>
      <c r="J66" s="163"/>
      <c r="K66" s="163">
        <f>'将来負担比率（分子）の構造'!L$41</f>
        <v>96493</v>
      </c>
      <c r="L66" s="163"/>
      <c r="M66" s="163"/>
      <c r="N66" s="163">
        <f>'将来負担比率（分子）の構造'!M$41</f>
        <v>95405</v>
      </c>
      <c r="O66" s="163"/>
      <c r="P66" s="163"/>
    </row>
    <row r="67" spans="1:16" x14ac:dyDescent="0.2">
      <c r="A67" s="163" t="s">
        <v>71</v>
      </c>
      <c r="B67" s="163" t="e">
        <f>NA()</f>
        <v>#N/A</v>
      </c>
      <c r="C67" s="163">
        <f>IF(ISNUMBER('将来負担比率（分子）の構造'!I$53), IF('将来負担比率（分子）の構造'!I$53 &lt; 0, 0, '将来負担比率（分子）の構造'!I$53), NA())</f>
        <v>58123</v>
      </c>
      <c r="D67" s="163" t="e">
        <f>NA()</f>
        <v>#N/A</v>
      </c>
      <c r="E67" s="163" t="e">
        <f>NA()</f>
        <v>#N/A</v>
      </c>
      <c r="F67" s="163">
        <f>IF(ISNUMBER('将来負担比率（分子）の構造'!J$53), IF('将来負担比率（分子）の構造'!J$53 &lt; 0, 0, '将来負担比率（分子）の構造'!J$53), NA())</f>
        <v>59450</v>
      </c>
      <c r="G67" s="163" t="e">
        <f>NA()</f>
        <v>#N/A</v>
      </c>
      <c r="H67" s="163" t="e">
        <f>NA()</f>
        <v>#N/A</v>
      </c>
      <c r="I67" s="163">
        <f>IF(ISNUMBER('将来負担比率（分子）の構造'!K$53), IF('将来負担比率（分子）の構造'!K$53 &lt; 0, 0, '将来負担比率（分子）の構造'!K$53), NA())</f>
        <v>58714</v>
      </c>
      <c r="J67" s="163" t="e">
        <f>NA()</f>
        <v>#N/A</v>
      </c>
      <c r="K67" s="163" t="e">
        <f>NA()</f>
        <v>#N/A</v>
      </c>
      <c r="L67" s="163">
        <f>IF(ISNUMBER('将来負担比率（分子）の構造'!L$53), IF('将来負担比率（分子）の構造'!L$53 &lt; 0, 0, '将来負担比率（分子）の構造'!L$53), NA())</f>
        <v>61026</v>
      </c>
      <c r="M67" s="163" t="e">
        <f>NA()</f>
        <v>#N/A</v>
      </c>
      <c r="N67" s="163" t="e">
        <f>NA()</f>
        <v>#N/A</v>
      </c>
      <c r="O67" s="163">
        <f>IF(ISNUMBER('将来負担比率（分子）の構造'!M$53), IF('将来負担比率（分子）の構造'!M$53 &lt; 0, 0, '将来負担比率（分子）の構造'!M$53), NA())</f>
        <v>61532</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2779</v>
      </c>
      <c r="C72" s="167">
        <f>基金残高に係る経年分析!G55</f>
        <v>2780</v>
      </c>
      <c r="D72" s="167">
        <f>基金残高に係る経年分析!H55</f>
        <v>2582</v>
      </c>
    </row>
    <row r="73" spans="1:16" x14ac:dyDescent="0.2">
      <c r="A73" s="166" t="s">
        <v>74</v>
      </c>
      <c r="B73" s="167">
        <f>基金残高に係る経年分析!F56</f>
        <v>2755</v>
      </c>
      <c r="C73" s="167">
        <f>基金残高に係る経年分析!G56</f>
        <v>3215</v>
      </c>
      <c r="D73" s="167">
        <f>基金残高に係る経年分析!H56</f>
        <v>3659</v>
      </c>
    </row>
    <row r="74" spans="1:16" x14ac:dyDescent="0.2">
      <c r="A74" s="166" t="s">
        <v>75</v>
      </c>
      <c r="B74" s="167">
        <f>基金残高に係る経年分析!F57</f>
        <v>5440</v>
      </c>
      <c r="C74" s="167">
        <f>基金残高に係る経年分析!G57</f>
        <v>5067</v>
      </c>
      <c r="D74" s="167">
        <f>基金残高に係る経年分析!H57</f>
        <v>4763</v>
      </c>
    </row>
  </sheetData>
  <sheetProtection algorithmName="SHA-512" hashValue="xqhT0o0KH3IVyQ4ZuAuTLbwsB9y1y8egslCr62mdXWTSrRRW1b5rvfCbefK3EXg+8+7tgcCqcL7V7oFxC9WeRQ==" saltValue="/N5eCp31GsDsXC90LNJr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23841996</v>
      </c>
      <c r="S5" s="677"/>
      <c r="T5" s="677"/>
      <c r="U5" s="677"/>
      <c r="V5" s="677"/>
      <c r="W5" s="677"/>
      <c r="X5" s="677"/>
      <c r="Y5" s="702"/>
      <c r="Z5" s="715">
        <v>24.4</v>
      </c>
      <c r="AA5" s="715"/>
      <c r="AB5" s="715"/>
      <c r="AC5" s="715"/>
      <c r="AD5" s="716">
        <v>23685002</v>
      </c>
      <c r="AE5" s="716"/>
      <c r="AF5" s="716"/>
      <c r="AG5" s="716"/>
      <c r="AH5" s="716"/>
      <c r="AI5" s="716"/>
      <c r="AJ5" s="716"/>
      <c r="AK5" s="716"/>
      <c r="AL5" s="703">
        <v>48</v>
      </c>
      <c r="AM5" s="685"/>
      <c r="AN5" s="685"/>
      <c r="AO5" s="704"/>
      <c r="AP5" s="679" t="s">
        <v>216</v>
      </c>
      <c r="AQ5" s="680"/>
      <c r="AR5" s="680"/>
      <c r="AS5" s="680"/>
      <c r="AT5" s="680"/>
      <c r="AU5" s="680"/>
      <c r="AV5" s="680"/>
      <c r="AW5" s="680"/>
      <c r="AX5" s="680"/>
      <c r="AY5" s="680"/>
      <c r="AZ5" s="680"/>
      <c r="BA5" s="680"/>
      <c r="BB5" s="680"/>
      <c r="BC5" s="680"/>
      <c r="BD5" s="680"/>
      <c r="BE5" s="680"/>
      <c r="BF5" s="681"/>
      <c r="BG5" s="621">
        <v>23649245</v>
      </c>
      <c r="BH5" s="622"/>
      <c r="BI5" s="622"/>
      <c r="BJ5" s="622"/>
      <c r="BK5" s="622"/>
      <c r="BL5" s="622"/>
      <c r="BM5" s="622"/>
      <c r="BN5" s="623"/>
      <c r="BO5" s="659">
        <v>99.2</v>
      </c>
      <c r="BP5" s="659"/>
      <c r="BQ5" s="659"/>
      <c r="BR5" s="659"/>
      <c r="BS5" s="660">
        <v>1403301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1179774</v>
      </c>
      <c r="S6" s="622"/>
      <c r="T6" s="622"/>
      <c r="U6" s="622"/>
      <c r="V6" s="622"/>
      <c r="W6" s="622"/>
      <c r="X6" s="622"/>
      <c r="Y6" s="623"/>
      <c r="Z6" s="659">
        <v>1.2</v>
      </c>
      <c r="AA6" s="659"/>
      <c r="AB6" s="659"/>
      <c r="AC6" s="659"/>
      <c r="AD6" s="660">
        <v>1179774</v>
      </c>
      <c r="AE6" s="660"/>
      <c r="AF6" s="660"/>
      <c r="AG6" s="660"/>
      <c r="AH6" s="660"/>
      <c r="AI6" s="660"/>
      <c r="AJ6" s="660"/>
      <c r="AK6" s="660"/>
      <c r="AL6" s="624">
        <v>2.4</v>
      </c>
      <c r="AM6" s="625"/>
      <c r="AN6" s="625"/>
      <c r="AO6" s="661"/>
      <c r="AP6" s="618" t="s">
        <v>221</v>
      </c>
      <c r="AQ6" s="619"/>
      <c r="AR6" s="619"/>
      <c r="AS6" s="619"/>
      <c r="AT6" s="619"/>
      <c r="AU6" s="619"/>
      <c r="AV6" s="619"/>
      <c r="AW6" s="619"/>
      <c r="AX6" s="619"/>
      <c r="AY6" s="619"/>
      <c r="AZ6" s="619"/>
      <c r="BA6" s="619"/>
      <c r="BB6" s="619"/>
      <c r="BC6" s="619"/>
      <c r="BD6" s="619"/>
      <c r="BE6" s="619"/>
      <c r="BF6" s="620"/>
      <c r="BG6" s="621">
        <v>23649245</v>
      </c>
      <c r="BH6" s="622"/>
      <c r="BI6" s="622"/>
      <c r="BJ6" s="622"/>
      <c r="BK6" s="622"/>
      <c r="BL6" s="622"/>
      <c r="BM6" s="622"/>
      <c r="BN6" s="623"/>
      <c r="BO6" s="659">
        <v>99.2</v>
      </c>
      <c r="BP6" s="659"/>
      <c r="BQ6" s="659"/>
      <c r="BR6" s="659"/>
      <c r="BS6" s="660">
        <v>1403301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385080</v>
      </c>
      <c r="CS6" s="622"/>
      <c r="CT6" s="622"/>
      <c r="CU6" s="622"/>
      <c r="CV6" s="622"/>
      <c r="CW6" s="622"/>
      <c r="CX6" s="622"/>
      <c r="CY6" s="623"/>
      <c r="CZ6" s="703">
        <v>0.4</v>
      </c>
      <c r="DA6" s="685"/>
      <c r="DB6" s="685"/>
      <c r="DC6" s="705"/>
      <c r="DD6" s="627" t="s">
        <v>122</v>
      </c>
      <c r="DE6" s="622"/>
      <c r="DF6" s="622"/>
      <c r="DG6" s="622"/>
      <c r="DH6" s="622"/>
      <c r="DI6" s="622"/>
      <c r="DJ6" s="622"/>
      <c r="DK6" s="622"/>
      <c r="DL6" s="622"/>
      <c r="DM6" s="622"/>
      <c r="DN6" s="622"/>
      <c r="DO6" s="622"/>
      <c r="DP6" s="623"/>
      <c r="DQ6" s="627">
        <v>385080</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19977</v>
      </c>
      <c r="S7" s="622"/>
      <c r="T7" s="622"/>
      <c r="U7" s="622"/>
      <c r="V7" s="622"/>
      <c r="W7" s="622"/>
      <c r="X7" s="622"/>
      <c r="Y7" s="623"/>
      <c r="Z7" s="659">
        <v>0</v>
      </c>
      <c r="AA7" s="659"/>
      <c r="AB7" s="659"/>
      <c r="AC7" s="659"/>
      <c r="AD7" s="660">
        <v>19977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10608360</v>
      </c>
      <c r="BH7" s="622"/>
      <c r="BI7" s="622"/>
      <c r="BJ7" s="622"/>
      <c r="BK7" s="622"/>
      <c r="BL7" s="622"/>
      <c r="BM7" s="622"/>
      <c r="BN7" s="623"/>
      <c r="BO7" s="659">
        <v>44.5</v>
      </c>
      <c r="BP7" s="659"/>
      <c r="BQ7" s="659"/>
      <c r="BR7" s="659"/>
      <c r="BS7" s="660">
        <v>639845</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11625220</v>
      </c>
      <c r="CS7" s="622"/>
      <c r="CT7" s="622"/>
      <c r="CU7" s="622"/>
      <c r="CV7" s="622"/>
      <c r="CW7" s="622"/>
      <c r="CX7" s="622"/>
      <c r="CY7" s="623"/>
      <c r="CZ7" s="659">
        <v>12.2</v>
      </c>
      <c r="DA7" s="659"/>
      <c r="DB7" s="659"/>
      <c r="DC7" s="659"/>
      <c r="DD7" s="627">
        <v>1791084</v>
      </c>
      <c r="DE7" s="622"/>
      <c r="DF7" s="622"/>
      <c r="DG7" s="622"/>
      <c r="DH7" s="622"/>
      <c r="DI7" s="622"/>
      <c r="DJ7" s="622"/>
      <c r="DK7" s="622"/>
      <c r="DL7" s="622"/>
      <c r="DM7" s="622"/>
      <c r="DN7" s="622"/>
      <c r="DO7" s="622"/>
      <c r="DP7" s="623"/>
      <c r="DQ7" s="627">
        <v>7189369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157853</v>
      </c>
      <c r="S8" s="622"/>
      <c r="T8" s="622"/>
      <c r="U8" s="622"/>
      <c r="V8" s="622"/>
      <c r="W8" s="622"/>
      <c r="X8" s="622"/>
      <c r="Y8" s="623"/>
      <c r="Z8" s="659">
        <v>0.2</v>
      </c>
      <c r="AA8" s="659"/>
      <c r="AB8" s="659"/>
      <c r="AC8" s="659"/>
      <c r="AD8" s="660">
        <v>157853</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281947</v>
      </c>
      <c r="BH8" s="622"/>
      <c r="BI8" s="622"/>
      <c r="BJ8" s="622"/>
      <c r="BK8" s="622"/>
      <c r="BL8" s="622"/>
      <c r="BM8" s="622"/>
      <c r="BN8" s="623"/>
      <c r="BO8" s="659">
        <v>1.2</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34599893</v>
      </c>
      <c r="CS8" s="622"/>
      <c r="CT8" s="622"/>
      <c r="CU8" s="622"/>
      <c r="CV8" s="622"/>
      <c r="CW8" s="622"/>
      <c r="CX8" s="622"/>
      <c r="CY8" s="623"/>
      <c r="CZ8" s="659">
        <v>36.200000000000003</v>
      </c>
      <c r="DA8" s="659"/>
      <c r="DB8" s="659"/>
      <c r="DC8" s="659"/>
      <c r="DD8" s="627">
        <v>569203</v>
      </c>
      <c r="DE8" s="622"/>
      <c r="DF8" s="622"/>
      <c r="DG8" s="622"/>
      <c r="DH8" s="622"/>
      <c r="DI8" s="622"/>
      <c r="DJ8" s="622"/>
      <c r="DK8" s="622"/>
      <c r="DL8" s="622"/>
      <c r="DM8" s="622"/>
      <c r="DN8" s="622"/>
      <c r="DO8" s="622"/>
      <c r="DP8" s="623"/>
      <c r="DQ8" s="627">
        <v>16081007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197566</v>
      </c>
      <c r="S9" s="622"/>
      <c r="T9" s="622"/>
      <c r="U9" s="622"/>
      <c r="V9" s="622"/>
      <c r="W9" s="622"/>
      <c r="X9" s="622"/>
      <c r="Y9" s="623"/>
      <c r="Z9" s="659">
        <v>0.2</v>
      </c>
      <c r="AA9" s="659"/>
      <c r="AB9" s="659"/>
      <c r="AC9" s="659"/>
      <c r="AD9" s="660">
        <v>197566</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7875702</v>
      </c>
      <c r="BH9" s="622"/>
      <c r="BI9" s="622"/>
      <c r="BJ9" s="622"/>
      <c r="BK9" s="622"/>
      <c r="BL9" s="622"/>
      <c r="BM9" s="622"/>
      <c r="BN9" s="623"/>
      <c r="BO9" s="659">
        <v>33</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6614781</v>
      </c>
      <c r="CS9" s="622"/>
      <c r="CT9" s="622"/>
      <c r="CU9" s="622"/>
      <c r="CV9" s="622"/>
      <c r="CW9" s="622"/>
      <c r="CX9" s="622"/>
      <c r="CY9" s="623"/>
      <c r="CZ9" s="659">
        <v>6.9</v>
      </c>
      <c r="DA9" s="659"/>
      <c r="DB9" s="659"/>
      <c r="DC9" s="659"/>
      <c r="DD9" s="627">
        <v>1116091</v>
      </c>
      <c r="DE9" s="622"/>
      <c r="DF9" s="622"/>
      <c r="DG9" s="622"/>
      <c r="DH9" s="622"/>
      <c r="DI9" s="622"/>
      <c r="DJ9" s="622"/>
      <c r="DK9" s="622"/>
      <c r="DL9" s="622"/>
      <c r="DM9" s="622"/>
      <c r="DN9" s="622"/>
      <c r="DO9" s="622"/>
      <c r="DP9" s="623"/>
      <c r="DQ9" s="627">
        <v>4074337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500033</v>
      </c>
      <c r="BH10" s="622"/>
      <c r="BI10" s="622"/>
      <c r="BJ10" s="622"/>
      <c r="BK10" s="622"/>
      <c r="BL10" s="622"/>
      <c r="BM10" s="622"/>
      <c r="BN10" s="623"/>
      <c r="BO10" s="659">
        <v>2.1</v>
      </c>
      <c r="BP10" s="659"/>
      <c r="BQ10" s="659"/>
      <c r="BR10" s="659"/>
      <c r="BS10" s="660">
        <v>83239</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104905</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24261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4355318</v>
      </c>
      <c r="S11" s="622"/>
      <c r="T11" s="622"/>
      <c r="U11" s="622"/>
      <c r="V11" s="622"/>
      <c r="W11" s="622"/>
      <c r="X11" s="622"/>
      <c r="Y11" s="623"/>
      <c r="Z11" s="624">
        <v>4.5</v>
      </c>
      <c r="AA11" s="625"/>
      <c r="AB11" s="625"/>
      <c r="AC11" s="626"/>
      <c r="AD11" s="627">
        <v>4355318</v>
      </c>
      <c r="AE11" s="622"/>
      <c r="AF11" s="622"/>
      <c r="AG11" s="622"/>
      <c r="AH11" s="622"/>
      <c r="AI11" s="622"/>
      <c r="AJ11" s="622"/>
      <c r="AK11" s="623"/>
      <c r="AL11" s="624">
        <v>8.8000000000000007</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1950678</v>
      </c>
      <c r="BH11" s="622"/>
      <c r="BI11" s="622"/>
      <c r="BJ11" s="622"/>
      <c r="BK11" s="622"/>
      <c r="BL11" s="622"/>
      <c r="BM11" s="622"/>
      <c r="BN11" s="623"/>
      <c r="BO11" s="659">
        <v>8.1999999999999993</v>
      </c>
      <c r="BP11" s="659"/>
      <c r="BQ11" s="659"/>
      <c r="BR11" s="659"/>
      <c r="BS11" s="660">
        <v>556606</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4500199</v>
      </c>
      <c r="CS11" s="622"/>
      <c r="CT11" s="622"/>
      <c r="CU11" s="622"/>
      <c r="CV11" s="622"/>
      <c r="CW11" s="622"/>
      <c r="CX11" s="622"/>
      <c r="CY11" s="623"/>
      <c r="CZ11" s="659">
        <v>4.7</v>
      </c>
      <c r="DA11" s="659"/>
      <c r="DB11" s="659"/>
      <c r="DC11" s="659"/>
      <c r="DD11" s="627">
        <v>1019178</v>
      </c>
      <c r="DE11" s="622"/>
      <c r="DF11" s="622"/>
      <c r="DG11" s="622"/>
      <c r="DH11" s="622"/>
      <c r="DI11" s="622"/>
      <c r="DJ11" s="622"/>
      <c r="DK11" s="622"/>
      <c r="DL11" s="622"/>
      <c r="DM11" s="622"/>
      <c r="DN11" s="622"/>
      <c r="DO11" s="622"/>
      <c r="DP11" s="623"/>
      <c r="DQ11" s="627">
        <v>2856457</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36298</v>
      </c>
      <c r="S12" s="622"/>
      <c r="T12" s="622"/>
      <c r="U12" s="622"/>
      <c r="V12" s="622"/>
      <c r="W12" s="622"/>
      <c r="X12" s="622"/>
      <c r="Y12" s="623"/>
      <c r="Z12" s="659">
        <v>0</v>
      </c>
      <c r="AA12" s="659"/>
      <c r="AB12" s="659"/>
      <c r="AC12" s="659"/>
      <c r="AD12" s="660">
        <v>36298</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11189938</v>
      </c>
      <c r="BH12" s="622"/>
      <c r="BI12" s="622"/>
      <c r="BJ12" s="622"/>
      <c r="BK12" s="622"/>
      <c r="BL12" s="622"/>
      <c r="BM12" s="622"/>
      <c r="BN12" s="623"/>
      <c r="BO12" s="659">
        <v>46.9</v>
      </c>
      <c r="BP12" s="659"/>
      <c r="BQ12" s="659"/>
      <c r="BR12" s="659"/>
      <c r="BS12" s="660">
        <v>742238</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1871732</v>
      </c>
      <c r="CS12" s="622"/>
      <c r="CT12" s="622"/>
      <c r="CU12" s="622"/>
      <c r="CV12" s="622"/>
      <c r="CW12" s="622"/>
      <c r="CX12" s="622"/>
      <c r="CY12" s="623"/>
      <c r="CZ12" s="659">
        <v>2</v>
      </c>
      <c r="DA12" s="659"/>
      <c r="DB12" s="659"/>
      <c r="DC12" s="659"/>
      <c r="DD12" s="627">
        <v>611423</v>
      </c>
      <c r="DE12" s="622"/>
      <c r="DF12" s="622"/>
      <c r="DG12" s="622"/>
      <c r="DH12" s="622"/>
      <c r="DI12" s="622"/>
      <c r="DJ12" s="622"/>
      <c r="DK12" s="622"/>
      <c r="DL12" s="622"/>
      <c r="DM12" s="622"/>
      <c r="DN12" s="622"/>
      <c r="DO12" s="622"/>
      <c r="DP12" s="623"/>
      <c r="DQ12" s="627">
        <v>1135841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11122492</v>
      </c>
      <c r="BH13" s="622"/>
      <c r="BI13" s="622"/>
      <c r="BJ13" s="622"/>
      <c r="BK13" s="622"/>
      <c r="BL13" s="622"/>
      <c r="BM13" s="622"/>
      <c r="BN13" s="623"/>
      <c r="BO13" s="659">
        <v>46.7</v>
      </c>
      <c r="BP13" s="659"/>
      <c r="BQ13" s="659"/>
      <c r="BR13" s="659"/>
      <c r="BS13" s="660">
        <v>742238</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8498259</v>
      </c>
      <c r="CS13" s="622"/>
      <c r="CT13" s="622"/>
      <c r="CU13" s="622"/>
      <c r="CV13" s="622"/>
      <c r="CW13" s="622"/>
      <c r="CX13" s="622"/>
      <c r="CY13" s="623"/>
      <c r="CZ13" s="659">
        <v>8.9</v>
      </c>
      <c r="DA13" s="659"/>
      <c r="DB13" s="659"/>
      <c r="DC13" s="659"/>
      <c r="DD13" s="627">
        <v>3293754</v>
      </c>
      <c r="DE13" s="622"/>
      <c r="DF13" s="622"/>
      <c r="DG13" s="622"/>
      <c r="DH13" s="622"/>
      <c r="DI13" s="622"/>
      <c r="DJ13" s="622"/>
      <c r="DK13" s="622"/>
      <c r="DL13" s="622"/>
      <c r="DM13" s="622"/>
      <c r="DN13" s="622"/>
      <c r="DO13" s="622"/>
      <c r="DP13" s="623"/>
      <c r="DQ13" s="627">
        <v>4693844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763577</v>
      </c>
      <c r="BH14" s="622"/>
      <c r="BI14" s="622"/>
      <c r="BJ14" s="622"/>
      <c r="BK14" s="622"/>
      <c r="BL14" s="622"/>
      <c r="BM14" s="622"/>
      <c r="BN14" s="623"/>
      <c r="BO14" s="659">
        <v>3.2</v>
      </c>
      <c r="BP14" s="659"/>
      <c r="BQ14" s="659"/>
      <c r="BR14" s="659"/>
      <c r="BS14" s="660">
        <v>21218</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2530693</v>
      </c>
      <c r="CS14" s="622"/>
      <c r="CT14" s="622"/>
      <c r="CU14" s="622"/>
      <c r="CV14" s="622"/>
      <c r="CW14" s="622"/>
      <c r="CX14" s="622"/>
      <c r="CY14" s="623"/>
      <c r="CZ14" s="659">
        <v>2.7</v>
      </c>
      <c r="DA14" s="659"/>
      <c r="DB14" s="659"/>
      <c r="DC14" s="659"/>
      <c r="DD14" s="627">
        <v>281189</v>
      </c>
      <c r="DE14" s="622"/>
      <c r="DF14" s="622"/>
      <c r="DG14" s="622"/>
      <c r="DH14" s="622"/>
      <c r="DI14" s="622"/>
      <c r="DJ14" s="622"/>
      <c r="DK14" s="622"/>
      <c r="DL14" s="622"/>
      <c r="DM14" s="622"/>
      <c r="DN14" s="622"/>
      <c r="DO14" s="622"/>
      <c r="DP14" s="623"/>
      <c r="DQ14" s="627">
        <v>2133370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65703</v>
      </c>
      <c r="S15" s="622"/>
      <c r="T15" s="622"/>
      <c r="U15" s="622"/>
      <c r="V15" s="622"/>
      <c r="W15" s="622"/>
      <c r="X15" s="622"/>
      <c r="Y15" s="623"/>
      <c r="Z15" s="659">
        <v>0.1</v>
      </c>
      <c r="AA15" s="659"/>
      <c r="AB15" s="659"/>
      <c r="AC15" s="659"/>
      <c r="AD15" s="660">
        <v>65703</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1087370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14352542</v>
      </c>
      <c r="CS15" s="622"/>
      <c r="CT15" s="622"/>
      <c r="CU15" s="622"/>
      <c r="CV15" s="622"/>
      <c r="CW15" s="622"/>
      <c r="CX15" s="622"/>
      <c r="CY15" s="623"/>
      <c r="CZ15" s="659">
        <v>15</v>
      </c>
      <c r="DA15" s="659"/>
      <c r="DB15" s="659"/>
      <c r="DC15" s="659"/>
      <c r="DD15" s="627">
        <v>4991804</v>
      </c>
      <c r="DE15" s="622"/>
      <c r="DF15" s="622"/>
      <c r="DG15" s="622"/>
      <c r="DH15" s="622"/>
      <c r="DI15" s="622"/>
      <c r="DJ15" s="622"/>
      <c r="DK15" s="622"/>
      <c r="DL15" s="622"/>
      <c r="DM15" s="622"/>
      <c r="DN15" s="622"/>
      <c r="DO15" s="622"/>
      <c r="DP15" s="623"/>
      <c r="DQ15" s="627">
        <v>8079875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445259</v>
      </c>
      <c r="S16" s="622"/>
      <c r="T16" s="622"/>
      <c r="U16" s="622"/>
      <c r="V16" s="622"/>
      <c r="W16" s="622"/>
      <c r="X16" s="622"/>
      <c r="Y16" s="623"/>
      <c r="Z16" s="659">
        <v>0.5</v>
      </c>
      <c r="AA16" s="659"/>
      <c r="AB16" s="659"/>
      <c r="AC16" s="659"/>
      <c r="AD16" s="660">
        <v>445259</v>
      </c>
      <c r="AE16" s="660"/>
      <c r="AF16" s="660"/>
      <c r="AG16" s="660"/>
      <c r="AH16" s="660"/>
      <c r="AI16" s="660"/>
      <c r="AJ16" s="660"/>
      <c r="AK16" s="660"/>
      <c r="AL16" s="624">
        <v>0.9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v>1283375</v>
      </c>
      <c r="CS16" s="622"/>
      <c r="CT16" s="622"/>
      <c r="CU16" s="622"/>
      <c r="CV16" s="622"/>
      <c r="CW16" s="622"/>
      <c r="CX16" s="622"/>
      <c r="CY16" s="623"/>
      <c r="CZ16" s="659">
        <v>1.3</v>
      </c>
      <c r="DA16" s="659"/>
      <c r="DB16" s="659"/>
      <c r="DC16" s="659"/>
      <c r="DD16" s="627" t="s">
        <v>122</v>
      </c>
      <c r="DE16" s="622"/>
      <c r="DF16" s="622"/>
      <c r="DG16" s="622"/>
      <c r="DH16" s="622"/>
      <c r="DI16" s="622"/>
      <c r="DJ16" s="622"/>
      <c r="DK16" s="622"/>
      <c r="DL16" s="622"/>
      <c r="DM16" s="622"/>
      <c r="DN16" s="622"/>
      <c r="DO16" s="622"/>
      <c r="DP16" s="623"/>
      <c r="DQ16" s="627">
        <v>315686</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1003714</v>
      </c>
      <c r="S17" s="622"/>
      <c r="T17" s="622"/>
      <c r="U17" s="622"/>
      <c r="V17" s="622"/>
      <c r="W17" s="622"/>
      <c r="X17" s="622"/>
      <c r="Y17" s="623"/>
      <c r="Z17" s="659">
        <v>1</v>
      </c>
      <c r="AA17" s="659"/>
      <c r="AB17" s="659"/>
      <c r="AC17" s="659"/>
      <c r="AD17" s="660">
        <v>1003714</v>
      </c>
      <c r="AE17" s="660"/>
      <c r="AF17" s="660"/>
      <c r="AG17" s="660"/>
      <c r="AH17" s="660"/>
      <c r="AI17" s="660"/>
      <c r="AJ17" s="660"/>
      <c r="AK17" s="660"/>
      <c r="AL17" s="624">
        <v>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9090985</v>
      </c>
      <c r="CS17" s="622"/>
      <c r="CT17" s="622"/>
      <c r="CU17" s="622"/>
      <c r="CV17" s="622"/>
      <c r="CW17" s="622"/>
      <c r="CX17" s="622"/>
      <c r="CY17" s="623"/>
      <c r="CZ17" s="659">
        <v>9.5</v>
      </c>
      <c r="DA17" s="659"/>
      <c r="DB17" s="659"/>
      <c r="DC17" s="659"/>
      <c r="DD17" s="627" t="s">
        <v>122</v>
      </c>
      <c r="DE17" s="622"/>
      <c r="DF17" s="622"/>
      <c r="DG17" s="622"/>
      <c r="DH17" s="622"/>
      <c r="DI17" s="622"/>
      <c r="DJ17" s="622"/>
      <c r="DK17" s="622"/>
      <c r="DL17" s="622"/>
      <c r="DM17" s="622"/>
      <c r="DN17" s="622"/>
      <c r="DO17" s="622"/>
      <c r="DP17" s="623"/>
      <c r="DQ17" s="627">
        <v>8794334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193063</v>
      </c>
      <c r="S18" s="622"/>
      <c r="T18" s="622"/>
      <c r="U18" s="622"/>
      <c r="V18" s="622"/>
      <c r="W18" s="622"/>
      <c r="X18" s="622"/>
      <c r="Y18" s="623"/>
      <c r="Z18" s="659">
        <v>0.2</v>
      </c>
      <c r="AA18" s="659"/>
      <c r="AB18" s="659"/>
      <c r="AC18" s="659"/>
      <c r="AD18" s="660">
        <v>193063</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781074</v>
      </c>
      <c r="S19" s="622"/>
      <c r="T19" s="622"/>
      <c r="U19" s="622"/>
      <c r="V19" s="622"/>
      <c r="W19" s="622"/>
      <c r="X19" s="622"/>
      <c r="Y19" s="623"/>
      <c r="Z19" s="659">
        <v>0.8</v>
      </c>
      <c r="AA19" s="659"/>
      <c r="AB19" s="659"/>
      <c r="AC19" s="659"/>
      <c r="AD19" s="660">
        <v>781074</v>
      </c>
      <c r="AE19" s="660"/>
      <c r="AF19" s="660"/>
      <c r="AG19" s="660"/>
      <c r="AH19" s="660"/>
      <c r="AI19" s="660"/>
      <c r="AJ19" s="660"/>
      <c r="AK19" s="660"/>
      <c r="AL19" s="624">
        <v>1.6</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192751</v>
      </c>
      <c r="BH19" s="622"/>
      <c r="BI19" s="622"/>
      <c r="BJ19" s="622"/>
      <c r="BK19" s="622"/>
      <c r="BL19" s="622"/>
      <c r="BM19" s="622"/>
      <c r="BN19" s="623"/>
      <c r="BO19" s="659">
        <v>0.8</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29577</v>
      </c>
      <c r="S20" s="622"/>
      <c r="T20" s="622"/>
      <c r="U20" s="622"/>
      <c r="V20" s="622"/>
      <c r="W20" s="622"/>
      <c r="X20" s="622"/>
      <c r="Y20" s="623"/>
      <c r="Z20" s="659">
        <v>0</v>
      </c>
      <c r="AA20" s="659"/>
      <c r="AB20" s="659"/>
      <c r="AC20" s="659"/>
      <c r="AD20" s="660">
        <v>29577</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192751</v>
      </c>
      <c r="BH20" s="622"/>
      <c r="BI20" s="622"/>
      <c r="BJ20" s="622"/>
      <c r="BK20" s="622"/>
      <c r="BL20" s="622"/>
      <c r="BM20" s="622"/>
      <c r="BN20" s="623"/>
      <c r="BO20" s="659">
        <v>0.8</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95457664</v>
      </c>
      <c r="CS20" s="622"/>
      <c r="CT20" s="622"/>
      <c r="CU20" s="622"/>
      <c r="CV20" s="622"/>
      <c r="CW20" s="622"/>
      <c r="CX20" s="622"/>
      <c r="CY20" s="623"/>
      <c r="CZ20" s="659">
        <v>100</v>
      </c>
      <c r="DA20" s="659"/>
      <c r="DB20" s="659"/>
      <c r="DC20" s="659"/>
      <c r="DD20" s="627">
        <v>13673726</v>
      </c>
      <c r="DE20" s="622"/>
      <c r="DF20" s="622"/>
      <c r="DG20" s="622"/>
      <c r="DH20" s="622"/>
      <c r="DI20" s="622"/>
      <c r="DJ20" s="622"/>
      <c r="DK20" s="622"/>
      <c r="DL20" s="622"/>
      <c r="DM20" s="622"/>
      <c r="DN20" s="622"/>
      <c r="DO20" s="622"/>
      <c r="DP20" s="623"/>
      <c r="DQ20" s="627">
        <v>55763461</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20751445</v>
      </c>
      <c r="S21" s="622"/>
      <c r="T21" s="622"/>
      <c r="U21" s="622"/>
      <c r="V21" s="622"/>
      <c r="W21" s="622"/>
      <c r="X21" s="622"/>
      <c r="Y21" s="623"/>
      <c r="Z21" s="659">
        <v>21.2</v>
      </c>
      <c r="AA21" s="659"/>
      <c r="AB21" s="659"/>
      <c r="AC21" s="659"/>
      <c r="AD21" s="660">
        <v>18074950</v>
      </c>
      <c r="AE21" s="660"/>
      <c r="AF21" s="660"/>
      <c r="AG21" s="660"/>
      <c r="AH21" s="660"/>
      <c r="AI21" s="660"/>
      <c r="AJ21" s="660"/>
      <c r="AK21" s="660"/>
      <c r="AL21" s="624">
        <v>36.6</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35757</v>
      </c>
      <c r="BH21" s="622"/>
      <c r="BI21" s="622"/>
      <c r="BJ21" s="622"/>
      <c r="BK21" s="622"/>
      <c r="BL21" s="622"/>
      <c r="BM21" s="622"/>
      <c r="BN21" s="623"/>
      <c r="BO21" s="659">
        <v>0.1</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18074950</v>
      </c>
      <c r="S22" s="622"/>
      <c r="T22" s="622"/>
      <c r="U22" s="622"/>
      <c r="V22" s="622"/>
      <c r="W22" s="622"/>
      <c r="X22" s="622"/>
      <c r="Y22" s="623"/>
      <c r="Z22" s="659">
        <v>18.5</v>
      </c>
      <c r="AA22" s="659"/>
      <c r="AB22" s="659"/>
      <c r="AC22" s="659"/>
      <c r="AD22" s="660">
        <v>18074950</v>
      </c>
      <c r="AE22" s="660"/>
      <c r="AF22" s="660"/>
      <c r="AG22" s="660"/>
      <c r="AH22" s="660"/>
      <c r="AI22" s="660"/>
      <c r="AJ22" s="660"/>
      <c r="AK22" s="660"/>
      <c r="AL22" s="624">
        <v>36.6</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2676495</v>
      </c>
      <c r="S23" s="622"/>
      <c r="T23" s="622"/>
      <c r="U23" s="622"/>
      <c r="V23" s="622"/>
      <c r="W23" s="622"/>
      <c r="X23" s="622"/>
      <c r="Y23" s="623"/>
      <c r="Z23" s="659">
        <v>2.7</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156994</v>
      </c>
      <c r="BH23" s="622"/>
      <c r="BI23" s="622"/>
      <c r="BJ23" s="622"/>
      <c r="BK23" s="622"/>
      <c r="BL23" s="622"/>
      <c r="BM23" s="622"/>
      <c r="BN23" s="623"/>
      <c r="BO23" s="659">
        <v>0.7</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46237345</v>
      </c>
      <c r="CS24" s="677"/>
      <c r="CT24" s="677"/>
      <c r="CU24" s="677"/>
      <c r="CV24" s="677"/>
      <c r="CW24" s="677"/>
      <c r="CX24" s="677"/>
      <c r="CY24" s="702"/>
      <c r="CZ24" s="703">
        <v>48.4</v>
      </c>
      <c r="DA24" s="685"/>
      <c r="DB24" s="685"/>
      <c r="DC24" s="705"/>
      <c r="DD24" s="701">
        <v>28948980</v>
      </c>
      <c r="DE24" s="677"/>
      <c r="DF24" s="677"/>
      <c r="DG24" s="677"/>
      <c r="DH24" s="677"/>
      <c r="DI24" s="677"/>
      <c r="DJ24" s="677"/>
      <c r="DK24" s="702"/>
      <c r="DL24" s="701">
        <v>25994318</v>
      </c>
      <c r="DM24" s="677"/>
      <c r="DN24" s="677"/>
      <c r="DO24" s="677"/>
      <c r="DP24" s="677"/>
      <c r="DQ24" s="677"/>
      <c r="DR24" s="677"/>
      <c r="DS24" s="677"/>
      <c r="DT24" s="677"/>
      <c r="DU24" s="677"/>
      <c r="DV24" s="702"/>
      <c r="DW24" s="703">
        <v>52.5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52054903</v>
      </c>
      <c r="S25" s="622"/>
      <c r="T25" s="622"/>
      <c r="U25" s="622"/>
      <c r="V25" s="622"/>
      <c r="W25" s="622"/>
      <c r="X25" s="622"/>
      <c r="Y25" s="623"/>
      <c r="Z25" s="659">
        <v>53.2</v>
      </c>
      <c r="AA25" s="659"/>
      <c r="AB25" s="659"/>
      <c r="AC25" s="659"/>
      <c r="AD25" s="660">
        <v>49221414</v>
      </c>
      <c r="AE25" s="660"/>
      <c r="AF25" s="660"/>
      <c r="AG25" s="660"/>
      <c r="AH25" s="660"/>
      <c r="AI25" s="660"/>
      <c r="AJ25" s="660"/>
      <c r="AK25" s="660"/>
      <c r="AL25" s="624">
        <v>99.7</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13347650</v>
      </c>
      <c r="CS25" s="634"/>
      <c r="CT25" s="634"/>
      <c r="CU25" s="634"/>
      <c r="CV25" s="634"/>
      <c r="CW25" s="634"/>
      <c r="CX25" s="634"/>
      <c r="CY25" s="635"/>
      <c r="CZ25" s="624">
        <v>14</v>
      </c>
      <c r="DA25" s="636"/>
      <c r="DB25" s="636"/>
      <c r="DC25" s="637"/>
      <c r="DD25" s="627">
        <v>12014430</v>
      </c>
      <c r="DE25" s="634"/>
      <c r="DF25" s="634"/>
      <c r="DG25" s="634"/>
      <c r="DH25" s="634"/>
      <c r="DI25" s="634"/>
      <c r="DJ25" s="634"/>
      <c r="DK25" s="635"/>
      <c r="DL25" s="627">
        <v>11600118</v>
      </c>
      <c r="DM25" s="634"/>
      <c r="DN25" s="634"/>
      <c r="DO25" s="634"/>
      <c r="DP25" s="634"/>
      <c r="DQ25" s="634"/>
      <c r="DR25" s="634"/>
      <c r="DS25" s="634"/>
      <c r="DT25" s="634"/>
      <c r="DU25" s="634"/>
      <c r="DV25" s="635"/>
      <c r="DW25" s="624">
        <v>23.4</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17233</v>
      </c>
      <c r="S26" s="622"/>
      <c r="T26" s="622"/>
      <c r="U26" s="622"/>
      <c r="V26" s="622"/>
      <c r="W26" s="622"/>
      <c r="X26" s="622"/>
      <c r="Y26" s="623"/>
      <c r="Z26" s="659">
        <v>0</v>
      </c>
      <c r="AA26" s="659"/>
      <c r="AB26" s="659"/>
      <c r="AC26" s="659"/>
      <c r="AD26" s="660">
        <v>17233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8190164</v>
      </c>
      <c r="CS26" s="622"/>
      <c r="CT26" s="622"/>
      <c r="CU26" s="622"/>
      <c r="CV26" s="622"/>
      <c r="CW26" s="622"/>
      <c r="CX26" s="622"/>
      <c r="CY26" s="623"/>
      <c r="CZ26" s="624">
        <v>8.6</v>
      </c>
      <c r="DA26" s="636"/>
      <c r="DB26" s="636"/>
      <c r="DC26" s="637"/>
      <c r="DD26" s="627">
        <v>7576688</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709649</v>
      </c>
      <c r="S27" s="622"/>
      <c r="T27" s="622"/>
      <c r="U27" s="622"/>
      <c r="V27" s="622"/>
      <c r="W27" s="622"/>
      <c r="X27" s="622"/>
      <c r="Y27" s="623"/>
      <c r="Z27" s="659">
        <v>0.7</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23841996</v>
      </c>
      <c r="BH27" s="622"/>
      <c r="BI27" s="622"/>
      <c r="BJ27" s="622"/>
      <c r="BK27" s="622"/>
      <c r="BL27" s="622"/>
      <c r="BM27" s="622"/>
      <c r="BN27" s="623"/>
      <c r="BO27" s="659">
        <v>100</v>
      </c>
      <c r="BP27" s="659"/>
      <c r="BQ27" s="659"/>
      <c r="BR27" s="659"/>
      <c r="BS27" s="660">
        <v>1403301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23798710</v>
      </c>
      <c r="CS27" s="634"/>
      <c r="CT27" s="634"/>
      <c r="CU27" s="634"/>
      <c r="CV27" s="634"/>
      <c r="CW27" s="634"/>
      <c r="CX27" s="634"/>
      <c r="CY27" s="635"/>
      <c r="CZ27" s="624">
        <v>24.9</v>
      </c>
      <c r="DA27" s="636"/>
      <c r="DB27" s="636"/>
      <c r="DC27" s="637"/>
      <c r="DD27" s="627">
        <v>8140216</v>
      </c>
      <c r="DE27" s="634"/>
      <c r="DF27" s="634"/>
      <c r="DG27" s="634"/>
      <c r="DH27" s="634"/>
      <c r="DI27" s="634"/>
      <c r="DJ27" s="634"/>
      <c r="DK27" s="635"/>
      <c r="DL27" s="627">
        <v>5599866</v>
      </c>
      <c r="DM27" s="634"/>
      <c r="DN27" s="634"/>
      <c r="DO27" s="634"/>
      <c r="DP27" s="634"/>
      <c r="DQ27" s="634"/>
      <c r="DR27" s="634"/>
      <c r="DS27" s="634"/>
      <c r="DT27" s="634"/>
      <c r="DU27" s="634"/>
      <c r="DV27" s="635"/>
      <c r="DW27" s="624">
        <v>11.3</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871763</v>
      </c>
      <c r="S28" s="622"/>
      <c r="T28" s="622"/>
      <c r="U28" s="622"/>
      <c r="V28" s="622"/>
      <c r="W28" s="622"/>
      <c r="X28" s="622"/>
      <c r="Y28" s="623"/>
      <c r="Z28" s="659">
        <v>0.9</v>
      </c>
      <c r="AA28" s="659"/>
      <c r="AB28" s="659"/>
      <c r="AC28" s="659"/>
      <c r="AD28" s="660">
        <v>84481</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9090985</v>
      </c>
      <c r="CS28" s="622"/>
      <c r="CT28" s="622"/>
      <c r="CU28" s="622"/>
      <c r="CV28" s="622"/>
      <c r="CW28" s="622"/>
      <c r="CX28" s="622"/>
      <c r="CY28" s="623"/>
      <c r="CZ28" s="624">
        <v>9.5</v>
      </c>
      <c r="DA28" s="636"/>
      <c r="DB28" s="636"/>
      <c r="DC28" s="637"/>
      <c r="DD28" s="627">
        <v>8794334</v>
      </c>
      <c r="DE28" s="622"/>
      <c r="DF28" s="622"/>
      <c r="DG28" s="622"/>
      <c r="DH28" s="622"/>
      <c r="DI28" s="622"/>
      <c r="DJ28" s="622"/>
      <c r="DK28" s="623"/>
      <c r="DL28" s="627">
        <v>8794334</v>
      </c>
      <c r="DM28" s="622"/>
      <c r="DN28" s="622"/>
      <c r="DO28" s="622"/>
      <c r="DP28" s="622"/>
      <c r="DQ28" s="622"/>
      <c r="DR28" s="622"/>
      <c r="DS28" s="622"/>
      <c r="DT28" s="622"/>
      <c r="DU28" s="622"/>
      <c r="DV28" s="623"/>
      <c r="DW28" s="624">
        <v>17.7</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801102</v>
      </c>
      <c r="S29" s="622"/>
      <c r="T29" s="622"/>
      <c r="U29" s="622"/>
      <c r="V29" s="622"/>
      <c r="W29" s="622"/>
      <c r="X29" s="622"/>
      <c r="Y29" s="623"/>
      <c r="Z29" s="659">
        <v>0.8</v>
      </c>
      <c r="AA29" s="659"/>
      <c r="AB29" s="659"/>
      <c r="AC29" s="659"/>
      <c r="AD29" s="660">
        <v>34</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9089651</v>
      </c>
      <c r="CS29" s="634"/>
      <c r="CT29" s="634"/>
      <c r="CU29" s="634"/>
      <c r="CV29" s="634"/>
      <c r="CW29" s="634"/>
      <c r="CX29" s="634"/>
      <c r="CY29" s="635"/>
      <c r="CZ29" s="624">
        <v>9.5</v>
      </c>
      <c r="DA29" s="636"/>
      <c r="DB29" s="636"/>
      <c r="DC29" s="637"/>
      <c r="DD29" s="627">
        <v>8793000</v>
      </c>
      <c r="DE29" s="634"/>
      <c r="DF29" s="634"/>
      <c r="DG29" s="634"/>
      <c r="DH29" s="634"/>
      <c r="DI29" s="634"/>
      <c r="DJ29" s="634"/>
      <c r="DK29" s="635"/>
      <c r="DL29" s="627">
        <v>8793000</v>
      </c>
      <c r="DM29" s="634"/>
      <c r="DN29" s="634"/>
      <c r="DO29" s="634"/>
      <c r="DP29" s="634"/>
      <c r="DQ29" s="634"/>
      <c r="DR29" s="634"/>
      <c r="DS29" s="634"/>
      <c r="DT29" s="634"/>
      <c r="DU29" s="634"/>
      <c r="DV29" s="635"/>
      <c r="DW29" s="624">
        <v>17.7</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17748456</v>
      </c>
      <c r="S30" s="622"/>
      <c r="T30" s="622"/>
      <c r="U30" s="622"/>
      <c r="V30" s="622"/>
      <c r="W30" s="622"/>
      <c r="X30" s="622"/>
      <c r="Y30" s="623"/>
      <c r="Z30" s="659">
        <v>18.100000000000001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8768680</v>
      </c>
      <c r="CS30" s="622"/>
      <c r="CT30" s="622"/>
      <c r="CU30" s="622"/>
      <c r="CV30" s="622"/>
      <c r="CW30" s="622"/>
      <c r="CX30" s="622"/>
      <c r="CY30" s="623"/>
      <c r="CZ30" s="624">
        <v>9.1999999999999993</v>
      </c>
      <c r="DA30" s="636"/>
      <c r="DB30" s="636"/>
      <c r="DC30" s="637"/>
      <c r="DD30" s="627">
        <v>8484790</v>
      </c>
      <c r="DE30" s="622"/>
      <c r="DF30" s="622"/>
      <c r="DG30" s="622"/>
      <c r="DH30" s="622"/>
      <c r="DI30" s="622"/>
      <c r="DJ30" s="622"/>
      <c r="DK30" s="623"/>
      <c r="DL30" s="627">
        <v>8484790</v>
      </c>
      <c r="DM30" s="622"/>
      <c r="DN30" s="622"/>
      <c r="DO30" s="622"/>
      <c r="DP30" s="622"/>
      <c r="DQ30" s="622"/>
      <c r="DR30" s="622"/>
      <c r="DS30" s="622"/>
      <c r="DT30" s="622"/>
      <c r="DU30" s="622"/>
      <c r="DV30" s="623"/>
      <c r="DW30" s="624">
        <v>17.100000000000001</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v>1451</v>
      </c>
      <c r="S31" s="622"/>
      <c r="T31" s="622"/>
      <c r="U31" s="622"/>
      <c r="V31" s="622"/>
      <c r="W31" s="622"/>
      <c r="X31" s="622"/>
      <c r="Y31" s="623"/>
      <c r="Z31" s="659">
        <v>0</v>
      </c>
      <c r="AA31" s="659"/>
      <c r="AB31" s="659"/>
      <c r="AC31" s="659"/>
      <c r="AD31" s="660">
        <v>1451</v>
      </c>
      <c r="AE31" s="660"/>
      <c r="AF31" s="660"/>
      <c r="AG31" s="660"/>
      <c r="AH31" s="660"/>
      <c r="AI31" s="660"/>
      <c r="AJ31" s="660"/>
      <c r="AK31" s="660"/>
      <c r="AL31" s="624">
        <v>0</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99.4</v>
      </c>
      <c r="BH31" s="684"/>
      <c r="BI31" s="684"/>
      <c r="BJ31" s="684"/>
      <c r="BK31" s="684"/>
      <c r="BL31" s="684"/>
      <c r="BM31" s="685">
        <v>98</v>
      </c>
      <c r="BN31" s="684"/>
      <c r="BO31" s="684"/>
      <c r="BP31" s="684"/>
      <c r="BQ31" s="686"/>
      <c r="BR31" s="683">
        <v>99.4</v>
      </c>
      <c r="BS31" s="684"/>
      <c r="BT31" s="684"/>
      <c r="BU31" s="684"/>
      <c r="BV31" s="684"/>
      <c r="BW31" s="684"/>
      <c r="BX31" s="685">
        <v>98.1</v>
      </c>
      <c r="BY31" s="684"/>
      <c r="BZ31" s="684"/>
      <c r="CA31" s="684"/>
      <c r="CB31" s="686"/>
      <c r="CD31" s="642"/>
      <c r="CE31" s="643"/>
      <c r="CF31" s="618" t="s">
        <v>300</v>
      </c>
      <c r="CG31" s="619"/>
      <c r="CH31" s="619"/>
      <c r="CI31" s="619"/>
      <c r="CJ31" s="619"/>
      <c r="CK31" s="619"/>
      <c r="CL31" s="619"/>
      <c r="CM31" s="619"/>
      <c r="CN31" s="619"/>
      <c r="CO31" s="619"/>
      <c r="CP31" s="619"/>
      <c r="CQ31" s="620"/>
      <c r="CR31" s="621">
        <v>320971</v>
      </c>
      <c r="CS31" s="634"/>
      <c r="CT31" s="634"/>
      <c r="CU31" s="634"/>
      <c r="CV31" s="634"/>
      <c r="CW31" s="634"/>
      <c r="CX31" s="634"/>
      <c r="CY31" s="635"/>
      <c r="CZ31" s="624">
        <v>0.3</v>
      </c>
      <c r="DA31" s="636"/>
      <c r="DB31" s="636"/>
      <c r="DC31" s="637"/>
      <c r="DD31" s="627">
        <v>308210</v>
      </c>
      <c r="DE31" s="634"/>
      <c r="DF31" s="634"/>
      <c r="DG31" s="634"/>
      <c r="DH31" s="634"/>
      <c r="DI31" s="634"/>
      <c r="DJ31" s="634"/>
      <c r="DK31" s="635"/>
      <c r="DL31" s="627">
        <v>308210</v>
      </c>
      <c r="DM31" s="634"/>
      <c r="DN31" s="634"/>
      <c r="DO31" s="634"/>
      <c r="DP31" s="634"/>
      <c r="DQ31" s="634"/>
      <c r="DR31" s="634"/>
      <c r="DS31" s="634"/>
      <c r="DT31" s="634"/>
      <c r="DU31" s="634"/>
      <c r="DV31" s="635"/>
      <c r="DW31" s="624">
        <v>0.6</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7829780</v>
      </c>
      <c r="S32" s="622"/>
      <c r="T32" s="622"/>
      <c r="U32" s="622"/>
      <c r="V32" s="622"/>
      <c r="W32" s="622"/>
      <c r="X32" s="622"/>
      <c r="Y32" s="623"/>
      <c r="Z32" s="659">
        <v>8</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99.5</v>
      </c>
      <c r="BH32" s="634"/>
      <c r="BI32" s="634"/>
      <c r="BJ32" s="634"/>
      <c r="BK32" s="634"/>
      <c r="BL32" s="634"/>
      <c r="BM32" s="625">
        <v>98.3</v>
      </c>
      <c r="BN32" s="634"/>
      <c r="BO32" s="634"/>
      <c r="BP32" s="634"/>
      <c r="BQ32" s="657"/>
      <c r="BR32" s="687">
        <v>99.3</v>
      </c>
      <c r="BS32" s="634"/>
      <c r="BT32" s="634"/>
      <c r="BU32" s="634"/>
      <c r="BV32" s="634"/>
      <c r="BW32" s="634"/>
      <c r="BX32" s="625">
        <v>98.3</v>
      </c>
      <c r="BY32" s="634"/>
      <c r="BZ32" s="634"/>
      <c r="CA32" s="634"/>
      <c r="CB32" s="657"/>
      <c r="CD32" s="644"/>
      <c r="CE32" s="645"/>
      <c r="CF32" s="618" t="s">
        <v>304</v>
      </c>
      <c r="CG32" s="619"/>
      <c r="CH32" s="619"/>
      <c r="CI32" s="619"/>
      <c r="CJ32" s="619"/>
      <c r="CK32" s="619"/>
      <c r="CL32" s="619"/>
      <c r="CM32" s="619"/>
      <c r="CN32" s="619"/>
      <c r="CO32" s="619"/>
      <c r="CP32" s="619"/>
      <c r="CQ32" s="620"/>
      <c r="CR32" s="621">
        <v>1334</v>
      </c>
      <c r="CS32" s="622"/>
      <c r="CT32" s="622"/>
      <c r="CU32" s="622"/>
      <c r="CV32" s="622"/>
      <c r="CW32" s="622"/>
      <c r="CX32" s="622"/>
      <c r="CY32" s="623"/>
      <c r="CZ32" s="624">
        <v>0</v>
      </c>
      <c r="DA32" s="636"/>
      <c r="DB32" s="636"/>
      <c r="DC32" s="637"/>
      <c r="DD32" s="627">
        <v>1334</v>
      </c>
      <c r="DE32" s="622"/>
      <c r="DF32" s="622"/>
      <c r="DG32" s="622"/>
      <c r="DH32" s="622"/>
      <c r="DI32" s="622"/>
      <c r="DJ32" s="622"/>
      <c r="DK32" s="623"/>
      <c r="DL32" s="627">
        <v>1334</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153619</v>
      </c>
      <c r="S33" s="622"/>
      <c r="T33" s="622"/>
      <c r="U33" s="622"/>
      <c r="V33" s="622"/>
      <c r="W33" s="622"/>
      <c r="X33" s="622"/>
      <c r="Y33" s="623"/>
      <c r="Z33" s="659">
        <v>0.2</v>
      </c>
      <c r="AA33" s="659"/>
      <c r="AB33" s="659"/>
      <c r="AC33" s="659"/>
      <c r="AD33" s="660">
        <v>21227</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99.2</v>
      </c>
      <c r="BH33" s="606"/>
      <c r="BI33" s="606"/>
      <c r="BJ33" s="606"/>
      <c r="BK33" s="606"/>
      <c r="BL33" s="606"/>
      <c r="BM33" s="652">
        <v>97.6</v>
      </c>
      <c r="BN33" s="606"/>
      <c r="BO33" s="606"/>
      <c r="BP33" s="606"/>
      <c r="BQ33" s="669"/>
      <c r="BR33" s="682">
        <v>99.4</v>
      </c>
      <c r="BS33" s="606"/>
      <c r="BT33" s="606"/>
      <c r="BU33" s="606"/>
      <c r="BV33" s="606"/>
      <c r="BW33" s="606"/>
      <c r="BX33" s="652">
        <v>97.8</v>
      </c>
      <c r="BY33" s="606"/>
      <c r="BZ33" s="606"/>
      <c r="CA33" s="606"/>
      <c r="CB33" s="669"/>
      <c r="CD33" s="618" t="s">
        <v>307</v>
      </c>
      <c r="CE33" s="619"/>
      <c r="CF33" s="619"/>
      <c r="CG33" s="619"/>
      <c r="CH33" s="619"/>
      <c r="CI33" s="619"/>
      <c r="CJ33" s="619"/>
      <c r="CK33" s="619"/>
      <c r="CL33" s="619"/>
      <c r="CM33" s="619"/>
      <c r="CN33" s="619"/>
      <c r="CO33" s="619"/>
      <c r="CP33" s="619"/>
      <c r="CQ33" s="620"/>
      <c r="CR33" s="621">
        <v>34263218</v>
      </c>
      <c r="CS33" s="634"/>
      <c r="CT33" s="634"/>
      <c r="CU33" s="634"/>
      <c r="CV33" s="634"/>
      <c r="CW33" s="634"/>
      <c r="CX33" s="634"/>
      <c r="CY33" s="635"/>
      <c r="CZ33" s="624">
        <v>35.9</v>
      </c>
      <c r="DA33" s="636"/>
      <c r="DB33" s="636"/>
      <c r="DC33" s="637"/>
      <c r="DD33" s="627">
        <v>23881504</v>
      </c>
      <c r="DE33" s="634"/>
      <c r="DF33" s="634"/>
      <c r="DG33" s="634"/>
      <c r="DH33" s="634"/>
      <c r="DI33" s="634"/>
      <c r="DJ33" s="634"/>
      <c r="DK33" s="635"/>
      <c r="DL33" s="627">
        <v>16628915</v>
      </c>
      <c r="DM33" s="634"/>
      <c r="DN33" s="634"/>
      <c r="DO33" s="634"/>
      <c r="DP33" s="634"/>
      <c r="DQ33" s="634"/>
      <c r="DR33" s="634"/>
      <c r="DS33" s="634"/>
      <c r="DT33" s="634"/>
      <c r="DU33" s="634"/>
      <c r="DV33" s="635"/>
      <c r="DW33" s="624">
        <v>33.6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1668574</v>
      </c>
      <c r="S34" s="622"/>
      <c r="T34" s="622"/>
      <c r="U34" s="622"/>
      <c r="V34" s="622"/>
      <c r="W34" s="622"/>
      <c r="X34" s="622"/>
      <c r="Y34" s="623"/>
      <c r="Z34" s="659">
        <v>1.7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14346237</v>
      </c>
      <c r="CS34" s="622"/>
      <c r="CT34" s="622"/>
      <c r="CU34" s="622"/>
      <c r="CV34" s="622"/>
      <c r="CW34" s="622"/>
      <c r="CX34" s="622"/>
      <c r="CY34" s="623"/>
      <c r="CZ34" s="624">
        <v>15</v>
      </c>
      <c r="DA34" s="636"/>
      <c r="DB34" s="636"/>
      <c r="DC34" s="637"/>
      <c r="DD34" s="627">
        <v>9374746</v>
      </c>
      <c r="DE34" s="622"/>
      <c r="DF34" s="622"/>
      <c r="DG34" s="622"/>
      <c r="DH34" s="622"/>
      <c r="DI34" s="622"/>
      <c r="DJ34" s="622"/>
      <c r="DK34" s="623"/>
      <c r="DL34" s="627">
        <v>7999945</v>
      </c>
      <c r="DM34" s="622"/>
      <c r="DN34" s="622"/>
      <c r="DO34" s="622"/>
      <c r="DP34" s="622"/>
      <c r="DQ34" s="622"/>
      <c r="DR34" s="622"/>
      <c r="DS34" s="622"/>
      <c r="DT34" s="622"/>
      <c r="DU34" s="622"/>
      <c r="DV34" s="623"/>
      <c r="DW34" s="624">
        <v>16.100000000000001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2840931</v>
      </c>
      <c r="S35" s="622"/>
      <c r="T35" s="622"/>
      <c r="U35" s="622"/>
      <c r="V35" s="622"/>
      <c r="W35" s="622"/>
      <c r="X35" s="622"/>
      <c r="Y35" s="623"/>
      <c r="Z35" s="659">
        <v>2.9</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638581</v>
      </c>
      <c r="CS35" s="634"/>
      <c r="CT35" s="634"/>
      <c r="CU35" s="634"/>
      <c r="CV35" s="634"/>
      <c r="CW35" s="634"/>
      <c r="CX35" s="634"/>
      <c r="CY35" s="635"/>
      <c r="CZ35" s="624">
        <v>0.7</v>
      </c>
      <c r="DA35" s="636"/>
      <c r="DB35" s="636"/>
      <c r="DC35" s="637"/>
      <c r="DD35" s="627">
        <v>536097</v>
      </c>
      <c r="DE35" s="634"/>
      <c r="DF35" s="634"/>
      <c r="DG35" s="634"/>
      <c r="DH35" s="634"/>
      <c r="DI35" s="634"/>
      <c r="DJ35" s="634"/>
      <c r="DK35" s="635"/>
      <c r="DL35" s="627">
        <v>536097</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2338808</v>
      </c>
      <c r="S36" s="622"/>
      <c r="T36" s="622"/>
      <c r="U36" s="622"/>
      <c r="V36" s="622"/>
      <c r="W36" s="622"/>
      <c r="X36" s="622"/>
      <c r="Y36" s="623"/>
      <c r="Z36" s="659">
        <v>2.4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11519473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189463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8534927</v>
      </c>
      <c r="CS36" s="622"/>
      <c r="CT36" s="622"/>
      <c r="CU36" s="622"/>
      <c r="CV36" s="622"/>
      <c r="CW36" s="622"/>
      <c r="CX36" s="622"/>
      <c r="CY36" s="623"/>
      <c r="CZ36" s="624">
        <v>8.9</v>
      </c>
      <c r="DA36" s="636"/>
      <c r="DB36" s="636"/>
      <c r="DC36" s="637"/>
      <c r="DD36" s="627">
        <v>6662622</v>
      </c>
      <c r="DE36" s="622"/>
      <c r="DF36" s="622"/>
      <c r="DG36" s="622"/>
      <c r="DH36" s="622"/>
      <c r="DI36" s="622"/>
      <c r="DJ36" s="622"/>
      <c r="DK36" s="623"/>
      <c r="DL36" s="627">
        <v>2389612</v>
      </c>
      <c r="DM36" s="622"/>
      <c r="DN36" s="622"/>
      <c r="DO36" s="622"/>
      <c r="DP36" s="622"/>
      <c r="DQ36" s="622"/>
      <c r="DR36" s="622"/>
      <c r="DS36" s="622"/>
      <c r="DT36" s="622"/>
      <c r="DU36" s="622"/>
      <c r="DV36" s="623"/>
      <c r="DW36" s="624">
        <v>4.8</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3075071</v>
      </c>
      <c r="S37" s="622"/>
      <c r="T37" s="622"/>
      <c r="U37" s="622"/>
      <c r="V37" s="622"/>
      <c r="W37" s="622"/>
      <c r="X37" s="622"/>
      <c r="Y37" s="623"/>
      <c r="Z37" s="659">
        <v>3.1</v>
      </c>
      <c r="AA37" s="659"/>
      <c r="AB37" s="659"/>
      <c r="AC37" s="659"/>
      <c r="AD37" s="660">
        <v>35263</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3515583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138100</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92563</v>
      </c>
      <c r="CS37" s="634"/>
      <c r="CT37" s="634"/>
      <c r="CU37" s="634"/>
      <c r="CV37" s="634"/>
      <c r="CW37" s="634"/>
      <c r="CX37" s="634"/>
      <c r="CY37" s="635"/>
      <c r="CZ37" s="624">
        <v>0.1</v>
      </c>
      <c r="DA37" s="636"/>
      <c r="DB37" s="636"/>
      <c r="DC37" s="637"/>
      <c r="DD37" s="627">
        <v>92563</v>
      </c>
      <c r="DE37" s="634"/>
      <c r="DF37" s="634"/>
      <c r="DG37" s="634"/>
      <c r="DH37" s="634"/>
      <c r="DI37" s="634"/>
      <c r="DJ37" s="634"/>
      <c r="DK37" s="635"/>
      <c r="DL37" s="627">
        <v>57051</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7681400</v>
      </c>
      <c r="S38" s="622"/>
      <c r="T38" s="622"/>
      <c r="U38" s="622"/>
      <c r="V38" s="622"/>
      <c r="W38" s="622"/>
      <c r="X38" s="622"/>
      <c r="Y38" s="623"/>
      <c r="Z38" s="659">
        <v>7.9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631053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17953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7005022</v>
      </c>
      <c r="CS38" s="622"/>
      <c r="CT38" s="622"/>
      <c r="CU38" s="622"/>
      <c r="CV38" s="622"/>
      <c r="CW38" s="622"/>
      <c r="CX38" s="622"/>
      <c r="CY38" s="623"/>
      <c r="CZ38" s="624">
        <v>7.3</v>
      </c>
      <c r="DA38" s="636"/>
      <c r="DB38" s="636"/>
      <c r="DC38" s="637"/>
      <c r="DD38" s="627">
        <v>5896450</v>
      </c>
      <c r="DE38" s="622"/>
      <c r="DF38" s="622"/>
      <c r="DG38" s="622"/>
      <c r="DH38" s="622"/>
      <c r="DI38" s="622"/>
      <c r="DJ38" s="622"/>
      <c r="DK38" s="623"/>
      <c r="DL38" s="627">
        <v>5703261</v>
      </c>
      <c r="DM38" s="622"/>
      <c r="DN38" s="622"/>
      <c r="DO38" s="622"/>
      <c r="DP38" s="622"/>
      <c r="DQ38" s="622"/>
      <c r="DR38" s="622"/>
      <c r="DS38" s="622"/>
      <c r="DT38" s="622"/>
      <c r="DU38" s="622"/>
      <c r="DV38" s="623"/>
      <c r="DW38" s="624">
        <v>11.5</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422684</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26420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2728197</v>
      </c>
      <c r="CS39" s="634"/>
      <c r="CT39" s="634"/>
      <c r="CU39" s="634"/>
      <c r="CV39" s="634"/>
      <c r="CW39" s="634"/>
      <c r="CX39" s="634"/>
      <c r="CY39" s="635"/>
      <c r="CZ39" s="624">
        <v>2.9</v>
      </c>
      <c r="DA39" s="636"/>
      <c r="DB39" s="636"/>
      <c r="DC39" s="637"/>
      <c r="DD39" s="627">
        <v>1069195</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175300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20000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110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1010254</v>
      </c>
      <c r="CS40" s="622"/>
      <c r="CT40" s="622"/>
      <c r="CU40" s="622"/>
      <c r="CV40" s="622"/>
      <c r="CW40" s="622"/>
      <c r="CX40" s="622"/>
      <c r="CY40" s="623"/>
      <c r="CZ40" s="624">
        <v>1.1000000000000001</v>
      </c>
      <c r="DA40" s="636"/>
      <c r="DB40" s="636"/>
      <c r="DC40" s="637"/>
      <c r="DD40" s="627">
        <v>342394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97792740</v>
      </c>
      <c r="S41" s="646"/>
      <c r="T41" s="646"/>
      <c r="U41" s="646"/>
      <c r="V41" s="646"/>
      <c r="W41" s="646"/>
      <c r="X41" s="646"/>
      <c r="Y41" s="649"/>
      <c r="Z41" s="650">
        <v>100</v>
      </c>
      <c r="AA41" s="650"/>
      <c r="AB41" s="650"/>
      <c r="AC41" s="650"/>
      <c r="AD41" s="651">
        <v>49381103</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1266978</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5663175</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461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14957101</v>
      </c>
      <c r="CS42" s="634"/>
      <c r="CT42" s="634"/>
      <c r="CU42" s="634"/>
      <c r="CV42" s="634"/>
      <c r="CW42" s="634"/>
      <c r="CX42" s="634"/>
      <c r="CY42" s="635"/>
      <c r="CZ42" s="624">
        <v>15.7</v>
      </c>
      <c r="DA42" s="636"/>
      <c r="DB42" s="636"/>
      <c r="DC42" s="637"/>
      <c r="DD42" s="627">
        <v>2932977</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174030</v>
      </c>
      <c r="CS43" s="634"/>
      <c r="CT43" s="634"/>
      <c r="CU43" s="634"/>
      <c r="CV43" s="634"/>
      <c r="CW43" s="634"/>
      <c r="CX43" s="634"/>
      <c r="CY43" s="635"/>
      <c r="CZ43" s="624">
        <v>0.2</v>
      </c>
      <c r="DA43" s="636"/>
      <c r="DB43" s="636"/>
      <c r="DC43" s="637"/>
      <c r="DD43" s="627">
        <v>174030</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13673726</v>
      </c>
      <c r="CS44" s="622"/>
      <c r="CT44" s="622"/>
      <c r="CU44" s="622"/>
      <c r="CV44" s="622"/>
      <c r="CW44" s="622"/>
      <c r="CX44" s="622"/>
      <c r="CY44" s="623"/>
      <c r="CZ44" s="624">
        <v>14.3</v>
      </c>
      <c r="DA44" s="625"/>
      <c r="DB44" s="625"/>
      <c r="DC44" s="626"/>
      <c r="DD44" s="627">
        <v>2617291</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6143357</v>
      </c>
      <c r="CS45" s="634"/>
      <c r="CT45" s="634"/>
      <c r="CU45" s="634"/>
      <c r="CV45" s="634"/>
      <c r="CW45" s="634"/>
      <c r="CX45" s="634"/>
      <c r="CY45" s="635"/>
      <c r="CZ45" s="624">
        <v>6.4</v>
      </c>
      <c r="DA45" s="636"/>
      <c r="DB45" s="636"/>
      <c r="DC45" s="637"/>
      <c r="DD45" s="627">
        <v>681114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7135142</v>
      </c>
      <c r="CS46" s="622"/>
      <c r="CT46" s="622"/>
      <c r="CU46" s="622"/>
      <c r="CV46" s="622"/>
      <c r="CW46" s="622"/>
      <c r="CX46" s="622"/>
      <c r="CY46" s="623"/>
      <c r="CZ46" s="624">
        <v>7.5</v>
      </c>
      <c r="DA46" s="625"/>
      <c r="DB46" s="625"/>
      <c r="DC46" s="626"/>
      <c r="DD46" s="627">
        <v>1860035</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v>1283375</v>
      </c>
      <c r="CS47" s="634"/>
      <c r="CT47" s="634"/>
      <c r="CU47" s="634"/>
      <c r="CV47" s="634"/>
      <c r="CW47" s="634"/>
      <c r="CX47" s="634"/>
      <c r="CY47" s="635"/>
      <c r="CZ47" s="624">
        <v>1.3</v>
      </c>
      <c r="DA47" s="636"/>
      <c r="DB47" s="636"/>
      <c r="DC47" s="637"/>
      <c r="DD47" s="627">
        <v>315686</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95457664</v>
      </c>
      <c r="CS49" s="606"/>
      <c r="CT49" s="606"/>
      <c r="CU49" s="606"/>
      <c r="CV49" s="606"/>
      <c r="CW49" s="606"/>
      <c r="CX49" s="606"/>
      <c r="CY49" s="607"/>
      <c r="CZ49" s="608">
        <v>100</v>
      </c>
      <c r="DA49" s="609"/>
      <c r="DB49" s="609"/>
      <c r="DC49" s="610"/>
      <c r="DD49" s="611">
        <v>55763461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oxbjWX8uPphesDShgfp1htnJDIIK1fxP/3gTT9aMV6g4wYMU4Piih9fSzRQ6VIq0zBcgryNF0zvLiKky4VLMA==" saltValue="/CHGhRLbhgGmMkpb1E36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8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F73" sqref="AF73:AJ73"/>
    </sheetView>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97797</v>
      </c>
      <c r="R7" s="1103"/>
      <c r="S7" s="1103"/>
      <c r="T7" s="1103"/>
      <c r="U7" s="1103"/>
      <c r="V7" s="1103">
        <v>95464</v>
      </c>
      <c r="W7" s="1103"/>
      <c r="X7" s="1103"/>
      <c r="Y7" s="1103"/>
      <c r="Z7" s="1103"/>
      <c r="AA7" s="1103">
        <v>2333</v>
      </c>
      <c r="AB7" s="1103"/>
      <c r="AC7" s="1103"/>
      <c r="AD7" s="1103"/>
      <c r="AE7" s="1104"/>
      <c r="AF7" s="1105">
        <v>1792</v>
      </c>
      <c r="AG7" s="1106"/>
      <c r="AH7" s="1106"/>
      <c r="AI7" s="1106"/>
      <c r="AJ7" s="1107"/>
      <c r="AK7" s="1108">
        <v>2839</v>
      </c>
      <c r="AL7" s="1109"/>
      <c r="AM7" s="1109"/>
      <c r="AN7" s="1109"/>
      <c r="AO7" s="1109"/>
      <c r="AP7" s="1109">
        <v>95405</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12"/>
      <c r="CH7" s="1096">
        <v>1</v>
      </c>
      <c r="CI7" s="1097"/>
      <c r="CJ7" s="1097"/>
      <c r="CK7" s="1097"/>
      <c r="CL7" s="1098"/>
      <c r="CM7" s="1096">
        <v>502</v>
      </c>
      <c r="CN7" s="1097"/>
      <c r="CO7" s="1097"/>
      <c r="CP7" s="1097"/>
      <c r="CQ7" s="1098"/>
      <c r="CR7" s="1096">
        <v>5</v>
      </c>
      <c r="CS7" s="1097"/>
      <c r="CT7" s="1097"/>
      <c r="CU7" s="1097"/>
      <c r="CV7" s="1098"/>
      <c r="CW7" s="1096" t="s">
        <v>559</v>
      </c>
      <c r="CX7" s="1097"/>
      <c r="CY7" s="1097"/>
      <c r="CZ7" s="1097"/>
      <c r="DA7" s="1098"/>
      <c r="DB7" s="1096" t="s">
        <v>559</v>
      </c>
      <c r="DC7" s="1097"/>
      <c r="DD7" s="1097"/>
      <c r="DE7" s="1097"/>
      <c r="DF7" s="1098"/>
      <c r="DG7" s="1096">
        <v>779</v>
      </c>
      <c r="DH7" s="1097"/>
      <c r="DI7" s="1097"/>
      <c r="DJ7" s="1097"/>
      <c r="DK7" s="1098"/>
      <c r="DL7" s="1096" t="s">
        <v>559</v>
      </c>
      <c r="DM7" s="1097"/>
      <c r="DN7" s="1097"/>
      <c r="DO7" s="1097"/>
      <c r="DP7" s="1098"/>
      <c r="DQ7" s="1096" t="s">
        <v>559</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81</v>
      </c>
      <c r="R8" s="1039"/>
      <c r="S8" s="1039"/>
      <c r="T8" s="1039"/>
      <c r="U8" s="1039"/>
      <c r="V8" s="1039">
        <v>79</v>
      </c>
      <c r="W8" s="1039"/>
      <c r="X8" s="1039"/>
      <c r="Y8" s="1039"/>
      <c r="Z8" s="1039"/>
      <c r="AA8" s="1039">
        <v>2</v>
      </c>
      <c r="AB8" s="1039"/>
      <c r="AC8" s="1039"/>
      <c r="AD8" s="1039"/>
      <c r="AE8" s="1040"/>
      <c r="AF8" s="1035">
        <v>2</v>
      </c>
      <c r="AG8" s="1036"/>
      <c r="AH8" s="1036"/>
      <c r="AI8" s="1036"/>
      <c r="AJ8" s="1037"/>
      <c r="AK8" s="1080">
        <v>0</v>
      </c>
      <c r="AL8" s="1081"/>
      <c r="AM8" s="1081"/>
      <c r="AN8" s="1081"/>
      <c r="AO8" s="1081"/>
      <c r="AP8" s="1081" t="s">
        <v>568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-21</v>
      </c>
      <c r="CI8" s="990"/>
      <c r="CJ8" s="990"/>
      <c r="CK8" s="990"/>
      <c r="CL8" s="991"/>
      <c r="CM8" s="989">
        <v>315</v>
      </c>
      <c r="CN8" s="990"/>
      <c r="CO8" s="990"/>
      <c r="CP8" s="990"/>
      <c r="CQ8" s="991"/>
      <c r="CR8" s="989">
        <v>141</v>
      </c>
      <c r="CS8" s="990"/>
      <c r="CT8" s="990"/>
      <c r="CU8" s="990"/>
      <c r="CV8" s="991"/>
      <c r="CW8" s="989" t="s">
        <v>559</v>
      </c>
      <c r="CX8" s="990"/>
      <c r="CY8" s="990"/>
      <c r="CZ8" s="990"/>
      <c r="DA8" s="991"/>
      <c r="DB8" s="989" t="s">
        <v>559</v>
      </c>
      <c r="DC8" s="990"/>
      <c r="DD8" s="990"/>
      <c r="DE8" s="990"/>
      <c r="DF8" s="991"/>
      <c r="DG8" s="989" t="s">
        <v>559</v>
      </c>
      <c r="DH8" s="990"/>
      <c r="DI8" s="990"/>
      <c r="DJ8" s="990"/>
      <c r="DK8" s="991"/>
      <c r="DL8" s="989" t="s">
        <v>559</v>
      </c>
      <c r="DM8" s="990"/>
      <c r="DN8" s="990"/>
      <c r="DO8" s="990"/>
      <c r="DP8" s="991"/>
      <c r="DQ8" s="989" t="s">
        <v>559</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4</v>
      </c>
      <c r="R9" s="1039"/>
      <c r="S9" s="1039"/>
      <c r="T9" s="1039"/>
      <c r="U9" s="1039"/>
      <c r="V9" s="1039">
        <v>4</v>
      </c>
      <c r="W9" s="1039"/>
      <c r="X9" s="1039"/>
      <c r="Y9" s="1039"/>
      <c r="Z9" s="1039"/>
      <c r="AA9" s="1039">
        <v>0</v>
      </c>
      <c r="AB9" s="1039"/>
      <c r="AC9" s="1039"/>
      <c r="AD9" s="1039"/>
      <c r="AE9" s="1040"/>
      <c r="AF9" s="1035" t="s">
        <v>122</v>
      </c>
      <c r="AG9" s="1036"/>
      <c r="AH9" s="1036"/>
      <c r="AI9" s="1036"/>
      <c r="AJ9" s="1037"/>
      <c r="AK9" s="1080">
        <v>1</v>
      </c>
      <c r="AL9" s="1081"/>
      <c r="AM9" s="1081"/>
      <c r="AN9" s="1081"/>
      <c r="AO9" s="1081"/>
      <c r="AP9" s="1081" t="s">
        <v>568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0</v>
      </c>
      <c r="CI9" s="990"/>
      <c r="CJ9" s="990"/>
      <c r="CK9" s="990"/>
      <c r="CL9" s="991"/>
      <c r="CM9" s="989">
        <v>152</v>
      </c>
      <c r="CN9" s="990"/>
      <c r="CO9" s="990"/>
      <c r="CP9" s="990"/>
      <c r="CQ9" s="991"/>
      <c r="CR9" s="989">
        <v>30</v>
      </c>
      <c r="CS9" s="990"/>
      <c r="CT9" s="990"/>
      <c r="CU9" s="990"/>
      <c r="CV9" s="991"/>
      <c r="CW9" s="989" t="s">
        <v>559</v>
      </c>
      <c r="CX9" s="990"/>
      <c r="CY9" s="990"/>
      <c r="CZ9" s="990"/>
      <c r="DA9" s="991"/>
      <c r="DB9" s="989" t="s">
        <v>559</v>
      </c>
      <c r="DC9" s="990"/>
      <c r="DD9" s="990"/>
      <c r="DE9" s="990"/>
      <c r="DF9" s="991"/>
      <c r="DG9" s="989" t="s">
        <v>559</v>
      </c>
      <c r="DH9" s="990"/>
      <c r="DI9" s="990"/>
      <c r="DJ9" s="990"/>
      <c r="DK9" s="991"/>
      <c r="DL9" s="989" t="s">
        <v>559</v>
      </c>
      <c r="DM9" s="990"/>
      <c r="DN9" s="990"/>
      <c r="DO9" s="990"/>
      <c r="DP9" s="991"/>
      <c r="DQ9" s="989" t="s">
        <v>559</v>
      </c>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2</v>
      </c>
      <c r="CI10" s="990"/>
      <c r="CJ10" s="990"/>
      <c r="CK10" s="990"/>
      <c r="CL10" s="991"/>
      <c r="CM10" s="989">
        <v>38</v>
      </c>
      <c r="CN10" s="990"/>
      <c r="CO10" s="990"/>
      <c r="CP10" s="990"/>
      <c r="CQ10" s="991"/>
      <c r="CR10" s="989">
        <v>34</v>
      </c>
      <c r="CS10" s="990"/>
      <c r="CT10" s="990"/>
      <c r="CU10" s="990"/>
      <c r="CV10" s="991"/>
      <c r="CW10" s="989" t="s">
        <v>559</v>
      </c>
      <c r="CX10" s="990"/>
      <c r="CY10" s="990"/>
      <c r="CZ10" s="990"/>
      <c r="DA10" s="991"/>
      <c r="DB10" s="989" t="s">
        <v>559</v>
      </c>
      <c r="DC10" s="990"/>
      <c r="DD10" s="990"/>
      <c r="DE10" s="990"/>
      <c r="DF10" s="991"/>
      <c r="DG10" s="989" t="s">
        <v>559</v>
      </c>
      <c r="DH10" s="990"/>
      <c r="DI10" s="990"/>
      <c r="DJ10" s="990"/>
      <c r="DK10" s="991"/>
      <c r="DL10" s="989" t="s">
        <v>559</v>
      </c>
      <c r="DM10" s="990"/>
      <c r="DN10" s="990"/>
      <c r="DO10" s="990"/>
      <c r="DP10" s="991"/>
      <c r="DQ10" s="989" t="s">
        <v>559</v>
      </c>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t="s">
        <v>564</v>
      </c>
      <c r="BT11" s="993"/>
      <c r="BU11" s="993"/>
      <c r="BV11" s="993"/>
      <c r="BW11" s="993"/>
      <c r="BX11" s="993"/>
      <c r="BY11" s="993"/>
      <c r="BZ11" s="993"/>
      <c r="CA11" s="993"/>
      <c r="CB11" s="993"/>
      <c r="CC11" s="993"/>
      <c r="CD11" s="993"/>
      <c r="CE11" s="993"/>
      <c r="CF11" s="993"/>
      <c r="CG11" s="1014"/>
      <c r="CH11" s="989">
        <v>-1</v>
      </c>
      <c r="CI11" s="990"/>
      <c r="CJ11" s="990"/>
      <c r="CK11" s="990"/>
      <c r="CL11" s="991"/>
      <c r="CM11" s="989">
        <v>126</v>
      </c>
      <c r="CN11" s="990"/>
      <c r="CO11" s="990"/>
      <c r="CP11" s="990"/>
      <c r="CQ11" s="991"/>
      <c r="CR11" s="989">
        <v>164</v>
      </c>
      <c r="CS11" s="990"/>
      <c r="CT11" s="990"/>
      <c r="CU11" s="990"/>
      <c r="CV11" s="991"/>
      <c r="CW11" s="989" t="s">
        <v>559</v>
      </c>
      <c r="CX11" s="990"/>
      <c r="CY11" s="990"/>
      <c r="CZ11" s="990"/>
      <c r="DA11" s="991"/>
      <c r="DB11" s="989" t="s">
        <v>559</v>
      </c>
      <c r="DC11" s="990"/>
      <c r="DD11" s="990"/>
      <c r="DE11" s="990"/>
      <c r="DF11" s="991"/>
      <c r="DG11" s="989" t="s">
        <v>559</v>
      </c>
      <c r="DH11" s="990"/>
      <c r="DI11" s="990"/>
      <c r="DJ11" s="990"/>
      <c r="DK11" s="991"/>
      <c r="DL11" s="989" t="s">
        <v>559</v>
      </c>
      <c r="DM11" s="990"/>
      <c r="DN11" s="990"/>
      <c r="DO11" s="990"/>
      <c r="DP11" s="991"/>
      <c r="DQ11" s="989" t="s">
        <v>559</v>
      </c>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t="s">
        <v>565</v>
      </c>
      <c r="BT12" s="993"/>
      <c r="BU12" s="993"/>
      <c r="BV12" s="993"/>
      <c r="BW12" s="993"/>
      <c r="BX12" s="993"/>
      <c r="BY12" s="993"/>
      <c r="BZ12" s="993"/>
      <c r="CA12" s="993"/>
      <c r="CB12" s="993"/>
      <c r="CC12" s="993"/>
      <c r="CD12" s="993"/>
      <c r="CE12" s="993"/>
      <c r="CF12" s="993"/>
      <c r="CG12" s="1014"/>
      <c r="CH12" s="989">
        <v>1</v>
      </c>
      <c r="CI12" s="990"/>
      <c r="CJ12" s="990"/>
      <c r="CK12" s="990"/>
      <c r="CL12" s="991"/>
      <c r="CM12" s="989">
        <v>49</v>
      </c>
      <c r="CN12" s="990"/>
      <c r="CO12" s="990"/>
      <c r="CP12" s="990"/>
      <c r="CQ12" s="991"/>
      <c r="CR12" s="989">
        <v>47</v>
      </c>
      <c r="CS12" s="990"/>
      <c r="CT12" s="990"/>
      <c r="CU12" s="990"/>
      <c r="CV12" s="991"/>
      <c r="CW12" s="989" t="s">
        <v>559</v>
      </c>
      <c r="CX12" s="990"/>
      <c r="CY12" s="990"/>
      <c r="CZ12" s="990"/>
      <c r="DA12" s="991"/>
      <c r="DB12" s="989" t="s">
        <v>559</v>
      </c>
      <c r="DC12" s="990"/>
      <c r="DD12" s="990"/>
      <c r="DE12" s="990"/>
      <c r="DF12" s="991"/>
      <c r="DG12" s="989" t="s">
        <v>559</v>
      </c>
      <c r="DH12" s="990"/>
      <c r="DI12" s="990"/>
      <c r="DJ12" s="990"/>
      <c r="DK12" s="991"/>
      <c r="DL12" s="989" t="s">
        <v>559</v>
      </c>
      <c r="DM12" s="990"/>
      <c r="DN12" s="990"/>
      <c r="DO12" s="990"/>
      <c r="DP12" s="991"/>
      <c r="DQ12" s="989" t="s">
        <v>559</v>
      </c>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t="s">
        <v>566</v>
      </c>
      <c r="BT13" s="993"/>
      <c r="BU13" s="993"/>
      <c r="BV13" s="993"/>
      <c r="BW13" s="993"/>
      <c r="BX13" s="993"/>
      <c r="BY13" s="993"/>
      <c r="BZ13" s="993"/>
      <c r="CA13" s="993"/>
      <c r="CB13" s="993"/>
      <c r="CC13" s="993"/>
      <c r="CD13" s="993"/>
      <c r="CE13" s="993"/>
      <c r="CF13" s="993"/>
      <c r="CG13" s="1014"/>
      <c r="CH13" s="989">
        <v>-2</v>
      </c>
      <c r="CI13" s="990"/>
      <c r="CJ13" s="990"/>
      <c r="CK13" s="990"/>
      <c r="CL13" s="991"/>
      <c r="CM13" s="989">
        <v>122</v>
      </c>
      <c r="CN13" s="990"/>
      <c r="CO13" s="990"/>
      <c r="CP13" s="990"/>
      <c r="CQ13" s="991"/>
      <c r="CR13" s="989">
        <v>11</v>
      </c>
      <c r="CS13" s="990"/>
      <c r="CT13" s="990"/>
      <c r="CU13" s="990"/>
      <c r="CV13" s="991"/>
      <c r="CW13" s="989">
        <v>5</v>
      </c>
      <c r="CX13" s="990"/>
      <c r="CY13" s="990"/>
      <c r="CZ13" s="990"/>
      <c r="DA13" s="991"/>
      <c r="DB13" s="989" t="s">
        <v>559</v>
      </c>
      <c r="DC13" s="990"/>
      <c r="DD13" s="990"/>
      <c r="DE13" s="990"/>
      <c r="DF13" s="991"/>
      <c r="DG13" s="989" t="s">
        <v>559</v>
      </c>
      <c r="DH13" s="990"/>
      <c r="DI13" s="990"/>
      <c r="DJ13" s="990"/>
      <c r="DK13" s="991"/>
      <c r="DL13" s="989" t="s">
        <v>559</v>
      </c>
      <c r="DM13" s="990"/>
      <c r="DN13" s="990"/>
      <c r="DO13" s="990"/>
      <c r="DP13" s="991"/>
      <c r="DQ13" s="989" t="s">
        <v>559</v>
      </c>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t="s">
        <v>567</v>
      </c>
      <c r="BT14" s="993"/>
      <c r="BU14" s="993"/>
      <c r="BV14" s="993"/>
      <c r="BW14" s="993"/>
      <c r="BX14" s="993"/>
      <c r="BY14" s="993"/>
      <c r="BZ14" s="993"/>
      <c r="CA14" s="993"/>
      <c r="CB14" s="993"/>
      <c r="CC14" s="993"/>
      <c r="CD14" s="993"/>
      <c r="CE14" s="993"/>
      <c r="CF14" s="993"/>
      <c r="CG14" s="1014"/>
      <c r="CH14" s="989">
        <v>5</v>
      </c>
      <c r="CI14" s="990"/>
      <c r="CJ14" s="990"/>
      <c r="CK14" s="990"/>
      <c r="CL14" s="991"/>
      <c r="CM14" s="989">
        <v>77</v>
      </c>
      <c r="CN14" s="990"/>
      <c r="CO14" s="990"/>
      <c r="CP14" s="990"/>
      <c r="CQ14" s="991"/>
      <c r="CR14" s="989">
        <v>5</v>
      </c>
      <c r="CS14" s="990"/>
      <c r="CT14" s="990"/>
      <c r="CU14" s="990"/>
      <c r="CV14" s="991"/>
      <c r="CW14" s="989" t="s">
        <v>559</v>
      </c>
      <c r="CX14" s="990"/>
      <c r="CY14" s="990"/>
      <c r="CZ14" s="990"/>
      <c r="DA14" s="991"/>
      <c r="DB14" s="989" t="s">
        <v>559</v>
      </c>
      <c r="DC14" s="990"/>
      <c r="DD14" s="990"/>
      <c r="DE14" s="990"/>
      <c r="DF14" s="991"/>
      <c r="DG14" s="989" t="s">
        <v>559</v>
      </c>
      <c r="DH14" s="990"/>
      <c r="DI14" s="990"/>
      <c r="DJ14" s="990"/>
      <c r="DK14" s="991"/>
      <c r="DL14" s="989" t="s">
        <v>559</v>
      </c>
      <c r="DM14" s="990"/>
      <c r="DN14" s="990"/>
      <c r="DO14" s="990"/>
      <c r="DP14" s="991"/>
      <c r="DQ14" s="989" t="s">
        <v>559</v>
      </c>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1795</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17184</v>
      </c>
      <c r="R28" s="1051"/>
      <c r="S28" s="1051"/>
      <c r="T28" s="1051"/>
      <c r="U28" s="1051"/>
      <c r="V28" s="1051">
        <v>16995</v>
      </c>
      <c r="W28" s="1051"/>
      <c r="X28" s="1051"/>
      <c r="Y28" s="1051"/>
      <c r="Z28" s="1051"/>
      <c r="AA28" s="1051">
        <v>189</v>
      </c>
      <c r="AB28" s="1051"/>
      <c r="AC28" s="1051"/>
      <c r="AD28" s="1051"/>
      <c r="AE28" s="1052"/>
      <c r="AF28" s="1053">
        <v>189</v>
      </c>
      <c r="AG28" s="1051"/>
      <c r="AH28" s="1051"/>
      <c r="AI28" s="1051"/>
      <c r="AJ28" s="1054"/>
      <c r="AK28" s="1042">
        <v>1267</v>
      </c>
      <c r="AL28" s="1043"/>
      <c r="AM28" s="1043"/>
      <c r="AN28" s="1043"/>
      <c r="AO28" s="1043"/>
      <c r="AP28" s="1043" t="s">
        <v>494</v>
      </c>
      <c r="AQ28" s="1043"/>
      <c r="AR28" s="1043"/>
      <c r="AS28" s="1043"/>
      <c r="AT28" s="1043"/>
      <c r="AU28" s="1043" t="s">
        <v>494</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10</v>
      </c>
      <c r="R29" s="1039"/>
      <c r="S29" s="1039"/>
      <c r="T29" s="1039"/>
      <c r="U29" s="1039"/>
      <c r="V29" s="1039">
        <v>10</v>
      </c>
      <c r="W29" s="1039"/>
      <c r="X29" s="1039"/>
      <c r="Y29" s="1039"/>
      <c r="Z29" s="1039"/>
      <c r="AA29" s="1039">
        <v>0</v>
      </c>
      <c r="AB29" s="1039"/>
      <c r="AC29" s="1039"/>
      <c r="AD29" s="1039"/>
      <c r="AE29" s="1040"/>
      <c r="AF29" s="1035" t="s">
        <v>122</v>
      </c>
      <c r="AG29" s="1036"/>
      <c r="AH29" s="1036"/>
      <c r="AI29" s="1036"/>
      <c r="AJ29" s="1037"/>
      <c r="AK29" s="980">
        <v>6</v>
      </c>
      <c r="AL29" s="971"/>
      <c r="AM29" s="971"/>
      <c r="AN29" s="971"/>
      <c r="AO29" s="971"/>
      <c r="AP29" s="971" t="s">
        <v>494</v>
      </c>
      <c r="AQ29" s="971"/>
      <c r="AR29" s="971"/>
      <c r="AS29" s="971"/>
      <c r="AT29" s="971"/>
      <c r="AU29" s="971" t="s">
        <v>494</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19348</v>
      </c>
      <c r="R30" s="1039"/>
      <c r="S30" s="1039"/>
      <c r="T30" s="1039"/>
      <c r="U30" s="1039"/>
      <c r="V30" s="1039">
        <v>19107</v>
      </c>
      <c r="W30" s="1039"/>
      <c r="X30" s="1039"/>
      <c r="Y30" s="1039"/>
      <c r="Z30" s="1039"/>
      <c r="AA30" s="1039">
        <v>241</v>
      </c>
      <c r="AB30" s="1039"/>
      <c r="AC30" s="1039"/>
      <c r="AD30" s="1039"/>
      <c r="AE30" s="1040"/>
      <c r="AF30" s="1035">
        <v>241</v>
      </c>
      <c r="AG30" s="1036"/>
      <c r="AH30" s="1036"/>
      <c r="AI30" s="1036"/>
      <c r="AJ30" s="1037"/>
      <c r="AK30" s="980">
        <v>2832</v>
      </c>
      <c r="AL30" s="971"/>
      <c r="AM30" s="971"/>
      <c r="AN30" s="971"/>
      <c r="AO30" s="971"/>
      <c r="AP30" s="971" t="s">
        <v>494</v>
      </c>
      <c r="AQ30" s="971"/>
      <c r="AR30" s="971"/>
      <c r="AS30" s="971"/>
      <c r="AT30" s="971"/>
      <c r="AU30" s="971" t="s">
        <v>494</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2962</v>
      </c>
      <c r="R31" s="1039"/>
      <c r="S31" s="1039"/>
      <c r="T31" s="1039"/>
      <c r="U31" s="1039"/>
      <c r="V31" s="1039">
        <v>2885</v>
      </c>
      <c r="W31" s="1039"/>
      <c r="X31" s="1039"/>
      <c r="Y31" s="1039"/>
      <c r="Z31" s="1039"/>
      <c r="AA31" s="1039">
        <v>77</v>
      </c>
      <c r="AB31" s="1039"/>
      <c r="AC31" s="1039"/>
      <c r="AD31" s="1039"/>
      <c r="AE31" s="1040"/>
      <c r="AF31" s="1035">
        <v>77</v>
      </c>
      <c r="AG31" s="1036"/>
      <c r="AH31" s="1036"/>
      <c r="AI31" s="1036"/>
      <c r="AJ31" s="1037"/>
      <c r="AK31" s="980">
        <v>2775</v>
      </c>
      <c r="AL31" s="971"/>
      <c r="AM31" s="971"/>
      <c r="AN31" s="971"/>
      <c r="AO31" s="971"/>
      <c r="AP31" s="971" t="s">
        <v>494</v>
      </c>
      <c r="AQ31" s="971"/>
      <c r="AR31" s="971"/>
      <c r="AS31" s="971"/>
      <c r="AT31" s="971"/>
      <c r="AU31" s="971" t="s">
        <v>494</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3379</v>
      </c>
      <c r="R32" s="1039"/>
      <c r="S32" s="1039"/>
      <c r="T32" s="1039"/>
      <c r="U32" s="1039"/>
      <c r="V32" s="1039">
        <v>4010</v>
      </c>
      <c r="W32" s="1039"/>
      <c r="X32" s="1039"/>
      <c r="Y32" s="1039"/>
      <c r="Z32" s="1039"/>
      <c r="AA32" s="1039">
        <v>-631</v>
      </c>
      <c r="AB32" s="1039"/>
      <c r="AC32" s="1039"/>
      <c r="AD32" s="1039"/>
      <c r="AE32" s="1040"/>
      <c r="AF32" s="1035">
        <v>697</v>
      </c>
      <c r="AG32" s="1036"/>
      <c r="AH32" s="1036"/>
      <c r="AI32" s="1036"/>
      <c r="AJ32" s="1037"/>
      <c r="AK32" s="980">
        <v>631</v>
      </c>
      <c r="AL32" s="971"/>
      <c r="AM32" s="971"/>
      <c r="AN32" s="971"/>
      <c r="AO32" s="971"/>
      <c r="AP32" s="971">
        <v>2770</v>
      </c>
      <c r="AQ32" s="971"/>
      <c r="AR32" s="971"/>
      <c r="AS32" s="971"/>
      <c r="AT32" s="971"/>
      <c r="AU32" s="971">
        <v>1626</v>
      </c>
      <c r="AV32" s="971"/>
      <c r="AW32" s="971"/>
      <c r="AX32" s="971"/>
      <c r="AY32" s="971"/>
      <c r="AZ32" s="1041"/>
      <c r="BA32" s="1041"/>
      <c r="BB32" s="1041"/>
      <c r="BC32" s="1041"/>
      <c r="BD32" s="1041"/>
      <c r="BE32" s="972" t="s">
        <v>395</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396</v>
      </c>
      <c r="C33" s="1031"/>
      <c r="D33" s="1031"/>
      <c r="E33" s="1031"/>
      <c r="F33" s="1031"/>
      <c r="G33" s="1031"/>
      <c r="H33" s="1031"/>
      <c r="I33" s="1031"/>
      <c r="J33" s="1031"/>
      <c r="K33" s="1031"/>
      <c r="L33" s="1031"/>
      <c r="M33" s="1031"/>
      <c r="N33" s="1031"/>
      <c r="O33" s="1031"/>
      <c r="P33" s="1032"/>
      <c r="Q33" s="1038">
        <v>3349</v>
      </c>
      <c r="R33" s="1039"/>
      <c r="S33" s="1039"/>
      <c r="T33" s="1039"/>
      <c r="U33" s="1039"/>
      <c r="V33" s="1039">
        <v>3057</v>
      </c>
      <c r="W33" s="1039"/>
      <c r="X33" s="1039"/>
      <c r="Y33" s="1039"/>
      <c r="Z33" s="1039"/>
      <c r="AA33" s="1039">
        <v>292</v>
      </c>
      <c r="AB33" s="1039"/>
      <c r="AC33" s="1039"/>
      <c r="AD33" s="1039"/>
      <c r="AE33" s="1040"/>
      <c r="AF33" s="1035">
        <v>1520</v>
      </c>
      <c r="AG33" s="1036"/>
      <c r="AH33" s="1036"/>
      <c r="AI33" s="1036"/>
      <c r="AJ33" s="1037"/>
      <c r="AK33" s="980">
        <v>407</v>
      </c>
      <c r="AL33" s="971"/>
      <c r="AM33" s="971"/>
      <c r="AN33" s="971"/>
      <c r="AO33" s="971"/>
      <c r="AP33" s="971">
        <v>11688</v>
      </c>
      <c r="AQ33" s="971"/>
      <c r="AR33" s="971"/>
      <c r="AS33" s="971"/>
      <c r="AT33" s="971"/>
      <c r="AU33" s="971">
        <v>4862</v>
      </c>
      <c r="AV33" s="971"/>
      <c r="AW33" s="971"/>
      <c r="AX33" s="971"/>
      <c r="AY33" s="971"/>
      <c r="AZ33" s="1041"/>
      <c r="BA33" s="1041"/>
      <c r="BB33" s="1041"/>
      <c r="BC33" s="1041"/>
      <c r="BD33" s="1041"/>
      <c r="BE33" s="972" t="s">
        <v>395</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6314</v>
      </c>
      <c r="R34" s="1039"/>
      <c r="S34" s="1039"/>
      <c r="T34" s="1039"/>
      <c r="U34" s="1039"/>
      <c r="V34" s="1039">
        <v>5898</v>
      </c>
      <c r="W34" s="1039"/>
      <c r="X34" s="1039"/>
      <c r="Y34" s="1039"/>
      <c r="Z34" s="1039"/>
      <c r="AA34" s="1039">
        <v>416</v>
      </c>
      <c r="AB34" s="1039"/>
      <c r="AC34" s="1039"/>
      <c r="AD34" s="1039"/>
      <c r="AE34" s="1040"/>
      <c r="AF34" s="1035">
        <v>1718</v>
      </c>
      <c r="AG34" s="1036"/>
      <c r="AH34" s="1036"/>
      <c r="AI34" s="1036"/>
      <c r="AJ34" s="1037"/>
      <c r="AK34" s="980">
        <v>3445</v>
      </c>
      <c r="AL34" s="971"/>
      <c r="AM34" s="971"/>
      <c r="AN34" s="971"/>
      <c r="AO34" s="971"/>
      <c r="AP34" s="971">
        <v>56817</v>
      </c>
      <c r="AQ34" s="971"/>
      <c r="AR34" s="971"/>
      <c r="AS34" s="971"/>
      <c r="AT34" s="971"/>
      <c r="AU34" s="971">
        <v>47045</v>
      </c>
      <c r="AV34" s="971"/>
      <c r="AW34" s="971"/>
      <c r="AX34" s="971"/>
      <c r="AY34" s="971"/>
      <c r="AZ34" s="1041"/>
      <c r="BA34" s="1041"/>
      <c r="BB34" s="1041"/>
      <c r="BC34" s="1041"/>
      <c r="BD34" s="1041"/>
      <c r="BE34" s="972" t="s">
        <v>395</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398</v>
      </c>
      <c r="C35" s="1031"/>
      <c r="D35" s="1031"/>
      <c r="E35" s="1031"/>
      <c r="F35" s="1031"/>
      <c r="G35" s="1031"/>
      <c r="H35" s="1031"/>
      <c r="I35" s="1031"/>
      <c r="J35" s="1031"/>
      <c r="K35" s="1031"/>
      <c r="L35" s="1031"/>
      <c r="M35" s="1031"/>
      <c r="N35" s="1031"/>
      <c r="O35" s="1031"/>
      <c r="P35" s="1032"/>
      <c r="Q35" s="1038">
        <v>134</v>
      </c>
      <c r="R35" s="1039"/>
      <c r="S35" s="1039"/>
      <c r="T35" s="1039"/>
      <c r="U35" s="1039"/>
      <c r="V35" s="1039">
        <v>134</v>
      </c>
      <c r="W35" s="1039"/>
      <c r="X35" s="1039"/>
      <c r="Y35" s="1039"/>
      <c r="Z35" s="1039"/>
      <c r="AA35" s="1039">
        <v>0</v>
      </c>
      <c r="AB35" s="1039"/>
      <c r="AC35" s="1039"/>
      <c r="AD35" s="1039"/>
      <c r="AE35" s="1040"/>
      <c r="AF35" s="1035" t="s">
        <v>122</v>
      </c>
      <c r="AG35" s="1036"/>
      <c r="AH35" s="1036"/>
      <c r="AI35" s="1036"/>
      <c r="AJ35" s="1037"/>
      <c r="AK35" s="980">
        <v>75</v>
      </c>
      <c r="AL35" s="971"/>
      <c r="AM35" s="971"/>
      <c r="AN35" s="971"/>
      <c r="AO35" s="971"/>
      <c r="AP35" s="971">
        <v>437</v>
      </c>
      <c r="AQ35" s="971"/>
      <c r="AR35" s="971"/>
      <c r="AS35" s="971"/>
      <c r="AT35" s="971"/>
      <c r="AU35" s="971">
        <v>437</v>
      </c>
      <c r="AV35" s="971"/>
      <c r="AW35" s="971"/>
      <c r="AX35" s="971"/>
      <c r="AY35" s="971"/>
      <c r="AZ35" s="1041"/>
      <c r="BA35" s="1041"/>
      <c r="BB35" s="1041"/>
      <c r="BC35" s="1041"/>
      <c r="BD35" s="1041"/>
      <c r="BE35" s="972" t="s">
        <v>399</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t="s">
        <v>400</v>
      </c>
      <c r="C36" s="1031"/>
      <c r="D36" s="1031"/>
      <c r="E36" s="1031"/>
      <c r="F36" s="1031"/>
      <c r="G36" s="1031"/>
      <c r="H36" s="1031"/>
      <c r="I36" s="1031"/>
      <c r="J36" s="1031"/>
      <c r="K36" s="1031"/>
      <c r="L36" s="1031"/>
      <c r="M36" s="1031"/>
      <c r="N36" s="1031"/>
      <c r="O36" s="1031"/>
      <c r="P36" s="1032"/>
      <c r="Q36" s="1038">
        <v>3</v>
      </c>
      <c r="R36" s="1039"/>
      <c r="S36" s="1039"/>
      <c r="T36" s="1039"/>
      <c r="U36" s="1039"/>
      <c r="V36" s="1039">
        <v>3</v>
      </c>
      <c r="W36" s="1039"/>
      <c r="X36" s="1039"/>
      <c r="Y36" s="1039"/>
      <c r="Z36" s="1039"/>
      <c r="AA36" s="1039">
        <v>0</v>
      </c>
      <c r="AB36" s="1039"/>
      <c r="AC36" s="1039"/>
      <c r="AD36" s="1039"/>
      <c r="AE36" s="1040"/>
      <c r="AF36" s="1035" t="s">
        <v>122</v>
      </c>
      <c r="AG36" s="1036"/>
      <c r="AH36" s="1036"/>
      <c r="AI36" s="1036"/>
      <c r="AJ36" s="1037"/>
      <c r="AK36" s="980">
        <v>3</v>
      </c>
      <c r="AL36" s="971"/>
      <c r="AM36" s="971"/>
      <c r="AN36" s="971"/>
      <c r="AO36" s="971"/>
      <c r="AP36" s="971" t="s">
        <v>494</v>
      </c>
      <c r="AQ36" s="971"/>
      <c r="AR36" s="971"/>
      <c r="AS36" s="971"/>
      <c r="AT36" s="971"/>
      <c r="AU36" s="971" t="s">
        <v>494</v>
      </c>
      <c r="AV36" s="971"/>
      <c r="AW36" s="971"/>
      <c r="AX36" s="971"/>
      <c r="AY36" s="971"/>
      <c r="AZ36" s="1041"/>
      <c r="BA36" s="1041"/>
      <c r="BB36" s="1041"/>
      <c r="BC36" s="1041"/>
      <c r="BD36" s="1041"/>
      <c r="BE36" s="972" t="s">
        <v>399</v>
      </c>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t="s">
        <v>401</v>
      </c>
      <c r="C37" s="1031"/>
      <c r="D37" s="1031"/>
      <c r="E37" s="1031"/>
      <c r="F37" s="1031"/>
      <c r="G37" s="1031"/>
      <c r="H37" s="1031"/>
      <c r="I37" s="1031"/>
      <c r="J37" s="1031"/>
      <c r="K37" s="1031"/>
      <c r="L37" s="1031"/>
      <c r="M37" s="1031"/>
      <c r="N37" s="1031"/>
      <c r="O37" s="1031"/>
      <c r="P37" s="1032"/>
      <c r="Q37" s="1038">
        <v>556</v>
      </c>
      <c r="R37" s="1039"/>
      <c r="S37" s="1039"/>
      <c r="T37" s="1039"/>
      <c r="U37" s="1039"/>
      <c r="V37" s="1039">
        <v>556</v>
      </c>
      <c r="W37" s="1039"/>
      <c r="X37" s="1039"/>
      <c r="Y37" s="1039"/>
      <c r="Z37" s="1039"/>
      <c r="AA37" s="1039">
        <v>0</v>
      </c>
      <c r="AB37" s="1039"/>
      <c r="AC37" s="1039"/>
      <c r="AD37" s="1039"/>
      <c r="AE37" s="1040"/>
      <c r="AF37" s="1035" t="s">
        <v>122</v>
      </c>
      <c r="AG37" s="1036"/>
      <c r="AH37" s="1036"/>
      <c r="AI37" s="1036"/>
      <c r="AJ37" s="1037"/>
      <c r="AK37" s="980">
        <v>4</v>
      </c>
      <c r="AL37" s="971"/>
      <c r="AM37" s="971"/>
      <c r="AN37" s="971"/>
      <c r="AO37" s="971"/>
      <c r="AP37" s="971" t="s">
        <v>494</v>
      </c>
      <c r="AQ37" s="971"/>
      <c r="AR37" s="971"/>
      <c r="AS37" s="971"/>
      <c r="AT37" s="971"/>
      <c r="AU37" s="971" t="s">
        <v>494</v>
      </c>
      <c r="AV37" s="971"/>
      <c r="AW37" s="971"/>
      <c r="AX37" s="971"/>
      <c r="AY37" s="971"/>
      <c r="AZ37" s="1041"/>
      <c r="BA37" s="1041"/>
      <c r="BB37" s="1041"/>
      <c r="BC37" s="1041"/>
      <c r="BD37" s="1041"/>
      <c r="BE37" s="972" t="s">
        <v>399</v>
      </c>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402</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403</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4442</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404</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405</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406</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554</v>
      </c>
      <c r="C68" s="986"/>
      <c r="D68" s="986"/>
      <c r="E68" s="986"/>
      <c r="F68" s="986"/>
      <c r="G68" s="986"/>
      <c r="H68" s="986"/>
      <c r="I68" s="986"/>
      <c r="J68" s="986"/>
      <c r="K68" s="986"/>
      <c r="L68" s="986"/>
      <c r="M68" s="986"/>
      <c r="N68" s="986"/>
      <c r="O68" s="986"/>
      <c r="P68" s="987"/>
      <c r="Q68" s="988">
        <v>4946</v>
      </c>
      <c r="R68" s="982"/>
      <c r="S68" s="982"/>
      <c r="T68" s="982"/>
      <c r="U68" s="982"/>
      <c r="V68" s="982">
        <v>4580</v>
      </c>
      <c r="W68" s="982"/>
      <c r="X68" s="982"/>
      <c r="Y68" s="982"/>
      <c r="Z68" s="982"/>
      <c r="AA68" s="982">
        <v>366</v>
      </c>
      <c r="AB68" s="982"/>
      <c r="AC68" s="982"/>
      <c r="AD68" s="982"/>
      <c r="AE68" s="982"/>
      <c r="AF68" s="982">
        <v>366</v>
      </c>
      <c r="AG68" s="982"/>
      <c r="AH68" s="982"/>
      <c r="AI68" s="982"/>
      <c r="AJ68" s="982"/>
      <c r="AK68" s="982" t="s">
        <v>559</v>
      </c>
      <c r="AL68" s="982"/>
      <c r="AM68" s="982"/>
      <c r="AN68" s="982"/>
      <c r="AO68" s="982"/>
      <c r="AP68" s="982" t="s">
        <v>559</v>
      </c>
      <c r="AQ68" s="982"/>
      <c r="AR68" s="982"/>
      <c r="AS68" s="982"/>
      <c r="AT68" s="982"/>
      <c r="AU68" s="982" t="s">
        <v>559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555</v>
      </c>
      <c r="C69" s="975"/>
      <c r="D69" s="975"/>
      <c r="E69" s="975"/>
      <c r="F69" s="975"/>
      <c r="G69" s="975"/>
      <c r="H69" s="975"/>
      <c r="I69" s="975"/>
      <c r="J69" s="975"/>
      <c r="K69" s="975"/>
      <c r="L69" s="975"/>
      <c r="M69" s="975"/>
      <c r="N69" s="975"/>
      <c r="O69" s="975"/>
      <c r="P69" s="976"/>
      <c r="Q69" s="977">
        <v>495</v>
      </c>
      <c r="R69" s="971"/>
      <c r="S69" s="971"/>
      <c r="T69" s="971"/>
      <c r="U69" s="971"/>
      <c r="V69" s="971">
        <v>353</v>
      </c>
      <c r="W69" s="971"/>
      <c r="X69" s="971"/>
      <c r="Y69" s="971"/>
      <c r="Z69" s="971"/>
      <c r="AA69" s="971">
        <v>141</v>
      </c>
      <c r="AB69" s="971"/>
      <c r="AC69" s="971"/>
      <c r="AD69" s="971"/>
      <c r="AE69" s="971"/>
      <c r="AF69" s="971">
        <v>141</v>
      </c>
      <c r="AG69" s="971"/>
      <c r="AH69" s="971"/>
      <c r="AI69" s="971"/>
      <c r="AJ69" s="971"/>
      <c r="AK69" s="971" t="s">
        <v>559</v>
      </c>
      <c r="AL69" s="971"/>
      <c r="AM69" s="971"/>
      <c r="AN69" s="971"/>
      <c r="AO69" s="971"/>
      <c r="AP69" s="971" t="s">
        <v>559</v>
      </c>
      <c r="AQ69" s="971"/>
      <c r="AR69" s="971"/>
      <c r="AS69" s="971"/>
      <c r="AT69" s="971"/>
      <c r="AU69" s="971" t="s">
        <v>559</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556</v>
      </c>
      <c r="C70" s="975"/>
      <c r="D70" s="975"/>
      <c r="E70" s="975"/>
      <c r="F70" s="975"/>
      <c r="G70" s="975"/>
      <c r="H70" s="975"/>
      <c r="I70" s="975"/>
      <c r="J70" s="975"/>
      <c r="K70" s="975"/>
      <c r="L70" s="975"/>
      <c r="M70" s="975"/>
      <c r="N70" s="975"/>
      <c r="O70" s="975"/>
      <c r="P70" s="976"/>
      <c r="Q70" s="977">
        <v>122277</v>
      </c>
      <c r="R70" s="971"/>
      <c r="S70" s="971"/>
      <c r="T70" s="971"/>
      <c r="U70" s="971"/>
      <c r="V70" s="971">
        <v>119933</v>
      </c>
      <c r="W70" s="971"/>
      <c r="X70" s="971"/>
      <c r="Y70" s="971"/>
      <c r="Z70" s="971"/>
      <c r="AA70" s="971">
        <v>2345</v>
      </c>
      <c r="AB70" s="971"/>
      <c r="AC70" s="971"/>
      <c r="AD70" s="971"/>
      <c r="AE70" s="971"/>
      <c r="AF70" s="971">
        <v>2345</v>
      </c>
      <c r="AG70" s="971"/>
      <c r="AH70" s="971"/>
      <c r="AI70" s="971"/>
      <c r="AJ70" s="971"/>
      <c r="AK70" s="971">
        <v>391</v>
      </c>
      <c r="AL70" s="971"/>
      <c r="AM70" s="971"/>
      <c r="AN70" s="971"/>
      <c r="AO70" s="971"/>
      <c r="AP70" s="971" t="s">
        <v>559</v>
      </c>
      <c r="AQ70" s="971"/>
      <c r="AR70" s="971"/>
      <c r="AS70" s="971"/>
      <c r="AT70" s="971"/>
      <c r="AU70" s="971" t="s">
        <v>559</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557</v>
      </c>
      <c r="C71" s="975"/>
      <c r="D71" s="975"/>
      <c r="E71" s="975"/>
      <c r="F71" s="975"/>
      <c r="G71" s="975"/>
      <c r="H71" s="975"/>
      <c r="I71" s="975"/>
      <c r="J71" s="975"/>
      <c r="K71" s="975"/>
      <c r="L71" s="975"/>
      <c r="M71" s="975"/>
      <c r="N71" s="975"/>
      <c r="O71" s="975"/>
      <c r="P71" s="976"/>
      <c r="Q71" s="977">
        <v>746</v>
      </c>
      <c r="R71" s="971"/>
      <c r="S71" s="971"/>
      <c r="T71" s="971"/>
      <c r="U71" s="971"/>
      <c r="V71" s="971">
        <v>725</v>
      </c>
      <c r="W71" s="971"/>
      <c r="X71" s="971"/>
      <c r="Y71" s="971"/>
      <c r="Z71" s="971"/>
      <c r="AA71" s="971">
        <v>20</v>
      </c>
      <c r="AB71" s="971"/>
      <c r="AC71" s="971"/>
      <c r="AD71" s="971"/>
      <c r="AE71" s="971"/>
      <c r="AF71" s="971">
        <v>765</v>
      </c>
      <c r="AG71" s="971"/>
      <c r="AH71" s="971"/>
      <c r="AI71" s="971"/>
      <c r="AJ71" s="971"/>
      <c r="AK71" s="971">
        <v>54</v>
      </c>
      <c r="AL71" s="971"/>
      <c r="AM71" s="971"/>
      <c r="AN71" s="971"/>
      <c r="AO71" s="971"/>
      <c r="AP71" s="971">
        <v>3952</v>
      </c>
      <c r="AQ71" s="971"/>
      <c r="AR71" s="971"/>
      <c r="AS71" s="971"/>
      <c r="AT71" s="971"/>
      <c r="AU71" s="971" t="s">
        <v>559</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558</v>
      </c>
      <c r="C72" s="975"/>
      <c r="D72" s="975"/>
      <c r="E72" s="975"/>
      <c r="F72" s="975"/>
      <c r="G72" s="975"/>
      <c r="H72" s="975"/>
      <c r="I72" s="975"/>
      <c r="J72" s="975"/>
      <c r="K72" s="975"/>
      <c r="L72" s="975"/>
      <c r="M72" s="975"/>
      <c r="N72" s="975"/>
      <c r="O72" s="975"/>
      <c r="P72" s="976"/>
      <c r="Q72" s="977">
        <v>118</v>
      </c>
      <c r="R72" s="971"/>
      <c r="S72" s="971"/>
      <c r="T72" s="971"/>
      <c r="U72" s="971"/>
      <c r="V72" s="971">
        <v>77</v>
      </c>
      <c r="W72" s="971"/>
      <c r="X72" s="971"/>
      <c r="Y72" s="971"/>
      <c r="Z72" s="971"/>
      <c r="AA72" s="971">
        <v>42</v>
      </c>
      <c r="AB72" s="971"/>
      <c r="AC72" s="971"/>
      <c r="AD72" s="971"/>
      <c r="AE72" s="971"/>
      <c r="AF72" s="971">
        <v>278</v>
      </c>
      <c r="AG72" s="971"/>
      <c r="AH72" s="971"/>
      <c r="AI72" s="971"/>
      <c r="AJ72" s="971"/>
      <c r="AK72" s="971">
        <v>20</v>
      </c>
      <c r="AL72" s="971"/>
      <c r="AM72" s="971"/>
      <c r="AN72" s="971"/>
      <c r="AO72" s="971"/>
      <c r="AP72" s="971">
        <v>495</v>
      </c>
      <c r="AQ72" s="971"/>
      <c r="AR72" s="971"/>
      <c r="AS72" s="971"/>
      <c r="AT72" s="971"/>
      <c r="AU72" s="971" t="s">
        <v>559</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407</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408</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409</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410</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411</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412</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413</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414</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415</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416</v>
      </c>
      <c r="AB109" s="896"/>
      <c r="AC109" s="896"/>
      <c r="AD109" s="896"/>
      <c r="AE109" s="897"/>
      <c r="AF109" s="898" t="s">
        <v>417</v>
      </c>
      <c r="AG109" s="896"/>
      <c r="AH109" s="896"/>
      <c r="AI109" s="896"/>
      <c r="AJ109" s="897"/>
      <c r="AK109" s="898" t="s">
        <v>294</v>
      </c>
      <c r="AL109" s="896"/>
      <c r="AM109" s="896"/>
      <c r="AN109" s="896"/>
      <c r="AO109" s="897"/>
      <c r="AP109" s="898" t="s">
        <v>418</v>
      </c>
      <c r="AQ109" s="896"/>
      <c r="AR109" s="896"/>
      <c r="AS109" s="896"/>
      <c r="AT109" s="929"/>
      <c r="AU109" s="895" t="s">
        <v>415</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416</v>
      </c>
      <c r="BR109" s="896"/>
      <c r="BS109" s="896"/>
      <c r="BT109" s="896"/>
      <c r="BU109" s="897"/>
      <c r="BV109" s="898" t="s">
        <v>417</v>
      </c>
      <c r="BW109" s="896"/>
      <c r="BX109" s="896"/>
      <c r="BY109" s="896"/>
      <c r="BZ109" s="897"/>
      <c r="CA109" s="898" t="s">
        <v>294</v>
      </c>
      <c r="CB109" s="896"/>
      <c r="CC109" s="896"/>
      <c r="CD109" s="896"/>
      <c r="CE109" s="897"/>
      <c r="CF109" s="936" t="s">
        <v>418</v>
      </c>
      <c r="CG109" s="936"/>
      <c r="CH109" s="936"/>
      <c r="CI109" s="936"/>
      <c r="CJ109" s="936"/>
      <c r="CK109" s="898" t="s">
        <v>419</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416</v>
      </c>
      <c r="DH109" s="896"/>
      <c r="DI109" s="896"/>
      <c r="DJ109" s="896"/>
      <c r="DK109" s="897"/>
      <c r="DL109" s="898" t="s">
        <v>417</v>
      </c>
      <c r="DM109" s="896"/>
      <c r="DN109" s="896"/>
      <c r="DO109" s="896"/>
      <c r="DP109" s="897"/>
      <c r="DQ109" s="898" t="s">
        <v>294</v>
      </c>
      <c r="DR109" s="896"/>
      <c r="DS109" s="896"/>
      <c r="DT109" s="896"/>
      <c r="DU109" s="897"/>
      <c r="DV109" s="898" t="s">
        <v>418</v>
      </c>
      <c r="DW109" s="896"/>
      <c r="DX109" s="896"/>
      <c r="DY109" s="896"/>
      <c r="DZ109" s="929"/>
    </row>
    <row r="110" spans="1:131" s="218" customFormat="1" ht="26.25" customHeight="1" x14ac:dyDescent="0.2">
      <c r="A110" s="807" t="s">
        <v>420</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9656980</v>
      </c>
      <c r="AB110" s="889"/>
      <c r="AC110" s="889"/>
      <c r="AD110" s="889"/>
      <c r="AE110" s="890"/>
      <c r="AF110" s="891">
        <v>9146143</v>
      </c>
      <c r="AG110" s="889"/>
      <c r="AH110" s="889"/>
      <c r="AI110" s="889"/>
      <c r="AJ110" s="890"/>
      <c r="AK110" s="891">
        <v>9089651</v>
      </c>
      <c r="AL110" s="889"/>
      <c r="AM110" s="889"/>
      <c r="AN110" s="889"/>
      <c r="AO110" s="890"/>
      <c r="AP110" s="892">
        <v>23.2</v>
      </c>
      <c r="AQ110" s="893"/>
      <c r="AR110" s="893"/>
      <c r="AS110" s="893"/>
      <c r="AT110" s="894"/>
      <c r="AU110" s="930" t="s">
        <v>69</v>
      </c>
      <c r="AV110" s="931"/>
      <c r="AW110" s="931"/>
      <c r="AX110" s="931"/>
      <c r="AY110" s="931"/>
      <c r="AZ110" s="860" t="s">
        <v>421</v>
      </c>
      <c r="BA110" s="808"/>
      <c r="BB110" s="808"/>
      <c r="BC110" s="808"/>
      <c r="BD110" s="808"/>
      <c r="BE110" s="808"/>
      <c r="BF110" s="808"/>
      <c r="BG110" s="808"/>
      <c r="BH110" s="808"/>
      <c r="BI110" s="808"/>
      <c r="BJ110" s="808"/>
      <c r="BK110" s="808"/>
      <c r="BL110" s="808"/>
      <c r="BM110" s="808"/>
      <c r="BN110" s="808"/>
      <c r="BO110" s="808"/>
      <c r="BP110" s="809"/>
      <c r="BQ110" s="861">
        <v>94808401</v>
      </c>
      <c r="BR110" s="842"/>
      <c r="BS110" s="842"/>
      <c r="BT110" s="842"/>
      <c r="BU110" s="842"/>
      <c r="BV110" s="842">
        <v>96492639</v>
      </c>
      <c r="BW110" s="842"/>
      <c r="BX110" s="842"/>
      <c r="BY110" s="842"/>
      <c r="BZ110" s="842"/>
      <c r="CA110" s="842">
        <v>95405359</v>
      </c>
      <c r="CB110" s="842"/>
      <c r="CC110" s="842"/>
      <c r="CD110" s="842"/>
      <c r="CE110" s="842"/>
      <c r="CF110" s="866">
        <v>243.3</v>
      </c>
      <c r="CG110" s="867"/>
      <c r="CH110" s="867"/>
      <c r="CI110" s="867"/>
      <c r="CJ110" s="867"/>
      <c r="CK110" s="926" t="s">
        <v>422</v>
      </c>
      <c r="CL110" s="819"/>
      <c r="CM110" s="860" t="s">
        <v>423</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v>1088175</v>
      </c>
      <c r="DM110" s="842"/>
      <c r="DN110" s="842"/>
      <c r="DO110" s="842"/>
      <c r="DP110" s="842"/>
      <c r="DQ110" s="842">
        <v>792428</v>
      </c>
      <c r="DR110" s="842"/>
      <c r="DS110" s="842"/>
      <c r="DT110" s="842"/>
      <c r="DU110" s="842"/>
      <c r="DV110" s="843">
        <v>2</v>
      </c>
      <c r="DW110" s="843"/>
      <c r="DX110" s="843"/>
      <c r="DY110" s="843"/>
      <c r="DZ110" s="844"/>
    </row>
    <row r="111" spans="1:131" s="218" customFormat="1" ht="26.25" customHeight="1" x14ac:dyDescent="0.2">
      <c r="A111" s="774" t="s">
        <v>424</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425</v>
      </c>
      <c r="BA111" s="752"/>
      <c r="BB111" s="752"/>
      <c r="BC111" s="752"/>
      <c r="BD111" s="752"/>
      <c r="BE111" s="752"/>
      <c r="BF111" s="752"/>
      <c r="BG111" s="752"/>
      <c r="BH111" s="752"/>
      <c r="BI111" s="752"/>
      <c r="BJ111" s="752"/>
      <c r="BK111" s="752"/>
      <c r="BL111" s="752"/>
      <c r="BM111" s="752"/>
      <c r="BN111" s="752"/>
      <c r="BO111" s="752"/>
      <c r="BP111" s="753"/>
      <c r="BQ111" s="816">
        <v>368806</v>
      </c>
      <c r="BR111" s="817"/>
      <c r="BS111" s="817"/>
      <c r="BT111" s="817"/>
      <c r="BU111" s="817"/>
      <c r="BV111" s="817">
        <v>1342435</v>
      </c>
      <c r="BW111" s="817"/>
      <c r="BX111" s="817"/>
      <c r="BY111" s="817"/>
      <c r="BZ111" s="817"/>
      <c r="CA111" s="817">
        <v>1235134</v>
      </c>
      <c r="CB111" s="817"/>
      <c r="CC111" s="817"/>
      <c r="CD111" s="817"/>
      <c r="CE111" s="817"/>
      <c r="CF111" s="875">
        <v>3.1</v>
      </c>
      <c r="CG111" s="876"/>
      <c r="CH111" s="876"/>
      <c r="CI111" s="876"/>
      <c r="CJ111" s="876"/>
      <c r="CK111" s="927"/>
      <c r="CL111" s="821"/>
      <c r="CM111" s="815" t="s">
        <v>426</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427</v>
      </c>
      <c r="B112" s="913"/>
      <c r="C112" s="752" t="s">
        <v>428</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429</v>
      </c>
      <c r="BA112" s="752"/>
      <c r="BB112" s="752"/>
      <c r="BC112" s="752"/>
      <c r="BD112" s="752"/>
      <c r="BE112" s="752"/>
      <c r="BF112" s="752"/>
      <c r="BG112" s="752"/>
      <c r="BH112" s="752"/>
      <c r="BI112" s="752"/>
      <c r="BJ112" s="752"/>
      <c r="BK112" s="752"/>
      <c r="BL112" s="752"/>
      <c r="BM112" s="752"/>
      <c r="BN112" s="752"/>
      <c r="BO112" s="752"/>
      <c r="BP112" s="753"/>
      <c r="BQ112" s="816">
        <v>58726613</v>
      </c>
      <c r="BR112" s="817"/>
      <c r="BS112" s="817"/>
      <c r="BT112" s="817"/>
      <c r="BU112" s="817"/>
      <c r="BV112" s="817">
        <v>56984106</v>
      </c>
      <c r="BW112" s="817"/>
      <c r="BX112" s="817"/>
      <c r="BY112" s="817"/>
      <c r="BZ112" s="817"/>
      <c r="CA112" s="817">
        <v>55024564</v>
      </c>
      <c r="CB112" s="817"/>
      <c r="CC112" s="817"/>
      <c r="CD112" s="817"/>
      <c r="CE112" s="817"/>
      <c r="CF112" s="875">
        <v>140.30000000000001</v>
      </c>
      <c r="CG112" s="876"/>
      <c r="CH112" s="876"/>
      <c r="CI112" s="876"/>
      <c r="CJ112" s="876"/>
      <c r="CK112" s="927"/>
      <c r="CL112" s="821"/>
      <c r="CM112" s="815" t="s">
        <v>430</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431</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3894666</v>
      </c>
      <c r="AB113" s="919"/>
      <c r="AC113" s="919"/>
      <c r="AD113" s="919"/>
      <c r="AE113" s="920"/>
      <c r="AF113" s="921">
        <v>3787562</v>
      </c>
      <c r="AG113" s="919"/>
      <c r="AH113" s="919"/>
      <c r="AI113" s="919"/>
      <c r="AJ113" s="920"/>
      <c r="AK113" s="921">
        <v>3697886</v>
      </c>
      <c r="AL113" s="919"/>
      <c r="AM113" s="919"/>
      <c r="AN113" s="919"/>
      <c r="AO113" s="920"/>
      <c r="AP113" s="922">
        <v>9.4</v>
      </c>
      <c r="AQ113" s="923"/>
      <c r="AR113" s="923"/>
      <c r="AS113" s="923"/>
      <c r="AT113" s="924"/>
      <c r="AU113" s="932"/>
      <c r="AV113" s="933"/>
      <c r="AW113" s="933"/>
      <c r="AX113" s="933"/>
      <c r="AY113" s="933"/>
      <c r="AZ113" s="815" t="s">
        <v>432</v>
      </c>
      <c r="BA113" s="752"/>
      <c r="BB113" s="752"/>
      <c r="BC113" s="752"/>
      <c r="BD113" s="752"/>
      <c r="BE113" s="752"/>
      <c r="BF113" s="752"/>
      <c r="BG113" s="752"/>
      <c r="BH113" s="752"/>
      <c r="BI113" s="752"/>
      <c r="BJ113" s="752"/>
      <c r="BK113" s="752"/>
      <c r="BL113" s="752"/>
      <c r="BM113" s="752"/>
      <c r="BN113" s="752"/>
      <c r="BO113" s="752"/>
      <c r="BP113" s="753"/>
      <c r="BQ113" s="816">
        <v>327381</v>
      </c>
      <c r="BR113" s="817"/>
      <c r="BS113" s="817"/>
      <c r="BT113" s="817"/>
      <c r="BU113" s="817"/>
      <c r="BV113" s="817">
        <v>310450</v>
      </c>
      <c r="BW113" s="817"/>
      <c r="BX113" s="817"/>
      <c r="BY113" s="817"/>
      <c r="BZ113" s="817"/>
      <c r="CA113" s="817">
        <v>296285</v>
      </c>
      <c r="CB113" s="817"/>
      <c r="CC113" s="817"/>
      <c r="CD113" s="817"/>
      <c r="CE113" s="817"/>
      <c r="CF113" s="875">
        <v>0.8</v>
      </c>
      <c r="CG113" s="876"/>
      <c r="CH113" s="876"/>
      <c r="CI113" s="876"/>
      <c r="CJ113" s="876"/>
      <c r="CK113" s="927"/>
      <c r="CL113" s="821"/>
      <c r="CM113" s="815" t="s">
        <v>433</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434</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20336</v>
      </c>
      <c r="AB114" s="780"/>
      <c r="AC114" s="780"/>
      <c r="AD114" s="780"/>
      <c r="AE114" s="781"/>
      <c r="AF114" s="782">
        <v>20178</v>
      </c>
      <c r="AG114" s="780"/>
      <c r="AH114" s="780"/>
      <c r="AI114" s="780"/>
      <c r="AJ114" s="781"/>
      <c r="AK114" s="782">
        <v>20547</v>
      </c>
      <c r="AL114" s="780"/>
      <c r="AM114" s="780"/>
      <c r="AN114" s="780"/>
      <c r="AO114" s="781"/>
      <c r="AP114" s="824">
        <v>0.1</v>
      </c>
      <c r="AQ114" s="825"/>
      <c r="AR114" s="825"/>
      <c r="AS114" s="825"/>
      <c r="AT114" s="826"/>
      <c r="AU114" s="932"/>
      <c r="AV114" s="933"/>
      <c r="AW114" s="933"/>
      <c r="AX114" s="933"/>
      <c r="AY114" s="933"/>
      <c r="AZ114" s="815" t="s">
        <v>435</v>
      </c>
      <c r="BA114" s="752"/>
      <c r="BB114" s="752"/>
      <c r="BC114" s="752"/>
      <c r="BD114" s="752"/>
      <c r="BE114" s="752"/>
      <c r="BF114" s="752"/>
      <c r="BG114" s="752"/>
      <c r="BH114" s="752"/>
      <c r="BI114" s="752"/>
      <c r="BJ114" s="752"/>
      <c r="BK114" s="752"/>
      <c r="BL114" s="752"/>
      <c r="BM114" s="752"/>
      <c r="BN114" s="752"/>
      <c r="BO114" s="752"/>
      <c r="BP114" s="753"/>
      <c r="BQ114" s="816">
        <v>8649412</v>
      </c>
      <c r="BR114" s="817"/>
      <c r="BS114" s="817"/>
      <c r="BT114" s="817"/>
      <c r="BU114" s="817"/>
      <c r="BV114" s="817">
        <v>9000228</v>
      </c>
      <c r="BW114" s="817"/>
      <c r="BX114" s="817"/>
      <c r="BY114" s="817"/>
      <c r="BZ114" s="817"/>
      <c r="CA114" s="817">
        <v>9743200</v>
      </c>
      <c r="CB114" s="817"/>
      <c r="CC114" s="817"/>
      <c r="CD114" s="817"/>
      <c r="CE114" s="817"/>
      <c r="CF114" s="875">
        <v>24.8</v>
      </c>
      <c r="CG114" s="876"/>
      <c r="CH114" s="876"/>
      <c r="CI114" s="876"/>
      <c r="CJ114" s="876"/>
      <c r="CK114" s="927"/>
      <c r="CL114" s="821"/>
      <c r="CM114" s="815" t="s">
        <v>436</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437</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123188</v>
      </c>
      <c r="AB115" s="919"/>
      <c r="AC115" s="919"/>
      <c r="AD115" s="919"/>
      <c r="AE115" s="920"/>
      <c r="AF115" s="921">
        <v>203007</v>
      </c>
      <c r="AG115" s="919"/>
      <c r="AH115" s="919"/>
      <c r="AI115" s="919"/>
      <c r="AJ115" s="920"/>
      <c r="AK115" s="921">
        <v>152849</v>
      </c>
      <c r="AL115" s="919"/>
      <c r="AM115" s="919"/>
      <c r="AN115" s="919"/>
      <c r="AO115" s="920"/>
      <c r="AP115" s="922">
        <v>0.4</v>
      </c>
      <c r="AQ115" s="923"/>
      <c r="AR115" s="923"/>
      <c r="AS115" s="923"/>
      <c r="AT115" s="924"/>
      <c r="AU115" s="932"/>
      <c r="AV115" s="933"/>
      <c r="AW115" s="933"/>
      <c r="AX115" s="933"/>
      <c r="AY115" s="933"/>
      <c r="AZ115" s="815" t="s">
        <v>438</v>
      </c>
      <c r="BA115" s="752"/>
      <c r="BB115" s="752"/>
      <c r="BC115" s="752"/>
      <c r="BD115" s="752"/>
      <c r="BE115" s="752"/>
      <c r="BF115" s="752"/>
      <c r="BG115" s="752"/>
      <c r="BH115" s="752"/>
      <c r="BI115" s="752"/>
      <c r="BJ115" s="752"/>
      <c r="BK115" s="752"/>
      <c r="BL115" s="752"/>
      <c r="BM115" s="752"/>
      <c r="BN115" s="752"/>
      <c r="BO115" s="752"/>
      <c r="BP115" s="753"/>
      <c r="BQ115" s="816">
        <v>6456</v>
      </c>
      <c r="BR115" s="817"/>
      <c r="BS115" s="817"/>
      <c r="BT115" s="817"/>
      <c r="BU115" s="817"/>
      <c r="BV115" s="817">
        <v>6000</v>
      </c>
      <c r="BW115" s="817"/>
      <c r="BX115" s="817"/>
      <c r="BY115" s="817"/>
      <c r="BZ115" s="817"/>
      <c r="CA115" s="817">
        <v>6000</v>
      </c>
      <c r="CB115" s="817"/>
      <c r="CC115" s="817"/>
      <c r="CD115" s="817"/>
      <c r="CE115" s="817"/>
      <c r="CF115" s="875">
        <v>0</v>
      </c>
      <c r="CG115" s="876"/>
      <c r="CH115" s="876"/>
      <c r="CI115" s="876"/>
      <c r="CJ115" s="876"/>
      <c r="CK115" s="927"/>
      <c r="CL115" s="821"/>
      <c r="CM115" s="815" t="s">
        <v>439</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116218</v>
      </c>
      <c r="DH115" s="780"/>
      <c r="DI115" s="780"/>
      <c r="DJ115" s="780"/>
      <c r="DK115" s="781"/>
      <c r="DL115" s="782">
        <v>74862</v>
      </c>
      <c r="DM115" s="780"/>
      <c r="DN115" s="780"/>
      <c r="DO115" s="780"/>
      <c r="DP115" s="781"/>
      <c r="DQ115" s="782">
        <v>308554</v>
      </c>
      <c r="DR115" s="780"/>
      <c r="DS115" s="780"/>
      <c r="DT115" s="780"/>
      <c r="DU115" s="781"/>
      <c r="DV115" s="824">
        <v>0.8</v>
      </c>
      <c r="DW115" s="825"/>
      <c r="DX115" s="825"/>
      <c r="DY115" s="825"/>
      <c r="DZ115" s="826"/>
    </row>
    <row r="116" spans="1:130" s="218" customFormat="1" ht="26.25" customHeight="1" x14ac:dyDescent="0.2">
      <c r="A116" s="916"/>
      <c r="B116" s="917"/>
      <c r="C116" s="839" t="s">
        <v>440</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441</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442</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154344</v>
      </c>
      <c r="DH116" s="780"/>
      <c r="DI116" s="780"/>
      <c r="DJ116" s="780"/>
      <c r="DK116" s="781"/>
      <c r="DL116" s="782">
        <v>125183</v>
      </c>
      <c r="DM116" s="780"/>
      <c r="DN116" s="780"/>
      <c r="DO116" s="780"/>
      <c r="DP116" s="781"/>
      <c r="DQ116" s="782">
        <v>96022</v>
      </c>
      <c r="DR116" s="780"/>
      <c r="DS116" s="780"/>
      <c r="DT116" s="780"/>
      <c r="DU116" s="781"/>
      <c r="DV116" s="824">
        <v>0.2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443</v>
      </c>
      <c r="Z117" s="897"/>
      <c r="AA117" s="902">
        <v>13695170</v>
      </c>
      <c r="AB117" s="903"/>
      <c r="AC117" s="903"/>
      <c r="AD117" s="903"/>
      <c r="AE117" s="904"/>
      <c r="AF117" s="905">
        <v>13156890</v>
      </c>
      <c r="AG117" s="903"/>
      <c r="AH117" s="903"/>
      <c r="AI117" s="903"/>
      <c r="AJ117" s="904"/>
      <c r="AK117" s="905">
        <v>12960933</v>
      </c>
      <c r="AL117" s="903"/>
      <c r="AM117" s="903"/>
      <c r="AN117" s="903"/>
      <c r="AO117" s="904"/>
      <c r="AP117" s="906"/>
      <c r="AQ117" s="907"/>
      <c r="AR117" s="907"/>
      <c r="AS117" s="907"/>
      <c r="AT117" s="908"/>
      <c r="AU117" s="932"/>
      <c r="AV117" s="933"/>
      <c r="AW117" s="933"/>
      <c r="AX117" s="933"/>
      <c r="AY117" s="933"/>
      <c r="AZ117" s="863" t="s">
        <v>444</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445</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419</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416</v>
      </c>
      <c r="AB118" s="896"/>
      <c r="AC118" s="896"/>
      <c r="AD118" s="896"/>
      <c r="AE118" s="897"/>
      <c r="AF118" s="898" t="s">
        <v>417</v>
      </c>
      <c r="AG118" s="896"/>
      <c r="AH118" s="896"/>
      <c r="AI118" s="896"/>
      <c r="AJ118" s="897"/>
      <c r="AK118" s="898" t="s">
        <v>294</v>
      </c>
      <c r="AL118" s="896"/>
      <c r="AM118" s="896"/>
      <c r="AN118" s="896"/>
      <c r="AO118" s="897"/>
      <c r="AP118" s="899" t="s">
        <v>418</v>
      </c>
      <c r="AQ118" s="900"/>
      <c r="AR118" s="900"/>
      <c r="AS118" s="900"/>
      <c r="AT118" s="901"/>
      <c r="AU118" s="932"/>
      <c r="AV118" s="933"/>
      <c r="AW118" s="933"/>
      <c r="AX118" s="933"/>
      <c r="AY118" s="933"/>
      <c r="AZ118" s="838" t="s">
        <v>446</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447</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422</v>
      </c>
      <c r="B119" s="819"/>
      <c r="C119" s="860" t="s">
        <v>423</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v>80506</v>
      </c>
      <c r="AG119" s="889"/>
      <c r="AH119" s="889"/>
      <c r="AI119" s="889"/>
      <c r="AJ119" s="890"/>
      <c r="AK119" s="891">
        <v>63140</v>
      </c>
      <c r="AL119" s="889"/>
      <c r="AM119" s="889"/>
      <c r="AN119" s="889"/>
      <c r="AO119" s="890"/>
      <c r="AP119" s="892">
        <v>0.2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448</v>
      </c>
      <c r="BP119" s="878"/>
      <c r="BQ119" s="879">
        <v>162887069</v>
      </c>
      <c r="BR119" s="845"/>
      <c r="BS119" s="845"/>
      <c r="BT119" s="845"/>
      <c r="BU119" s="845"/>
      <c r="BV119" s="845">
        <v>164135858</v>
      </c>
      <c r="BW119" s="845"/>
      <c r="BX119" s="845"/>
      <c r="BY119" s="845"/>
      <c r="BZ119" s="845"/>
      <c r="CA119" s="845">
        <v>161710542</v>
      </c>
      <c r="CB119" s="845"/>
      <c r="CC119" s="845"/>
      <c r="CD119" s="845"/>
      <c r="CE119" s="845"/>
      <c r="CF119" s="748"/>
      <c r="CG119" s="749"/>
      <c r="CH119" s="749"/>
      <c r="CI119" s="749"/>
      <c r="CJ119" s="834"/>
      <c r="CK119" s="928"/>
      <c r="CL119" s="823"/>
      <c r="CM119" s="838" t="s">
        <v>449</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98244</v>
      </c>
      <c r="DH119" s="764"/>
      <c r="DI119" s="764"/>
      <c r="DJ119" s="764"/>
      <c r="DK119" s="765"/>
      <c r="DL119" s="766">
        <v>54215</v>
      </c>
      <c r="DM119" s="764"/>
      <c r="DN119" s="764"/>
      <c r="DO119" s="764"/>
      <c r="DP119" s="765"/>
      <c r="DQ119" s="766">
        <v>38130</v>
      </c>
      <c r="DR119" s="764"/>
      <c r="DS119" s="764"/>
      <c r="DT119" s="764"/>
      <c r="DU119" s="765"/>
      <c r="DV119" s="848">
        <v>0.1</v>
      </c>
      <c r="DW119" s="849"/>
      <c r="DX119" s="849"/>
      <c r="DY119" s="849"/>
      <c r="DZ119" s="850"/>
    </row>
    <row r="120" spans="1:130" s="218" customFormat="1" ht="26.25" customHeight="1" x14ac:dyDescent="0.2">
      <c r="A120" s="820"/>
      <c r="B120" s="821"/>
      <c r="C120" s="815" t="s">
        <v>426</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450</v>
      </c>
      <c r="AV120" s="881"/>
      <c r="AW120" s="881"/>
      <c r="AX120" s="881"/>
      <c r="AY120" s="882"/>
      <c r="AZ120" s="860" t="s">
        <v>451</v>
      </c>
      <c r="BA120" s="808"/>
      <c r="BB120" s="808"/>
      <c r="BC120" s="808"/>
      <c r="BD120" s="808"/>
      <c r="BE120" s="808"/>
      <c r="BF120" s="808"/>
      <c r="BG120" s="808"/>
      <c r="BH120" s="808"/>
      <c r="BI120" s="808"/>
      <c r="BJ120" s="808"/>
      <c r="BK120" s="808"/>
      <c r="BL120" s="808"/>
      <c r="BM120" s="808"/>
      <c r="BN120" s="808"/>
      <c r="BO120" s="808"/>
      <c r="BP120" s="809"/>
      <c r="BQ120" s="861">
        <v>10140557</v>
      </c>
      <c r="BR120" s="842"/>
      <c r="BS120" s="842"/>
      <c r="BT120" s="842"/>
      <c r="BU120" s="842"/>
      <c r="BV120" s="842">
        <v>10950662</v>
      </c>
      <c r="BW120" s="842"/>
      <c r="BX120" s="842"/>
      <c r="BY120" s="842"/>
      <c r="BZ120" s="842"/>
      <c r="CA120" s="842">
        <v>11439152</v>
      </c>
      <c r="CB120" s="842"/>
      <c r="CC120" s="842"/>
      <c r="CD120" s="842"/>
      <c r="CE120" s="842"/>
      <c r="CF120" s="866">
        <v>29.2</v>
      </c>
      <c r="CG120" s="867"/>
      <c r="CH120" s="867"/>
      <c r="CI120" s="867"/>
      <c r="CJ120" s="867"/>
      <c r="CK120" s="868" t="s">
        <v>452</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50446944</v>
      </c>
      <c r="DH120" s="842"/>
      <c r="DI120" s="842"/>
      <c r="DJ120" s="842"/>
      <c r="DK120" s="842"/>
      <c r="DL120" s="842">
        <v>49043089</v>
      </c>
      <c r="DM120" s="842"/>
      <c r="DN120" s="842"/>
      <c r="DO120" s="842"/>
      <c r="DP120" s="842"/>
      <c r="DQ120" s="842">
        <v>47044748</v>
      </c>
      <c r="DR120" s="842"/>
      <c r="DS120" s="842"/>
      <c r="DT120" s="842"/>
      <c r="DU120" s="842"/>
      <c r="DV120" s="843">
        <v>120</v>
      </c>
      <c r="DW120" s="843"/>
      <c r="DX120" s="843"/>
      <c r="DY120" s="843"/>
      <c r="DZ120" s="844"/>
    </row>
    <row r="121" spans="1:130" s="218" customFormat="1" ht="26.25" customHeight="1" x14ac:dyDescent="0.2">
      <c r="A121" s="820"/>
      <c r="B121" s="821"/>
      <c r="C121" s="863" t="s">
        <v>453</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454</v>
      </c>
      <c r="BA121" s="752"/>
      <c r="BB121" s="752"/>
      <c r="BC121" s="752"/>
      <c r="BD121" s="752"/>
      <c r="BE121" s="752"/>
      <c r="BF121" s="752"/>
      <c r="BG121" s="752"/>
      <c r="BH121" s="752"/>
      <c r="BI121" s="752"/>
      <c r="BJ121" s="752"/>
      <c r="BK121" s="752"/>
      <c r="BL121" s="752"/>
      <c r="BM121" s="752"/>
      <c r="BN121" s="752"/>
      <c r="BO121" s="752"/>
      <c r="BP121" s="753"/>
      <c r="BQ121" s="816">
        <v>2908121</v>
      </c>
      <c r="BR121" s="817"/>
      <c r="BS121" s="817"/>
      <c r="BT121" s="817"/>
      <c r="BU121" s="817"/>
      <c r="BV121" s="817">
        <v>3785443</v>
      </c>
      <c r="BW121" s="817"/>
      <c r="BX121" s="817"/>
      <c r="BY121" s="817"/>
      <c r="BZ121" s="817"/>
      <c r="CA121" s="817">
        <v>4327008</v>
      </c>
      <c r="CB121" s="817"/>
      <c r="CC121" s="817"/>
      <c r="CD121" s="817"/>
      <c r="CE121" s="817"/>
      <c r="CF121" s="875">
        <v>11</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5657856</v>
      </c>
      <c r="DH121" s="817"/>
      <c r="DI121" s="817"/>
      <c r="DJ121" s="817"/>
      <c r="DK121" s="817"/>
      <c r="DL121" s="817">
        <v>5294639</v>
      </c>
      <c r="DM121" s="817"/>
      <c r="DN121" s="817"/>
      <c r="DO121" s="817"/>
      <c r="DP121" s="817"/>
      <c r="DQ121" s="817">
        <v>4862047</v>
      </c>
      <c r="DR121" s="817"/>
      <c r="DS121" s="817"/>
      <c r="DT121" s="817"/>
      <c r="DU121" s="817"/>
      <c r="DV121" s="794">
        <v>12.4</v>
      </c>
      <c r="DW121" s="794"/>
      <c r="DX121" s="794"/>
      <c r="DY121" s="794"/>
      <c r="DZ121" s="795"/>
    </row>
    <row r="122" spans="1:130" s="218" customFormat="1" ht="26.25" customHeight="1" x14ac:dyDescent="0.2">
      <c r="A122" s="820"/>
      <c r="B122" s="821"/>
      <c r="C122" s="815" t="s">
        <v>436</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455</v>
      </c>
      <c r="BA122" s="839"/>
      <c r="BB122" s="839"/>
      <c r="BC122" s="839"/>
      <c r="BD122" s="839"/>
      <c r="BE122" s="839"/>
      <c r="BF122" s="839"/>
      <c r="BG122" s="839"/>
      <c r="BH122" s="839"/>
      <c r="BI122" s="839"/>
      <c r="BJ122" s="839"/>
      <c r="BK122" s="839"/>
      <c r="BL122" s="839"/>
      <c r="BM122" s="839"/>
      <c r="BN122" s="839"/>
      <c r="BO122" s="839"/>
      <c r="BP122" s="840"/>
      <c r="BQ122" s="879">
        <v>91124182</v>
      </c>
      <c r="BR122" s="845"/>
      <c r="BS122" s="845"/>
      <c r="BT122" s="845"/>
      <c r="BU122" s="845"/>
      <c r="BV122" s="845">
        <v>88373881</v>
      </c>
      <c r="BW122" s="845"/>
      <c r="BX122" s="845"/>
      <c r="BY122" s="845"/>
      <c r="BZ122" s="845"/>
      <c r="CA122" s="845">
        <v>84412396</v>
      </c>
      <c r="CB122" s="845"/>
      <c r="CC122" s="845"/>
      <c r="CD122" s="845"/>
      <c r="CE122" s="845"/>
      <c r="CF122" s="846">
        <v>215.2</v>
      </c>
      <c r="CG122" s="847"/>
      <c r="CH122" s="847"/>
      <c r="CI122" s="847"/>
      <c r="CJ122" s="847"/>
      <c r="CK122" s="869"/>
      <c r="CL122" s="855"/>
      <c r="CM122" s="855"/>
      <c r="CN122" s="855"/>
      <c r="CO122" s="856"/>
      <c r="CP122" s="835" t="s">
        <v>394</v>
      </c>
      <c r="CQ122" s="836"/>
      <c r="CR122" s="836"/>
      <c r="CS122" s="836"/>
      <c r="CT122" s="836"/>
      <c r="CU122" s="836"/>
      <c r="CV122" s="836"/>
      <c r="CW122" s="836"/>
      <c r="CX122" s="836"/>
      <c r="CY122" s="836"/>
      <c r="CZ122" s="836"/>
      <c r="DA122" s="836"/>
      <c r="DB122" s="836"/>
      <c r="DC122" s="836"/>
      <c r="DD122" s="836"/>
      <c r="DE122" s="836"/>
      <c r="DF122" s="837"/>
      <c r="DG122" s="816">
        <v>1790246</v>
      </c>
      <c r="DH122" s="817"/>
      <c r="DI122" s="817"/>
      <c r="DJ122" s="817"/>
      <c r="DK122" s="817"/>
      <c r="DL122" s="817">
        <v>1673027</v>
      </c>
      <c r="DM122" s="817"/>
      <c r="DN122" s="817"/>
      <c r="DO122" s="817"/>
      <c r="DP122" s="817"/>
      <c r="DQ122" s="817">
        <v>1626175</v>
      </c>
      <c r="DR122" s="817"/>
      <c r="DS122" s="817"/>
      <c r="DT122" s="817"/>
      <c r="DU122" s="817"/>
      <c r="DV122" s="794">
        <v>4.0999999999999996</v>
      </c>
      <c r="DW122" s="794"/>
      <c r="DX122" s="794"/>
      <c r="DY122" s="794"/>
      <c r="DZ122" s="795"/>
    </row>
    <row r="123" spans="1:130" s="218" customFormat="1" ht="26.25" customHeight="1" x14ac:dyDescent="0.2">
      <c r="A123" s="820"/>
      <c r="B123" s="821"/>
      <c r="C123" s="815" t="s">
        <v>442</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33483</v>
      </c>
      <c r="AB123" s="780"/>
      <c r="AC123" s="780"/>
      <c r="AD123" s="780"/>
      <c r="AE123" s="781"/>
      <c r="AF123" s="782">
        <v>32801</v>
      </c>
      <c r="AG123" s="780"/>
      <c r="AH123" s="780"/>
      <c r="AI123" s="780"/>
      <c r="AJ123" s="781"/>
      <c r="AK123" s="782">
        <v>32149</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456</v>
      </c>
      <c r="BP123" s="878"/>
      <c r="BQ123" s="832">
        <v>104172860</v>
      </c>
      <c r="BR123" s="833"/>
      <c r="BS123" s="833"/>
      <c r="BT123" s="833"/>
      <c r="BU123" s="833"/>
      <c r="BV123" s="833">
        <v>103109986</v>
      </c>
      <c r="BW123" s="833"/>
      <c r="BX123" s="833"/>
      <c r="BY123" s="833"/>
      <c r="BZ123" s="833"/>
      <c r="CA123" s="833">
        <v>100178556</v>
      </c>
      <c r="CB123" s="833"/>
      <c r="CC123" s="833"/>
      <c r="CD123" s="833"/>
      <c r="CE123" s="833"/>
      <c r="CF123" s="748"/>
      <c r="CG123" s="749"/>
      <c r="CH123" s="749"/>
      <c r="CI123" s="749"/>
      <c r="CJ123" s="834"/>
      <c r="CK123" s="869"/>
      <c r="CL123" s="855"/>
      <c r="CM123" s="855"/>
      <c r="CN123" s="855"/>
      <c r="CO123" s="856"/>
      <c r="CP123" s="835" t="s">
        <v>401</v>
      </c>
      <c r="CQ123" s="836"/>
      <c r="CR123" s="836"/>
      <c r="CS123" s="836"/>
      <c r="CT123" s="836"/>
      <c r="CU123" s="836"/>
      <c r="CV123" s="836"/>
      <c r="CW123" s="836"/>
      <c r="CX123" s="836"/>
      <c r="CY123" s="836"/>
      <c r="CZ123" s="836"/>
      <c r="DA123" s="836"/>
      <c r="DB123" s="836"/>
      <c r="DC123" s="836"/>
      <c r="DD123" s="836"/>
      <c r="DE123" s="836"/>
      <c r="DF123" s="837"/>
      <c r="DG123" s="779">
        <v>327500</v>
      </c>
      <c r="DH123" s="780"/>
      <c r="DI123" s="780"/>
      <c r="DJ123" s="780"/>
      <c r="DK123" s="781"/>
      <c r="DL123" s="782">
        <v>502600</v>
      </c>
      <c r="DM123" s="780"/>
      <c r="DN123" s="780"/>
      <c r="DO123" s="780"/>
      <c r="DP123" s="781"/>
      <c r="DQ123" s="782">
        <v>1054200</v>
      </c>
      <c r="DR123" s="780"/>
      <c r="DS123" s="780"/>
      <c r="DT123" s="780"/>
      <c r="DU123" s="781"/>
      <c r="DV123" s="824">
        <v>2.7</v>
      </c>
      <c r="DW123" s="825"/>
      <c r="DX123" s="825"/>
      <c r="DY123" s="825"/>
      <c r="DZ123" s="826"/>
    </row>
    <row r="124" spans="1:130" s="218" customFormat="1" ht="26.25" customHeight="1" thickBot="1" x14ac:dyDescent="0.25">
      <c r="A124" s="820"/>
      <c r="B124" s="821"/>
      <c r="C124" s="815" t="s">
        <v>445</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457</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157.4</v>
      </c>
      <c r="BR124" s="831"/>
      <c r="BS124" s="831"/>
      <c r="BT124" s="831"/>
      <c r="BU124" s="831"/>
      <c r="BV124" s="831">
        <v>160.1</v>
      </c>
      <c r="BW124" s="831"/>
      <c r="BX124" s="831"/>
      <c r="BY124" s="831"/>
      <c r="BZ124" s="831"/>
      <c r="CA124" s="831">
        <v>156.80000000000001</v>
      </c>
      <c r="CB124" s="831"/>
      <c r="CC124" s="831"/>
      <c r="CD124" s="831"/>
      <c r="CE124" s="831"/>
      <c r="CF124" s="726"/>
      <c r="CG124" s="727"/>
      <c r="CH124" s="727"/>
      <c r="CI124" s="727"/>
      <c r="CJ124" s="862"/>
      <c r="CK124" s="870"/>
      <c r="CL124" s="870"/>
      <c r="CM124" s="870"/>
      <c r="CN124" s="870"/>
      <c r="CO124" s="871"/>
      <c r="CP124" s="835" t="s">
        <v>458</v>
      </c>
      <c r="CQ124" s="836"/>
      <c r="CR124" s="836"/>
      <c r="CS124" s="836"/>
      <c r="CT124" s="836"/>
      <c r="CU124" s="836"/>
      <c r="CV124" s="836"/>
      <c r="CW124" s="836"/>
      <c r="CX124" s="836"/>
      <c r="CY124" s="836"/>
      <c r="CZ124" s="836"/>
      <c r="DA124" s="836"/>
      <c r="DB124" s="836"/>
      <c r="DC124" s="836"/>
      <c r="DD124" s="836"/>
      <c r="DE124" s="836"/>
      <c r="DF124" s="837"/>
      <c r="DG124" s="763">
        <v>504067</v>
      </c>
      <c r="DH124" s="764"/>
      <c r="DI124" s="764"/>
      <c r="DJ124" s="764"/>
      <c r="DK124" s="765"/>
      <c r="DL124" s="766">
        <v>470751</v>
      </c>
      <c r="DM124" s="764"/>
      <c r="DN124" s="764"/>
      <c r="DO124" s="764"/>
      <c r="DP124" s="765"/>
      <c r="DQ124" s="766">
        <v>437394</v>
      </c>
      <c r="DR124" s="764"/>
      <c r="DS124" s="764"/>
      <c r="DT124" s="764"/>
      <c r="DU124" s="765"/>
      <c r="DV124" s="848">
        <v>1.1000000000000001</v>
      </c>
      <c r="DW124" s="849"/>
      <c r="DX124" s="849"/>
      <c r="DY124" s="849"/>
      <c r="DZ124" s="850"/>
    </row>
    <row r="125" spans="1:130" s="218" customFormat="1" ht="26.25" customHeight="1" x14ac:dyDescent="0.2">
      <c r="A125" s="820"/>
      <c r="B125" s="821"/>
      <c r="C125" s="815" t="s">
        <v>447</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459</v>
      </c>
      <c r="CL125" s="852"/>
      <c r="CM125" s="852"/>
      <c r="CN125" s="852"/>
      <c r="CO125" s="853"/>
      <c r="CP125" s="860" t="s">
        <v>460</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449</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89582</v>
      </c>
      <c r="AB126" s="780"/>
      <c r="AC126" s="780"/>
      <c r="AD126" s="780"/>
      <c r="AE126" s="781"/>
      <c r="AF126" s="782">
        <v>89582</v>
      </c>
      <c r="AG126" s="780"/>
      <c r="AH126" s="780"/>
      <c r="AI126" s="780"/>
      <c r="AJ126" s="781"/>
      <c r="AK126" s="782">
        <v>57488</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461</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462</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123</v>
      </c>
      <c r="AB127" s="780"/>
      <c r="AC127" s="780"/>
      <c r="AD127" s="780"/>
      <c r="AE127" s="781"/>
      <c r="AF127" s="782">
        <v>118</v>
      </c>
      <c r="AG127" s="780"/>
      <c r="AH127" s="780"/>
      <c r="AI127" s="780"/>
      <c r="AJ127" s="781"/>
      <c r="AK127" s="782">
        <v>72</v>
      </c>
      <c r="AL127" s="780"/>
      <c r="AM127" s="780"/>
      <c r="AN127" s="780"/>
      <c r="AO127" s="781"/>
      <c r="AP127" s="824">
        <v>0</v>
      </c>
      <c r="AQ127" s="825"/>
      <c r="AR127" s="825"/>
      <c r="AS127" s="825"/>
      <c r="AT127" s="826"/>
      <c r="AU127" s="220"/>
      <c r="AV127" s="220"/>
      <c r="AW127" s="220"/>
      <c r="AX127" s="841" t="s">
        <v>463</v>
      </c>
      <c r="AY127" s="812"/>
      <c r="AZ127" s="812"/>
      <c r="BA127" s="812"/>
      <c r="BB127" s="812"/>
      <c r="BC127" s="812"/>
      <c r="BD127" s="812"/>
      <c r="BE127" s="813"/>
      <c r="BF127" s="811" t="s">
        <v>464</v>
      </c>
      <c r="BG127" s="812"/>
      <c r="BH127" s="812"/>
      <c r="BI127" s="812"/>
      <c r="BJ127" s="812"/>
      <c r="BK127" s="812"/>
      <c r="BL127" s="813"/>
      <c r="BM127" s="811" t="s">
        <v>465</v>
      </c>
      <c r="BN127" s="812"/>
      <c r="BO127" s="812"/>
      <c r="BP127" s="812"/>
      <c r="BQ127" s="812"/>
      <c r="BR127" s="812"/>
      <c r="BS127" s="813"/>
      <c r="BT127" s="811" t="s">
        <v>466</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467</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468</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469</v>
      </c>
      <c r="X128" s="798"/>
      <c r="Y128" s="798"/>
      <c r="Z128" s="799"/>
      <c r="AA128" s="800">
        <v>397514</v>
      </c>
      <c r="AB128" s="801"/>
      <c r="AC128" s="801"/>
      <c r="AD128" s="801"/>
      <c r="AE128" s="802"/>
      <c r="AF128" s="803">
        <v>516717</v>
      </c>
      <c r="AG128" s="801"/>
      <c r="AH128" s="801"/>
      <c r="AI128" s="801"/>
      <c r="AJ128" s="802"/>
      <c r="AK128" s="803">
        <v>551605</v>
      </c>
      <c r="AL128" s="801"/>
      <c r="AM128" s="801"/>
      <c r="AN128" s="801"/>
      <c r="AO128" s="802"/>
      <c r="AP128" s="804"/>
      <c r="AQ128" s="805"/>
      <c r="AR128" s="805"/>
      <c r="AS128" s="805"/>
      <c r="AT128" s="806"/>
      <c r="AU128" s="220"/>
      <c r="AV128" s="220"/>
      <c r="AW128" s="220"/>
      <c r="AX128" s="807" t="s">
        <v>470</v>
      </c>
      <c r="AY128" s="808"/>
      <c r="AZ128" s="808"/>
      <c r="BA128" s="808"/>
      <c r="BB128" s="808"/>
      <c r="BC128" s="808"/>
      <c r="BD128" s="808"/>
      <c r="BE128" s="809"/>
      <c r="BF128" s="786" t="s">
        <v>122</v>
      </c>
      <c r="BG128" s="787"/>
      <c r="BH128" s="787"/>
      <c r="BI128" s="787"/>
      <c r="BJ128" s="787"/>
      <c r="BK128" s="787"/>
      <c r="BL128" s="810"/>
      <c r="BM128" s="786">
        <v>11.29</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471</v>
      </c>
      <c r="CQ128" s="730"/>
      <c r="CR128" s="730"/>
      <c r="CS128" s="730"/>
      <c r="CT128" s="730"/>
      <c r="CU128" s="730"/>
      <c r="CV128" s="730"/>
      <c r="CW128" s="730"/>
      <c r="CX128" s="730"/>
      <c r="CY128" s="730"/>
      <c r="CZ128" s="730"/>
      <c r="DA128" s="730"/>
      <c r="DB128" s="730"/>
      <c r="DC128" s="730"/>
      <c r="DD128" s="730"/>
      <c r="DE128" s="730"/>
      <c r="DF128" s="731"/>
      <c r="DG128" s="790">
        <v>6456</v>
      </c>
      <c r="DH128" s="791"/>
      <c r="DI128" s="791"/>
      <c r="DJ128" s="791"/>
      <c r="DK128" s="791"/>
      <c r="DL128" s="791">
        <v>6000</v>
      </c>
      <c r="DM128" s="791"/>
      <c r="DN128" s="791"/>
      <c r="DO128" s="791"/>
      <c r="DP128" s="791"/>
      <c r="DQ128" s="791">
        <v>6000</v>
      </c>
      <c r="DR128" s="791"/>
      <c r="DS128" s="791"/>
      <c r="DT128" s="791"/>
      <c r="DU128" s="791"/>
      <c r="DV128" s="792">
        <v>0</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472</v>
      </c>
      <c r="X129" s="777"/>
      <c r="Y129" s="777"/>
      <c r="Z129" s="778"/>
      <c r="AA129" s="779">
        <v>45858849</v>
      </c>
      <c r="AB129" s="780"/>
      <c r="AC129" s="780"/>
      <c r="AD129" s="780"/>
      <c r="AE129" s="781"/>
      <c r="AF129" s="782">
        <v>46220578</v>
      </c>
      <c r="AG129" s="780"/>
      <c r="AH129" s="780"/>
      <c r="AI129" s="780"/>
      <c r="AJ129" s="781"/>
      <c r="AK129" s="782">
        <v>47441752</v>
      </c>
      <c r="AL129" s="780"/>
      <c r="AM129" s="780"/>
      <c r="AN129" s="780"/>
      <c r="AO129" s="781"/>
      <c r="AP129" s="783"/>
      <c r="AQ129" s="784"/>
      <c r="AR129" s="784"/>
      <c r="AS129" s="784"/>
      <c r="AT129" s="785"/>
      <c r="AU129" s="221"/>
      <c r="AV129" s="221"/>
      <c r="AW129" s="221"/>
      <c r="AX129" s="751" t="s">
        <v>473</v>
      </c>
      <c r="AY129" s="752"/>
      <c r="AZ129" s="752"/>
      <c r="BA129" s="752"/>
      <c r="BB129" s="752"/>
      <c r="BC129" s="752"/>
      <c r="BD129" s="752"/>
      <c r="BE129" s="753"/>
      <c r="BF129" s="770" t="s">
        <v>122</v>
      </c>
      <c r="BG129" s="771"/>
      <c r="BH129" s="771"/>
      <c r="BI129" s="771"/>
      <c r="BJ129" s="771"/>
      <c r="BK129" s="771"/>
      <c r="BL129" s="772"/>
      <c r="BM129" s="770">
        <v>16.29</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474</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475</v>
      </c>
      <c r="X130" s="777"/>
      <c r="Y130" s="777"/>
      <c r="Z130" s="778"/>
      <c r="AA130" s="779">
        <v>8561310</v>
      </c>
      <c r="AB130" s="780"/>
      <c r="AC130" s="780"/>
      <c r="AD130" s="780"/>
      <c r="AE130" s="781"/>
      <c r="AF130" s="782">
        <v>8117732</v>
      </c>
      <c r="AG130" s="780"/>
      <c r="AH130" s="780"/>
      <c r="AI130" s="780"/>
      <c r="AJ130" s="781"/>
      <c r="AK130" s="782">
        <v>8222238</v>
      </c>
      <c r="AL130" s="780"/>
      <c r="AM130" s="780"/>
      <c r="AN130" s="780"/>
      <c r="AO130" s="781"/>
      <c r="AP130" s="783"/>
      <c r="AQ130" s="784"/>
      <c r="AR130" s="784"/>
      <c r="AS130" s="784"/>
      <c r="AT130" s="785"/>
      <c r="AU130" s="221"/>
      <c r="AV130" s="221"/>
      <c r="AW130" s="221"/>
      <c r="AX130" s="751" t="s">
        <v>476</v>
      </c>
      <c r="AY130" s="752"/>
      <c r="AZ130" s="752"/>
      <c r="BA130" s="752"/>
      <c r="BB130" s="752"/>
      <c r="BC130" s="752"/>
      <c r="BD130" s="752"/>
      <c r="BE130" s="753"/>
      <c r="BF130" s="754">
        <v>11.7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477</v>
      </c>
      <c r="X131" s="761"/>
      <c r="Y131" s="761"/>
      <c r="Z131" s="762"/>
      <c r="AA131" s="763">
        <v>37297539</v>
      </c>
      <c r="AB131" s="764"/>
      <c r="AC131" s="764"/>
      <c r="AD131" s="764"/>
      <c r="AE131" s="765"/>
      <c r="AF131" s="766">
        <v>38102846</v>
      </c>
      <c r="AG131" s="764"/>
      <c r="AH131" s="764"/>
      <c r="AI131" s="764"/>
      <c r="AJ131" s="765"/>
      <c r="AK131" s="766">
        <v>39219514</v>
      </c>
      <c r="AL131" s="764"/>
      <c r="AM131" s="764"/>
      <c r="AN131" s="764"/>
      <c r="AO131" s="765"/>
      <c r="AP131" s="767"/>
      <c r="AQ131" s="768"/>
      <c r="AR131" s="768"/>
      <c r="AS131" s="768"/>
      <c r="AT131" s="769"/>
      <c r="AU131" s="221"/>
      <c r="AV131" s="221"/>
      <c r="AW131" s="221"/>
      <c r="AX131" s="729" t="s">
        <v>478</v>
      </c>
      <c r="AY131" s="730"/>
      <c r="AZ131" s="730"/>
      <c r="BA131" s="730"/>
      <c r="BB131" s="730"/>
      <c r="BC131" s="730"/>
      <c r="BD131" s="730"/>
      <c r="BE131" s="731"/>
      <c r="BF131" s="732">
        <v>156.80000000000001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479</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480</v>
      </c>
      <c r="W132" s="742"/>
      <c r="X132" s="742"/>
      <c r="Y132" s="742"/>
      <c r="Z132" s="743"/>
      <c r="AA132" s="744">
        <v>12.6988164</v>
      </c>
      <c r="AB132" s="745"/>
      <c r="AC132" s="745"/>
      <c r="AD132" s="745"/>
      <c r="AE132" s="746"/>
      <c r="AF132" s="747">
        <v>11.86903729</v>
      </c>
      <c r="AG132" s="745"/>
      <c r="AH132" s="745"/>
      <c r="AI132" s="745"/>
      <c r="AJ132" s="746"/>
      <c r="AK132" s="747">
        <v>10.67603744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481</v>
      </c>
      <c r="W133" s="721"/>
      <c r="X133" s="721"/>
      <c r="Y133" s="721"/>
      <c r="Z133" s="722"/>
      <c r="AA133" s="723">
        <v>12.5</v>
      </c>
      <c r="AB133" s="724"/>
      <c r="AC133" s="724"/>
      <c r="AD133" s="724"/>
      <c r="AE133" s="725"/>
      <c r="AF133" s="723">
        <v>12.3</v>
      </c>
      <c r="AG133" s="724"/>
      <c r="AH133" s="724"/>
      <c r="AI133" s="724"/>
      <c r="AJ133" s="725"/>
      <c r="AK133" s="723">
        <v>11.7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DCIgfa/5/I7dFj+CAmaBP2pHkX+5NxO/+v2GJldoJY45ePvT4ejROfQOMRlRLZAG9VIF4y6OrguFuQP/2iiJRw==" saltValue="FVbGaqkfymI2WoetHyKmI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DL74" sqref="DL74"/>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482</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VPL8z92Rragj2aFsfoIWO8/7fhPK8sL56Q387CM+LWertDx9B7f34HK+fa9kDjvDFRt0TP0Srl6G8lLtbKvxmA==" saltValue="+qZA1zKpe4pKxxAaV1ISE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1"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XlOcpfEITbFk5QypCWYYzISeE3gmKhgRgqizffKDPM++rJ7hy3dd6qDB1W0NnpEkNS9QOQl5Fi/44UuZHkHX/w==" saltValue="K70DR4xYkOJNSIVpPH2Ydg==" spinCount="100000" sheet="1" objects="1" scenarios="1"/>
  <dataConsolidate/>
  <phoneticPr fontId="2"/>
  <printOptions horizontalCentered="1" verticalCentered="1"/>
  <pageMargins left="0" right="0" top="0" bottom="0" header="0" footer="0"/>
  <pageSetup paperSize="8" scale="6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6"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483</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484</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485</v>
      </c>
      <c r="AP7" s="260"/>
      <c r="AQ7" s="261" t="s">
        <v>486</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487</v>
      </c>
      <c r="AQ8" s="267" t="s">
        <v>488</v>
      </c>
      <c r="AR8" s="268" t="s">
        <v>489</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490</v>
      </c>
      <c r="AL9" s="1131"/>
      <c r="AM9" s="1131"/>
      <c r="AN9" s="1132"/>
      <c r="AO9" s="269">
        <v>13347650</v>
      </c>
      <c r="AP9" s="269">
        <v>77455</v>
      </c>
      <c r="AQ9" s="270">
        <v>77644</v>
      </c>
      <c r="AR9" s="271">
        <v>-0.2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491</v>
      </c>
      <c r="AL10" s="1131"/>
      <c r="AM10" s="1131"/>
      <c r="AN10" s="1132"/>
      <c r="AO10" s="272">
        <v>2942</v>
      </c>
      <c r="AP10" s="272">
        <v>17</v>
      </c>
      <c r="AQ10" s="273">
        <v>3127</v>
      </c>
      <c r="AR10" s="274">
        <v>-99.5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492</v>
      </c>
      <c r="AL11" s="1131"/>
      <c r="AM11" s="1131"/>
      <c r="AN11" s="1132"/>
      <c r="AO11" s="272">
        <v>38869</v>
      </c>
      <c r="AP11" s="272">
        <v>226</v>
      </c>
      <c r="AQ11" s="273">
        <v>461</v>
      </c>
      <c r="AR11" s="274">
        <v>-51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493</v>
      </c>
      <c r="AL12" s="1131"/>
      <c r="AM12" s="1131"/>
      <c r="AN12" s="1132"/>
      <c r="AO12" s="272" t="s">
        <v>494</v>
      </c>
      <c r="AP12" s="272" t="s">
        <v>494</v>
      </c>
      <c r="AQ12" s="273">
        <v>21</v>
      </c>
      <c r="AR12" s="274" t="s">
        <v>494</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495</v>
      </c>
      <c r="AL13" s="1131"/>
      <c r="AM13" s="1131"/>
      <c r="AN13" s="1132"/>
      <c r="AO13" s="272">
        <v>497570</v>
      </c>
      <c r="AP13" s="272">
        <v>2887</v>
      </c>
      <c r="AQ13" s="273">
        <v>2269</v>
      </c>
      <c r="AR13" s="274">
        <v>27.2</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496</v>
      </c>
      <c r="AL14" s="1131"/>
      <c r="AM14" s="1131"/>
      <c r="AN14" s="1132"/>
      <c r="AO14" s="272">
        <v>174030</v>
      </c>
      <c r="AP14" s="272">
        <v>1010</v>
      </c>
      <c r="AQ14" s="273">
        <v>1565</v>
      </c>
      <c r="AR14" s="274">
        <v>-35.5</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497</v>
      </c>
      <c r="AL15" s="1134"/>
      <c r="AM15" s="1134"/>
      <c r="AN15" s="1135"/>
      <c r="AO15" s="272">
        <v>-570159</v>
      </c>
      <c r="AP15" s="272">
        <v>-3309</v>
      </c>
      <c r="AQ15" s="273">
        <v>-4222</v>
      </c>
      <c r="AR15" s="274">
        <v>-21.6</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13490902</v>
      </c>
      <c r="AP16" s="272">
        <v>78287</v>
      </c>
      <c r="AQ16" s="273">
        <v>80866</v>
      </c>
      <c r="AR16" s="274">
        <v>-3.2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498</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499</v>
      </c>
      <c r="AP20" s="281" t="s">
        <v>500</v>
      </c>
      <c r="AQ20" s="282" t="s">
        <v>501</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502</v>
      </c>
      <c r="AL21" s="1137"/>
      <c r="AM21" s="1137"/>
      <c r="AN21" s="1138"/>
      <c r="AO21" s="285">
        <v>7.1</v>
      </c>
      <c r="AP21" s="286">
        <v>7.29</v>
      </c>
      <c r="AQ21" s="287">
        <v>-0.19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503</v>
      </c>
      <c r="AL22" s="1137"/>
      <c r="AM22" s="1137"/>
      <c r="AN22" s="1138"/>
      <c r="AO22" s="290">
        <v>98.1</v>
      </c>
      <c r="AP22" s="291">
        <v>98.9</v>
      </c>
      <c r="AQ22" s="292">
        <v>-0.8</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504</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505</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506</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485</v>
      </c>
      <c r="AP30" s="260"/>
      <c r="AQ30" s="261" t="s">
        <v>486</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487</v>
      </c>
      <c r="AQ31" s="267" t="s">
        <v>488</v>
      </c>
      <c r="AR31" s="268" t="s">
        <v>489</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507</v>
      </c>
      <c r="AL32" s="1121"/>
      <c r="AM32" s="1121"/>
      <c r="AN32" s="1122"/>
      <c r="AO32" s="300">
        <v>9089651</v>
      </c>
      <c r="AP32" s="300">
        <v>52747</v>
      </c>
      <c r="AQ32" s="301">
        <v>35121</v>
      </c>
      <c r="AR32" s="302">
        <v>50.2</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508</v>
      </c>
      <c r="AL33" s="1121"/>
      <c r="AM33" s="1121"/>
      <c r="AN33" s="1122"/>
      <c r="AO33" s="300" t="s">
        <v>494</v>
      </c>
      <c r="AP33" s="300" t="s">
        <v>494</v>
      </c>
      <c r="AQ33" s="301" t="s">
        <v>494</v>
      </c>
      <c r="AR33" s="302" t="s">
        <v>494</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509</v>
      </c>
      <c r="AL34" s="1121"/>
      <c r="AM34" s="1121"/>
      <c r="AN34" s="1122"/>
      <c r="AO34" s="300" t="s">
        <v>494</v>
      </c>
      <c r="AP34" s="300" t="s">
        <v>494</v>
      </c>
      <c r="AQ34" s="301" t="s">
        <v>494</v>
      </c>
      <c r="AR34" s="302" t="s">
        <v>494</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510</v>
      </c>
      <c r="AL35" s="1121"/>
      <c r="AM35" s="1121"/>
      <c r="AN35" s="1122"/>
      <c r="AO35" s="300">
        <v>3697886</v>
      </c>
      <c r="AP35" s="300">
        <v>21459</v>
      </c>
      <c r="AQ35" s="301">
        <v>9493</v>
      </c>
      <c r="AR35" s="302">
        <v>126.1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511</v>
      </c>
      <c r="AL36" s="1121"/>
      <c r="AM36" s="1121"/>
      <c r="AN36" s="1122"/>
      <c r="AO36" s="300">
        <v>20547</v>
      </c>
      <c r="AP36" s="300">
        <v>119</v>
      </c>
      <c r="AQ36" s="301">
        <v>807</v>
      </c>
      <c r="AR36" s="302">
        <v>-85.3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512</v>
      </c>
      <c r="AL37" s="1121"/>
      <c r="AM37" s="1121"/>
      <c r="AN37" s="1122"/>
      <c r="AO37" s="300">
        <v>152849</v>
      </c>
      <c r="AP37" s="300">
        <v>887</v>
      </c>
      <c r="AQ37" s="301">
        <v>509</v>
      </c>
      <c r="AR37" s="302">
        <v>74.3</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513</v>
      </c>
      <c r="AL38" s="1124"/>
      <c r="AM38" s="1124"/>
      <c r="AN38" s="1125"/>
      <c r="AO38" s="303" t="s">
        <v>494</v>
      </c>
      <c r="AP38" s="303" t="s">
        <v>494</v>
      </c>
      <c r="AQ38" s="304" t="s">
        <v>494</v>
      </c>
      <c r="AR38" s="292" t="s">
        <v>494</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514</v>
      </c>
      <c r="AL39" s="1124"/>
      <c r="AM39" s="1124"/>
      <c r="AN39" s="1125"/>
      <c r="AO39" s="300">
        <v>-551605</v>
      </c>
      <c r="AP39" s="300">
        <v>-3201</v>
      </c>
      <c r="AQ39" s="301">
        <v>-5799</v>
      </c>
      <c r="AR39" s="302">
        <v>-44.8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515</v>
      </c>
      <c r="AL40" s="1121"/>
      <c r="AM40" s="1121"/>
      <c r="AN40" s="1122"/>
      <c r="AO40" s="300">
        <v>-8222238</v>
      </c>
      <c r="AP40" s="300">
        <v>-47713</v>
      </c>
      <c r="AQ40" s="301">
        <v>-30948</v>
      </c>
      <c r="AR40" s="302">
        <v>54.2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4187090</v>
      </c>
      <c r="AP41" s="300">
        <v>24297</v>
      </c>
      <c r="AQ41" s="301">
        <v>9183</v>
      </c>
      <c r="AR41" s="302">
        <v>164.6</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516</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517</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485</v>
      </c>
      <c r="AN49" s="1115" t="s">
        <v>518</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519</v>
      </c>
      <c r="AO50" s="317" t="s">
        <v>520</v>
      </c>
      <c r="AP50" s="318" t="s">
        <v>521</v>
      </c>
      <c r="AQ50" s="319" t="s">
        <v>522</v>
      </c>
      <c r="AR50" s="320" t="s">
        <v>523</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524</v>
      </c>
      <c r="AL51" s="313"/>
      <c r="AM51" s="321">
        <v>17454249</v>
      </c>
      <c r="AN51" s="322">
        <v>99919</v>
      </c>
      <c r="AO51" s="323">
        <v>69.3</v>
      </c>
      <c r="AP51" s="324">
        <v>60285</v>
      </c>
      <c r="AQ51" s="325">
        <v>6.4</v>
      </c>
      <c r="AR51" s="326">
        <v>62.9</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525</v>
      </c>
      <c r="AM52" s="329">
        <v>8003678</v>
      </c>
      <c r="AN52" s="330">
        <v>45818</v>
      </c>
      <c r="AO52" s="331">
        <v>55.5</v>
      </c>
      <c r="AP52" s="332">
        <v>36445</v>
      </c>
      <c r="AQ52" s="333">
        <v>5</v>
      </c>
      <c r="AR52" s="334">
        <v>50.5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526</v>
      </c>
      <c r="AL53" s="313"/>
      <c r="AM53" s="321">
        <v>19949462</v>
      </c>
      <c r="AN53" s="322">
        <v>114197</v>
      </c>
      <c r="AO53" s="323">
        <v>14.3</v>
      </c>
      <c r="AP53" s="324">
        <v>52714</v>
      </c>
      <c r="AQ53" s="325">
        <v>-12.6</v>
      </c>
      <c r="AR53" s="326">
        <v>26.9</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525</v>
      </c>
      <c r="AM54" s="329">
        <v>6980231</v>
      </c>
      <c r="AN54" s="330">
        <v>39957</v>
      </c>
      <c r="AO54" s="331">
        <v>-12.8</v>
      </c>
      <c r="AP54" s="332">
        <v>29032</v>
      </c>
      <c r="AQ54" s="333">
        <v>-20.3</v>
      </c>
      <c r="AR54" s="334">
        <v>7.5</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527</v>
      </c>
      <c r="AL55" s="313"/>
      <c r="AM55" s="321">
        <v>9220301</v>
      </c>
      <c r="AN55" s="322">
        <v>53041</v>
      </c>
      <c r="AO55" s="323">
        <v>-53.6</v>
      </c>
      <c r="AP55" s="324">
        <v>46001</v>
      </c>
      <c r="AQ55" s="325">
        <v>-12.7</v>
      </c>
      <c r="AR55" s="326">
        <v>-40.9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525</v>
      </c>
      <c r="AM56" s="329">
        <v>5069954</v>
      </c>
      <c r="AN56" s="330">
        <v>29165</v>
      </c>
      <c r="AO56" s="331">
        <v>-27</v>
      </c>
      <c r="AP56" s="332">
        <v>27974</v>
      </c>
      <c r="AQ56" s="333">
        <v>-3.6</v>
      </c>
      <c r="AR56" s="334">
        <v>-23.4</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528</v>
      </c>
      <c r="AL57" s="313"/>
      <c r="AM57" s="321">
        <v>16683146</v>
      </c>
      <c r="AN57" s="322">
        <v>96654</v>
      </c>
      <c r="AO57" s="323">
        <v>82.2</v>
      </c>
      <c r="AP57" s="324">
        <v>52878</v>
      </c>
      <c r="AQ57" s="325">
        <v>14.9</v>
      </c>
      <c r="AR57" s="326">
        <v>67.3</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525</v>
      </c>
      <c r="AM58" s="329">
        <v>10580637</v>
      </c>
      <c r="AN58" s="330">
        <v>61299</v>
      </c>
      <c r="AO58" s="331">
        <v>110.2</v>
      </c>
      <c r="AP58" s="332">
        <v>32136</v>
      </c>
      <c r="AQ58" s="333">
        <v>14.9</v>
      </c>
      <c r="AR58" s="334">
        <v>95.3</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529</v>
      </c>
      <c r="AL59" s="313"/>
      <c r="AM59" s="321">
        <v>13673726</v>
      </c>
      <c r="AN59" s="322">
        <v>79348</v>
      </c>
      <c r="AO59" s="323">
        <v>-17.899999999999999</v>
      </c>
      <c r="AP59" s="324">
        <v>57911</v>
      </c>
      <c r="AQ59" s="325">
        <v>9.5</v>
      </c>
      <c r="AR59" s="326">
        <v>-27.4</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525</v>
      </c>
      <c r="AM60" s="329">
        <v>7135142</v>
      </c>
      <c r="AN60" s="330">
        <v>41405</v>
      </c>
      <c r="AO60" s="331">
        <v>-32.5</v>
      </c>
      <c r="AP60" s="332">
        <v>35132</v>
      </c>
      <c r="AQ60" s="333">
        <v>9.3000000000000007</v>
      </c>
      <c r="AR60" s="334">
        <v>-41.8</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530</v>
      </c>
      <c r="AL61" s="335"/>
      <c r="AM61" s="336">
        <v>15396177</v>
      </c>
      <c r="AN61" s="337">
        <v>88632</v>
      </c>
      <c r="AO61" s="338">
        <v>18.899999999999999</v>
      </c>
      <c r="AP61" s="339">
        <v>53958</v>
      </c>
      <c r="AQ61" s="340">
        <v>1.1000000000000001</v>
      </c>
      <c r="AR61" s="326">
        <v>17.8</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525</v>
      </c>
      <c r="AM62" s="329">
        <v>7553928</v>
      </c>
      <c r="AN62" s="330">
        <v>43529</v>
      </c>
      <c r="AO62" s="331">
        <v>18.7</v>
      </c>
      <c r="AP62" s="332">
        <v>32144</v>
      </c>
      <c r="AQ62" s="333">
        <v>1.1000000000000001</v>
      </c>
      <c r="AR62" s="334">
        <v>17.600000000000001</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87DiJm69e0WhbVjkKF9KzreHwF4Q+zmxsoIPNMUVAVbt0n5eOv/BHXoK9h9EZFbP8GqrcWiRT4IS+ByImqsdNA==" saltValue="9EpDD2kB5PF9QGdb8+WRG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6" zoomScaleNormal="100" zoomScaleSheetLayoutView="55" workbookViewId="0">
      <selection activeCell="AC103" sqref="AC103"/>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482</v>
      </c>
    </row>
    <row r="121" spans="125:125" ht="13.5" hidden="1" customHeight="1" x14ac:dyDescent="0.2">
      <c r="DU121" s="247"/>
    </row>
  </sheetData>
  <sheetProtection algorithmName="SHA-512" hashValue="VDN4Au1KQ+SmbeXzNPmXgEst1JUlDZfMRWb840ehwU/Wo9dNE1RnNienWE+VQr+BpVT0ecm4QujQooIaRmcFHg==" saltValue="bbHmWXiobFfrClb84zsHDw=="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 zoomScaleNormal="100" zoomScaleSheetLayoutView="55" workbookViewId="0">
      <selection activeCell="AF103" sqref="AF103"/>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482</v>
      </c>
    </row>
  </sheetData>
  <sheetProtection algorithmName="SHA-512" hashValue="+iyW25aWR2MkM20kh70qzssCM1/cWqrrikDrmPEUA503+lBFIngNrpnOLRQF9swxSIk3OOFVQZXvFDDmx/Y5EQ==" saltValue="rTDDncWKrgoLjn8eaWpFEQ==" spinCount="100000" sheet="1" objects="1" scenarios="1"/>
  <dataConsolidate/>
  <phoneticPr fontId="2"/>
  <printOptions horizontalCentered="1" verticalCentered="1"/>
  <pageMargins left="0" right="0" top="0.19685039370078741" bottom="0" header="0.39370078740157483" footer="0"/>
  <pageSetup paperSize="8" scale="57"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532</v>
      </c>
      <c r="G46" s="8" t="s">
        <v>533</v>
      </c>
      <c r="H46" s="8" t="s">
        <v>534</v>
      </c>
      <c r="I46" s="8" t="s">
        <v>535</v>
      </c>
      <c r="J46" s="9" t="s">
        <v>536</v>
      </c>
    </row>
    <row r="47" spans="2:10" ht="57.75" customHeight="1" x14ac:dyDescent="0.2">
      <c r="B47" s="10"/>
      <c r="C47" s="1139" t="s">
        <v>3</v>
      </c>
      <c r="D47" s="1139"/>
      <c r="E47" s="1140"/>
      <c r="F47" s="11">
        <v>6.09</v>
      </c>
      <c r="G47" s="12">
        <v>5.9</v>
      </c>
      <c r="H47" s="12">
        <v>6.06</v>
      </c>
      <c r="I47" s="12">
        <v>6.01</v>
      </c>
      <c r="J47" s="13">
        <v>5.44</v>
      </c>
    </row>
    <row r="48" spans="2:10" ht="57.75" customHeight="1" x14ac:dyDescent="0.2">
      <c r="B48" s="14"/>
      <c r="C48" s="1141" t="s">
        <v>4</v>
      </c>
      <c r="D48" s="1141"/>
      <c r="E48" s="1142"/>
      <c r="F48" s="15">
        <v>1.44</v>
      </c>
      <c r="G48" s="16">
        <v>3.3</v>
      </c>
      <c r="H48" s="16">
        <v>3.32</v>
      </c>
      <c r="I48" s="16">
        <v>2.95</v>
      </c>
      <c r="J48" s="17">
        <v>3.78</v>
      </c>
    </row>
    <row r="49" spans="2:10" ht="57.75" customHeight="1" thickBot="1" x14ac:dyDescent="0.25">
      <c r="B49" s="18"/>
      <c r="C49" s="1143" t="s">
        <v>5</v>
      </c>
      <c r="D49" s="1143"/>
      <c r="E49" s="1144"/>
      <c r="F49" s="19">
        <v>0.54</v>
      </c>
      <c r="G49" s="20">
        <v>3.12</v>
      </c>
      <c r="H49" s="20" t="s">
        <v>537</v>
      </c>
      <c r="I49" s="20" t="s">
        <v>538</v>
      </c>
      <c r="J49" s="21">
        <v>0.5</v>
      </c>
    </row>
    <row r="50" spans="2:10" ht="13.2" x14ac:dyDescent="0.2"/>
  </sheetData>
  <sheetProtection algorithmName="SHA-512" hashValue="T0u0S3SxHPtLa4ttIbC/nwvHr3/NpBCqUlccSO7vvmaFHicCGj7Q/cPzx2hYMlk4EVo+ygh1+8pSLjxOYNklfg==" saltValue="i9gMj2zp2ChHQGTjlONei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0"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UCP051</cp:lastModifiedBy>
  <cp:lastPrinted>2026-03-13T07:23:56Z</cp:lastPrinted>
  <dcterms:created xsi:type="dcterms:W3CDTF">2026-02-23T08:17:22Z</dcterms:created>
  <dcterms:modified xsi:type="dcterms:W3CDTF">2026-03-18T05:01:39Z</dcterms:modified>
  <cp:category/>
</cp:coreProperties>
</file>