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4" i="10"/>
  <c r="CO35" i="10" s="1"/>
  <c r="CO36" i="10" s="1"/>
  <c r="BW34" i="10"/>
  <c r="BW35" i="10" s="1"/>
  <c r="BW36"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<sst xmlns="http://schemas.openxmlformats.org/spreadsheetml/2006/main" count="1078" uniqueCount="604">
  <si>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</si>
  <si>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</si>
  <si>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</si>
  <si>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</si>
  <si>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</si>
  <si>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</si>
  <si>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</si>
  <si>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</si>
  <si>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</si>
  <si>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</si>
  <si>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</si>
  <si>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</si>
  <si>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</si>
  <si>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</si>
  <si>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</si>
  <si>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</si>
  <si>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</si>
  <si>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</si>
  <si>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</si>
  <si>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</si>
  <si>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</si>
  <si>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</si>
  <si>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</si>
  <si>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</si>
  <si>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</si>
  <si>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</si>
  <si>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</si>
  <si>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</si>
  <si>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</si>
  <si>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</si>
  <si>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</si>
  <si>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</si>
  <si>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</si>
  <si>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</si>
  <si>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</si>
  <si>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</si>
  <si>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</si>
  <si>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</si>
  <si>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</si>
  <si>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</si>
  <si>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</si>
  <si>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</si>
  <si>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</si>
  <si>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</si>
  <si>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</si>
  <si>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</si>
  <si>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</si>
  <si>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</si>
  <si>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</si>
  <si>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</si>
  <si>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</si>
  <si>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</si>
  <si>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</si>
  <si>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</si>
  <si>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</si>
  <si>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</si>
  <si>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</si>
  <si>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</si>
  <si>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</si>
  <si>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</si>
  <si>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</si>
  <si>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</si>
  <si>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</si>
  <si>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</si>
  <si>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</si>
  <si>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</si>
  <si>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</si>
  <si>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</si>
  <si>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</si>
  <si>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</si>
  <si>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</si>
  <si>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</si>
  <si>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</si>
  <si>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</si>
  <si>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</si>
  <si>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</si>
  <si>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</si>
  <si>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</si>
  <si>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</si>
  <si>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</si>
  <si>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</si>
  <si>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</si>
  <si>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</si>
  <si>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</si>
  <si>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</si>
  <si>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</si>
  <si>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</si>
  <si>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</si>
  <si>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</si>
  <si>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</si>
  <si>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</si>
  <si>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</si>
  <si>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</si>
  <si>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</si>
  <si>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</si>
  <si>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</si>
  <si>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</si>
  <si>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</si>
  <si>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</si>
  <si>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</si>
  <si>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</si>
  <si>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</si>
  <si>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</si>
  <si>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</si>
  <si>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</si>
  <si>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</si>
  <si>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</si>
  <si>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</si>
  <si>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</si>
  <si>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</si>
  <si>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</si>
  <si>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</si>
  <si>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</si>
  <si>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</si>
  <si>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</si>
  <si>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</si>
  <si>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</si>
  <si>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</si>
  <si>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</si>
  <si>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</si>
  <si>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</si>
  <si>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</si>
  <si>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</si>
  <si>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</si>
  <si>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</si>
  <si>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</si>
  <si>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</si>
  <si>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</si>
  <si>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</si>
  <si>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</si>
  <si>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</si>
  <si>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</si>
  <si>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</si>
  <si>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</si>
  <si>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</si>
  <si>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</si>
  <si>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</si>
  <si>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</si>
  <si>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</si>
  <si>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</si>
  <si>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</si>
  <si>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</si>
  <si>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</si>
  <si>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</si>
  <si>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</si>
  <si>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</si>
  <si>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</si>
  <si>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</si>
  <si>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</si>
  <si>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</si>
  <si>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</si>
  <si>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</si>
  <si>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</si>
  <si>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</si>
  <si>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</si>
  <si>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</si>
  <si>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</si>
  <si>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</si>
  <si>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</si>
  <si>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</si>
  <si>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</si>
  <si>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</si>
  <si>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</si>
  <si>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</si>
  <si>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</si>
  <si>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</si>
  <si>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</si>
  <si>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</si>
  <si>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</si>
  <si>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</si>
  <si>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</si>
  <si>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</si>
  <si>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</si>
  <si>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</si>
  <si>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</si>
  <si>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</si>
  <si>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</si>
  <si>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</si>
  <si>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</si>
  <si>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</si>
  <si>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</si>
  <si>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</si>
  <si>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</si>
  <si>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</si>
  <si>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</si>
  <si>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</si>
  <si>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</si>
  <si>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</si>
  <si>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</si>
  <si>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</si>
  <si>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</si>
  <si>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</si>
  <si>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</si>
  <si>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</si>
  <si>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</si>
  <si>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</si>
  <si>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</si>
  <si>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</si>
  <si>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</si>
  <si>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</si>
  <si>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</si>
  <si>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</si>
  <si>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</si>
  <si>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</si>
  <si>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</si>
  <si>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</si>
  <si>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</si>
  <si>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</si>
  <si>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</si>
  <si>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</si>
  <si>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</si>
  <si>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</si>
  <si>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</si>
  <si>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</si>
  <si>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</si>
  <si>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島根県大田市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</si>
  <si>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</si>
  <si>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</si>
  <si>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</si>
  <si>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</si>
  <si>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</si>
  <si>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</si>
  <si>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</si>
  <si>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</si>
  <si>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</si>
  <si>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</si>
  <si>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</si>
  <si>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</si>
  <si>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</si>
  <si>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</si>
  <si>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</si>
  <si>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</si>
  <si>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</si>
  <si>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</si>
  <si>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</si>
  <si>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</si>
  <si>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</si>
  <si>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</si>
  <si>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</si>
  <si>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</si>
  <si>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</si>
  <si>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</si>
  <si>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</si>
  <si>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</si>
  <si>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</si>
  <si>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</si>
  <si>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</si>
  <si>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</si>
  <si>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</si>
  <si>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</si>
  <si>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</si>
  <si>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</si>
  <si>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</si>
  <si>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</si>
  <si>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</si>
  <si>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</si>
  <si>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</si>
  <si>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</si>
  <si>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</si>
  <si>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</si>
  <si>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</si>
  <si>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</si>
  <si>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</si>
  <si>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</si>
  <si>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</si>
  <si>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</si>
  <si>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</si>
  <si>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</si>
  <si>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</si>
  <si>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</si>
  <si>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</si>
  <si>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</si>
  <si>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</si>
  <si>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</si>
  <si>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</si>
  <si>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</si>
  <si>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</si>
  <si>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</si>
  <si>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</si>
  <si>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</si>
  <si>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</si>
  <si>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</si>
  <si>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</si>
  <si>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</si>
  <si>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</si>
  <si>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</si>
  <si>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</si>
  <si>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</si>
  <si>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</si>
  <si>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</si>
  <si>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</si>
  <si>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</si>
  <si>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</si>
  <si>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</si>
  <si>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</si>
  <si>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</si>
  <si>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</si>
  <si>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</si>
  <si>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</si>
  <si>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</si>
  <si>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</si>
  <si>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</si>
  <si>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</si>
  <si>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</si>
  <si>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</si>
  <si>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</si>
  <si>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</si>
  <si>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</si>
  <si>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</si>
  <si>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</si>
  <si>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</si>
  <si>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</si>
  <si>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</si>
  <si>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</si>
  <si>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</si>
  <si>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</si>
  <si>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</si>
  <si>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</si>
  <si>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</si>
  <si>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</si>
  <si>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</si>
  <si>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</si>
  <si>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</si>
  <si>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</si>
  <si>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</si>
  <si>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</si>
  <si>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</si>
  <si>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</si>
  <si>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</si>
  <si>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</si>
  <si>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</si>
  <si>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</si>
  <si>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</si>
  <si>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</si>
  <si>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</si>
  <si>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</si>
  <si>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</si>
  <si>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</si>
  <si>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</si>
  <si>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</si>
  <si>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</si>
  <si>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</si>
  <si>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</si>
  <si>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</si>
  <si>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</si>
  <si>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</si>
  <si>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</si>
  <si>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</si>
  <si>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</si>
  <si>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</si>
  <si>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</si>
  <si>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</si>
  <si>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</si>
  <si>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</si>
  <si>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</si>
  <si>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</si>
  <si>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</si>
  <si>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</si>
  <si>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</si>
  <si>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</si>
  <si>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</si>
  <si>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</si>
  <si>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</si>
  <si>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</si>
  <si>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</si>
  <si>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</si>
  <si>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</si>
  <si>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島根県大田市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</si>
  <si>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</si>
  <si>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</si>
  <si>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</si>
  <si>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</si>
  <si>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</si>
  <si>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</si>
  <si>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</si>
  <si>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</si>
  <si>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</si>
  <si>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</si>
  <si>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</si>
  <si>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</si>
  <si>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</si>
  <si>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</si>
  <si>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</si>
  <si>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</si>
  <si>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</si>
  <si>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</si>
  <si>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</si>
  <si>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</si>
  <si>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簡易給水施設事業特別会計</t>
    <phoneticPr fontId="5"/>
  </si>
  <si>
    <t>大田市駅周辺土地区画整理事業特別会計（普通会計）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</si>
  <si>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</si>
  <si>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</si>
  <si>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</si>
  <si>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</si>
  <si>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</si>
  <si>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</si>
  <si>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</si>
  <si>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</si>
  <si>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</si>
  <si>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</si>
  <si>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</si>
  <si>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</si>
  <si>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</si>
  <si>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</si>
  <si>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</si>
  <si>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</si>
  <si>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</si>
  <si>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</si>
  <si>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</si>
  <si>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</si>
  <si>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</si>
  <si>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法適用企業</t>
    <phoneticPr fontId="5"/>
  </si>
  <si>
    <t>大田市下水道事業会計</t>
    <phoneticPr fontId="5"/>
  </si>
  <si>
    <t>法適用企業</t>
    <phoneticPr fontId="5"/>
  </si>
  <si>
    <t>生活排水処理事業特別会計</t>
    <phoneticPr fontId="5"/>
  </si>
  <si>
    <t>法非適用企業</t>
    <phoneticPr fontId="5"/>
  </si>
  <si>
    <t>農業集落排水事業特別会計</t>
    <phoneticPr fontId="5"/>
  </si>
  <si>
    <t>-</t>
    <phoneticPr fontId="5"/>
  </si>
  <si>
    <t>法非適用企業</t>
    <phoneticPr fontId="5"/>
  </si>
  <si>
    <t>大田市駅周辺土地区画整理事業特別会計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</si>
  <si>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</si>
  <si>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</si>
  <si>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</si>
  <si>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</si>
  <si>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</si>
  <si>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</si>
  <si>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</si>
  <si>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</si>
  <si>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</si>
  <si>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</si>
  <si>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</si>
  <si>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</si>
  <si>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</si>
  <si>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</si>
  <si>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</si>
  <si>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</si>
  <si>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</si>
  <si>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</si>
  <si>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</si>
  <si>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</si>
  <si>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</si>
  <si>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</si>
  <si>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</si>
  <si>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</si>
  <si>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</si>
  <si>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</si>
  <si>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</si>
  <si>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</si>
  <si>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</si>
  <si>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</si>
  <si>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</si>
  <si>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</si>
  <si>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</si>
  <si>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</si>
  <si>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</si>
  <si>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</si>
  <si>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</si>
  <si>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</si>
  <si>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</si>
  <si>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</si>
  <si>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</si>
  <si>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</si>
  <si>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</si>
  <si>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</si>
  <si>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</si>
  <si>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</si>
  <si>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</si>
  <si>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</si>
  <si>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</si>
  <si>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</si>
  <si>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</si>
  <si>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</si>
  <si>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</si>
  <si>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</si>
  <si>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</si>
  <si>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</si>
  <si>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</si>
  <si>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</si>
  <si>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</si>
  <si>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</si>
  <si>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</si>
  <si>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大田市病院事業会計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</si>
  <si>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</si>
  <si>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</si>
  <si>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大田市下水道事業会計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</si>
  <si>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</si>
  <si>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</si>
  <si>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生活排水処理事業特別会計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</si>
  <si>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</si>
  <si>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</si>
  <si>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</si>
  <si>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</si>
  <si>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</si>
  <si>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</si>
  <si>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</si>
  <si>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</si>
  <si>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</si>
  <si>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</si>
  <si>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</si>
  <si>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</si>
  <si>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</si>
  <si>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</si>
  <si>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</si>
  <si>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</si>
  <si>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</si>
  <si>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</si>
  <si>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</si>
  <si>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</si>
  <si>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</si>
  <si>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</si>
  <si>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</si>
  <si>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</si>
  <si>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</si>
  <si>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</si>
  <si>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</si>
  <si>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</si>
  <si>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</si>
  <si>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</si>
  <si>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</si>
  <si>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</si>
  <si>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</si>
  <si>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</si>
  <si>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</si>
  <si>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</si>
  <si>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</si>
  <si>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</si>
  <si>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</si>
  <si>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</si>
  <si>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</si>
  <si>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</si>
  <si>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</si>
  <si>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</si>
  <si>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</si>
  <si>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</si>
  <si>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</si>
  <si>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</si>
  <si>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</si>
  <si>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</si>
  <si>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</si>
  <si>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</si>
  <si>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</si>
  <si>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</si>
  <si>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</si>
  <si>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</si>
  <si>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</si>
  <si>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</si>
  <si>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</si>
  <si>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</si>
  <si>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</si>
  <si>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</si>
  <si>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</si>
  <si>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</si>
  <si>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</si>
  <si>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</si>
  <si>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</si>
  <si>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</si>
  <si>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</si>
  <si>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</si>
  <si>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</si>
  <si>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</si>
  <si>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</si>
  <si>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</si>
  <si>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</si>
  <si>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</si>
  <si>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</si>
  <si>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</si>
  <si>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</si>
  <si>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</si>
  <si>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</si>
  <si>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</si>
  <si>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</si>
  <si>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</si>
  <si>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</si>
  <si>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2.39</t>
  </si>
  <si>
    <t>▲ 0.69</t>
  </si>
  <si>
    <t>▲ 1.83</t>
  </si>
  <si>
    <t>大田市病院事業会計</t>
  </si>
  <si>
    <t>一般会計</t>
  </si>
  <si>
    <t>大田市水道事業会計</t>
  </si>
  <si>
    <t>介護保険事業特別会計</t>
  </si>
  <si>
    <t>大田市下水道事業会計</t>
  </si>
  <si>
    <t>国民健康保険事業特別会計</t>
  </si>
  <si>
    <t>後期高齢者医療事業特別会計</t>
  </si>
  <si>
    <t>簡易給水施設事業特別会計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</si>
  <si>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</si>
  <si>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</si>
  <si>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</si>
  <si>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</si>
  <si>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</si>
  <si>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</si>
  <si>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</si>
  <si>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</si>
  <si>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</si>
  <si>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島根県市町村総合事務組合</t>
  </si>
  <si>
    <t>島根県後期高齢者医療広域連合（普通会計）</t>
  </si>
  <si>
    <t>島根県後期高齢者医療広域連合（後期高齢者医療事業特別会計）</t>
  </si>
  <si>
    <t>（公財）大田市体育・公園・文化事業団</t>
  </si>
  <si>
    <t>（株）大田ふるさとセンター</t>
  </si>
  <si>
    <t>（公財）シルバーランド振興事業団</t>
  </si>
  <si>
    <t>合併振興基金</t>
    <rPh sb="0" eb="2">
      <t>ガッペイ</t>
    </rPh>
    <rPh sb="2" eb="6">
      <t>シンコウキキン</t>
    </rPh>
    <phoneticPr fontId="5"/>
  </si>
  <si>
    <t>まちづくり推進基金</t>
    <rPh sb="5" eb="7">
      <t>スイシン</t>
    </rPh>
    <rPh sb="7" eb="9">
      <t>キキン</t>
    </rPh>
    <phoneticPr fontId="2"/>
  </si>
  <si>
    <t>公共施設総合管理基金</t>
    <rPh sb="0" eb="4">
      <t>コウキョウシセツ</t>
    </rPh>
    <rPh sb="4" eb="6">
      <t>ソウゴウ</t>
    </rPh>
    <rPh sb="6" eb="8">
      <t>カンリ</t>
    </rPh>
    <rPh sb="8" eb="10">
      <t>キキン</t>
    </rPh>
    <phoneticPr fontId="2"/>
  </si>
  <si>
    <t>石見銀山基金</t>
    <rPh sb="0" eb="6">
      <t>イワミギンザンキキン</t>
    </rPh>
    <phoneticPr fontId="2"/>
  </si>
  <si>
    <t>仁摩サンドミュージアム管理基金</t>
    <rPh sb="0" eb="2">
      <t>ニマ</t>
    </rPh>
    <rPh sb="11" eb="13">
      <t>カンリ</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</si>
</sst>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FC85-4918-9D49-BE8CED73CC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67350</c:v>
                </c:pt>
                <c:pt idx="1">
                  <c:v>117795</c:v>
                </c:pt>
                <c:pt idx="2">
                  <c:v>136198</c:v>
                </c:pt>
                <c:pt idx="3">
                  <c:v>159290</c:v>
                </c:pt>
                <c:pt idx="4">
                  <c:v>88233</c:v>
                </c:pt>
              </c:numCache>
            </c:numRef>
          </c:val>
          <c:smooth val="0"/>
          <c:extLst>
            <c:ext xmlns:c16="http://schemas.microsoft.com/office/drawing/2014/chart" uri="{C3380CC4-5D6E-409C-BE32-E72D297353CC}">
              <c16:uniqueId val="{00000001-FC85-4918-9D49-BE8CED73CC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2.36</c:v>
                </c:pt>
                <c:pt idx="1">
                  <c:v>2.93</c:v>
                </c:pt>
                <c:pt idx="2">
                  <c:v>2.19</c:v>
                </c:pt>
                <c:pt idx="3">
                  <c:v>6.05</c:v>
                </c:pt>
                <c:pt idx="4">
                  <c:v>4.47</c:v>
                </c:pt>
              </c:numCache>
            </c:numRef>
          </c:val>
          <c:extLst>
            <c:ext xmlns:c16="http://schemas.microsoft.com/office/drawing/2014/chart" uri="{C3380CC4-5D6E-409C-BE32-E72D297353CC}">
              <c16:uniqueId val="{00000000-2CBB-4E35-ADE4-21CEB52EBF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10.81</c:v>
                </c:pt>
                <c:pt idx="1">
                  <c:v>12.32</c:v>
                </c:pt>
                <c:pt idx="2">
                  <c:v>12.11</c:v>
                </c:pt>
                <c:pt idx="3">
                  <c:v>11.87</c:v>
                </c:pt>
                <c:pt idx="4">
                  <c:v>12.38</c:v>
                </c:pt>
              </c:numCache>
            </c:numRef>
          </c:val>
          <c:extLst>
            <c:ext xmlns:c16="http://schemas.microsoft.com/office/drawing/2014/chart" uri="{C3380CC4-5D6E-409C-BE32-E72D297353CC}">
              <c16:uniqueId val="{00000001-2CBB-4E35-ADE4-21CEB52EBF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-2.39</c:v>
                </c:pt>
                <c:pt idx="1">
                  <c:v>1.97</c:v>
                </c:pt>
                <c:pt idx="2">
                  <c:v>-0.69</c:v>
                </c:pt>
                <c:pt idx="3">
                  <c:v>3.9</c:v>
                </c:pt>
                <c:pt idx="4">
                  <c:v>-1.83</c:v>
                </c:pt>
              </c:numCache>
            </c:numRef>
          </c:val>
          <c:smooth val="0"/>
          <c:extLst>
            <c:ext xmlns:c16="http://schemas.microsoft.com/office/drawing/2014/chart" uri="{C3380CC4-5D6E-409C-BE32-E72D297353CC}">
              <c16:uniqueId val="{00000002-2CBB-4E35-ADE4-21CEB52EBF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0.16</c:v>
                </c:pt>
                <c:pt idx="4">
                  <c:v>#N/A</c:v>
                </c:pt>
                <c:pt idx="5">
                  <c:v>0</c:v>
                </c:pt>
                <c:pt idx="6">
                  <c:v>#N/A</c:v>
                </c:pt>
                <c:pt idx="7">
                  <c:v>0.01</c:v>
                </c:pt>
                <c:pt idx="8">
                  <c:v>#N/A</c:v>
                </c:pt>
                <c:pt idx="9">
                  <c:v>0</c:v>
                </c:pt>
              </c:numCache>
            </c:numRef>
          </c:val>
          <c:extLst>
            <c:ext xmlns:c16="http://schemas.microsoft.com/office/drawing/2014/chart" uri="{C3380CC4-5D6E-409C-BE32-E72D297353CC}">
              <c16:uniqueId val="{00000000-5407-4219-96DC-5F44CF39BA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07-4219-96DC-5F44CF39BA31}"/>
            </c:ext>
          </c:extLst>
        </c:ser>
        <c:ser>
          <c:idx val="2"/>
          <c:order val="2"/>
          <c:tx>
            <c:strRef>
              <c:f>データシート!$A$29</c:f>
              <c:strCache>
                <c:ptCount val="1"/>
                <c:pt idx="0">
                  <c:v>簡易給水施設事業特別会計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407-4219-96DC-5F44CF39BA3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5407-4219-96DC-5F44CF39BA3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0.51</c:v>
                </c:pt>
                <c:pt idx="4">
                  <c:v>#N/A</c:v>
                </c:pt>
                <c:pt idx="5">
                  <c:v>0.45</c:v>
                </c:pt>
                <c:pt idx="6">
                  <c:v>#N/A</c:v>
                </c:pt>
                <c:pt idx="7">
                  <c:v>0.42</c:v>
                </c:pt>
                <c:pt idx="8">
                  <c:v>#N/A</c:v>
                </c:pt>
                <c:pt idx="9">
                  <c:v>0.53</c:v>
                </c:pt>
              </c:numCache>
            </c:numRef>
          </c:val>
          <c:extLst>
            <c:ext xmlns:c16="http://schemas.microsoft.com/office/drawing/2014/chart" uri="{C3380CC4-5D6E-409C-BE32-E72D297353CC}">
              <c16:uniqueId val="{00000004-5407-4219-96DC-5F44CF39BA31}"/>
            </c:ext>
          </c:extLst>
        </c:ser>
        <c:ser>
          <c:idx val="5"/>
          <c:order val="5"/>
          <c:tx>
            <c:strRef>
              <c:f>データシート!$A$32</c:f>
              <c:strCache>
                <c:ptCount val="1"/>
                <c:pt idx="0">
                  <c:v>大田市下水道事業会計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0.48</c:v>
                </c:pt>
                <c:pt idx="6">
                  <c:v>#N/A</c:v>
                </c:pt>
                <c:pt idx="7">
                  <c:v>0.52</c:v>
                </c:pt>
                <c:pt idx="8">
                  <c:v>#N/A</c:v>
                </c:pt>
                <c:pt idx="9">
                  <c:v>1.39</c:v>
                </c:pt>
              </c:numCache>
            </c:numRef>
          </c:val>
          <c:extLst>
            <c:ext xmlns:c16="http://schemas.microsoft.com/office/drawing/2014/chart" uri="{C3380CC4-5D6E-409C-BE32-E72D297353CC}">
              <c16:uniqueId val="{00000005-5407-4219-96DC-5F44CF39BA3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0.08</c:v>
                </c:pt>
                <c:pt idx="4">
                  <c:v>#N/A</c:v>
                </c:pt>
                <c:pt idx="5">
                  <c:v>0.41</c:v>
                </c:pt>
                <c:pt idx="6">
                  <c:v>#N/A</c:v>
                </c:pt>
                <c:pt idx="7">
                  <c:v>0.87</c:v>
                </c:pt>
                <c:pt idx="8">
                  <c:v>#N/A</c:v>
                </c:pt>
                <c:pt idx="9">
                  <c:v>1.67</c:v>
                </c:pt>
              </c:numCache>
            </c:numRef>
          </c:val>
          <c:extLst>
            <c:ext xmlns:c16="http://schemas.microsoft.com/office/drawing/2014/chart" uri="{C3380CC4-5D6E-409C-BE32-E72D297353CC}">
              <c16:uniqueId val="{00000006-5407-4219-96DC-5F44CF39BA31}"/>
            </c:ext>
          </c:extLst>
        </c:ser>
        <c:ser>
          <c:idx val="7"/>
          <c:order val="7"/>
          <c:tx>
            <c:strRef>
              <c:f>データシート!$A$34</c:f>
              <c:strCache>
                <c:ptCount val="1"/>
                <c:pt idx="0">
                  <c:v>大田市水道事業会計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4.87</c:v>
                </c:pt>
                <c:pt idx="2">
                  <c:v>#N/A</c:v>
                </c:pt>
                <c:pt idx="3">
                  <c:v>4.74</c:v>
                </c:pt>
                <c:pt idx="4">
                  <c:v>#N/A</c:v>
                </c:pt>
                <c:pt idx="5">
                  <c:v>4.3600000000000003</c:v>
                </c:pt>
                <c:pt idx="6">
                  <c:v>#N/A</c:v>
                </c:pt>
                <c:pt idx="7">
                  <c:v>4.1399999999999997</c:v>
                </c:pt>
                <c:pt idx="8">
                  <c:v>#N/A</c:v>
                </c:pt>
                <c:pt idx="9">
                  <c:v>3.95</c:v>
                </c:pt>
              </c:numCache>
            </c:numRef>
          </c:val>
          <c:extLst>
            <c:ext xmlns:c16="http://schemas.microsoft.com/office/drawing/2014/chart" uri="{C3380CC4-5D6E-409C-BE32-E72D297353CC}">
              <c16:uniqueId val="{00000007-5407-4219-96DC-5F44CF39BA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2.36</c:v>
                </c:pt>
                <c:pt idx="2">
                  <c:v>#N/A</c:v>
                </c:pt>
                <c:pt idx="3">
                  <c:v>2.93</c:v>
                </c:pt>
                <c:pt idx="4">
                  <c:v>#N/A</c:v>
                </c:pt>
                <c:pt idx="5">
                  <c:v>2.1800000000000002</c:v>
                </c:pt>
                <c:pt idx="6">
                  <c:v>#N/A</c:v>
                </c:pt>
                <c:pt idx="7">
                  <c:v>6.04</c:v>
                </c:pt>
                <c:pt idx="8">
                  <c:v>#N/A</c:v>
                </c:pt>
                <c:pt idx="9">
                  <c:v>4.47</c:v>
                </c:pt>
              </c:numCache>
            </c:numRef>
          </c:val>
          <c:extLst>
            <c:ext xmlns:c16="http://schemas.microsoft.com/office/drawing/2014/chart" uri="{C3380CC4-5D6E-409C-BE32-E72D297353CC}">
              <c16:uniqueId val="{00000008-5407-4219-96DC-5F44CF39BA31}"/>
            </c:ext>
          </c:extLst>
        </c:ser>
        <c:ser>
          <c:idx val="9"/>
          <c:order val="9"/>
          <c:tx>
            <c:strRef>
              <c:f>データシート!$A$36</c:f>
              <c:strCache>
                <c:ptCount val="1"/>
                <c:pt idx="0">
                  <c:v>大田市病院事業会計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2.97</c:v>
                </c:pt>
                <c:pt idx="2">
                  <c:v>#N/A</c:v>
                </c:pt>
                <c:pt idx="3">
                  <c:v>1.41</c:v>
                </c:pt>
                <c:pt idx="4">
                  <c:v>#N/A</c:v>
                </c:pt>
                <c:pt idx="5">
                  <c:v>2.36</c:v>
                </c:pt>
                <c:pt idx="6">
                  <c:v>#N/A</c:v>
                </c:pt>
                <c:pt idx="7">
                  <c:v>6.31</c:v>
                </c:pt>
                <c:pt idx="8">
                  <c:v>#N/A</c:v>
                </c:pt>
                <c:pt idx="9">
                  <c:v>9.51</c:v>
                </c:pt>
              </c:numCache>
            </c:numRef>
          </c:val>
          <c:extLst>
            <c:ext xmlns:c16="http://schemas.microsoft.com/office/drawing/2014/chart" uri="{C3380CC4-5D6E-409C-BE32-E72D297353CC}">
              <c16:uniqueId val="{00000009-5407-4219-96DC-5F44CF39BA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3000</c:v>
                </c:pt>
                <c:pt idx="5">
                  <c:v>3034</c:v>
                </c:pt>
                <c:pt idx="8">
                  <c:v>2930</c:v>
                </c:pt>
                <c:pt idx="11">
                  <c:v>2811</c:v>
                </c:pt>
                <c:pt idx="14">
                  <c:v>2618</c:v>
                </c:pt>
              </c:numCache>
            </c:numRef>
          </c:val>
          <c:extLst>
            <c:ext xmlns:c16="http://schemas.microsoft.com/office/drawing/2014/chart" uri="{C3380CC4-5D6E-409C-BE32-E72D297353CC}">
              <c16:uniqueId val="{00000000-8BBA-4AF9-A8EB-5A5ACCC4B2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BA-4AF9-A8EB-5A5ACCC4B2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119</c:v>
                </c:pt>
                <c:pt idx="3">
                  <c:v>128</c:v>
                </c:pt>
                <c:pt idx="6">
                  <c:v>130</c:v>
                </c:pt>
                <c:pt idx="9">
                  <c:v>132</c:v>
                </c:pt>
                <c:pt idx="12">
                  <c:v>17</c:v>
                </c:pt>
              </c:numCache>
            </c:numRef>
          </c:val>
          <c:extLst>
            <c:ext xmlns:c16="http://schemas.microsoft.com/office/drawing/2014/chart" uri="{C3380CC4-5D6E-409C-BE32-E72D297353CC}">
              <c16:uniqueId val="{00000002-8BBA-4AF9-A8EB-5A5ACCC4B2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BA-4AF9-A8EB-5A5ACCC4B2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911</c:v>
                </c:pt>
                <c:pt idx="3">
                  <c:v>943</c:v>
                </c:pt>
                <c:pt idx="6">
                  <c:v>661</c:v>
                </c:pt>
                <c:pt idx="9">
                  <c:v>744</c:v>
                </c:pt>
                <c:pt idx="12">
                  <c:v>695</c:v>
                </c:pt>
              </c:numCache>
            </c:numRef>
          </c:val>
          <c:extLst>
            <c:ext xmlns:c16="http://schemas.microsoft.com/office/drawing/2014/chart" uri="{C3380CC4-5D6E-409C-BE32-E72D297353CC}">
              <c16:uniqueId val="{00000004-8BBA-4AF9-A8EB-5A5ACCC4B2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BA-4AF9-A8EB-5A5ACCC4B2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BA-4AF9-A8EB-5A5ACCC4B2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3381</c:v>
                </c:pt>
                <c:pt idx="3">
                  <c:v>3369</c:v>
                </c:pt>
                <c:pt idx="6">
                  <c:v>3307</c:v>
                </c:pt>
                <c:pt idx="9">
                  <c:v>3236</c:v>
                </c:pt>
                <c:pt idx="12">
                  <c:v>3037</c:v>
                </c:pt>
              </c:numCache>
            </c:numRef>
          </c:val>
          <c:extLst>
            <c:ext xmlns:c16="http://schemas.microsoft.com/office/drawing/2014/chart" uri="{C3380CC4-5D6E-409C-BE32-E72D297353CC}">
              <c16:uniqueId val="{00000007-8BBA-4AF9-A8EB-5A5ACCC4B2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1411</c:v>
                </c:pt>
                <c:pt idx="2">
                  <c:v>#N/A</c:v>
                </c:pt>
                <c:pt idx="3">
                  <c:v>#N/A</c:v>
                </c:pt>
                <c:pt idx="4">
                  <c:v>1406</c:v>
                </c:pt>
                <c:pt idx="5">
                  <c:v>#N/A</c:v>
                </c:pt>
                <c:pt idx="6">
                  <c:v>#N/A</c:v>
                </c:pt>
                <c:pt idx="7">
                  <c:v>1168</c:v>
                </c:pt>
                <c:pt idx="8">
                  <c:v>#N/A</c:v>
                </c:pt>
                <c:pt idx="9">
                  <c:v>#N/A</c:v>
                </c:pt>
                <c:pt idx="10">
                  <c:v>1301</c:v>
                </c:pt>
                <c:pt idx="11">
                  <c:v>#N/A</c:v>
                </c:pt>
                <c:pt idx="12">
                  <c:v>#N/A</c:v>
                </c:pt>
                <c:pt idx="13">
                  <c:v>1131</c:v>
                </c:pt>
                <c:pt idx="14">
                  <c:v>#N/A</c:v>
                </c:pt>
              </c:numCache>
            </c:numRef>
          </c:val>
          <c:smooth val="0"/>
          <c:extLst>
            <c:ext xmlns:c16="http://schemas.microsoft.com/office/drawing/2014/chart" uri="{C3380CC4-5D6E-409C-BE32-E72D297353CC}">
              <c16:uniqueId val="{00000008-8BBA-4AF9-A8EB-5A5ACCC4B2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28187</c:v>
                </c:pt>
                <c:pt idx="5">
                  <c:v>33599</c:v>
                </c:pt>
                <c:pt idx="8">
                  <c:v>32988</c:v>
                </c:pt>
                <c:pt idx="11">
                  <c:v>33049</c:v>
                </c:pt>
                <c:pt idx="14">
                  <c:v>34318</c:v>
                </c:pt>
              </c:numCache>
            </c:numRef>
          </c:val>
          <c:extLst>
            <c:ext xmlns:c16="http://schemas.microsoft.com/office/drawing/2014/chart" uri="{C3380CC4-5D6E-409C-BE32-E72D297353CC}">
              <c16:uniqueId val="{00000000-EF45-4E2D-A836-00C91D34D0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1425</c:v>
                </c:pt>
                <c:pt idx="5">
                  <c:v>1376</c:v>
                </c:pt>
                <c:pt idx="8">
                  <c:v>1468</c:v>
                </c:pt>
                <c:pt idx="11">
                  <c:v>1635</c:v>
                </c:pt>
                <c:pt idx="14">
                  <c:v>1957</c:v>
                </c:pt>
              </c:numCache>
            </c:numRef>
          </c:val>
          <c:extLst>
            <c:ext xmlns:c16="http://schemas.microsoft.com/office/drawing/2014/chart" uri="{C3380CC4-5D6E-409C-BE32-E72D297353CC}">
              <c16:uniqueId val="{00000001-EF45-4E2D-A836-00C91D34D0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5334</c:v>
                </c:pt>
                <c:pt idx="5">
                  <c:v>4660</c:v>
                </c:pt>
                <c:pt idx="8">
                  <c:v>4336</c:v>
                </c:pt>
                <c:pt idx="11">
                  <c:v>4470</c:v>
                </c:pt>
                <c:pt idx="14">
                  <c:v>4973</c:v>
                </c:pt>
              </c:numCache>
            </c:numRef>
          </c:val>
          <c:extLst>
            <c:ext xmlns:c16="http://schemas.microsoft.com/office/drawing/2014/chart" uri="{C3380CC4-5D6E-409C-BE32-E72D297353CC}">
              <c16:uniqueId val="{00000002-EF45-4E2D-A836-00C91D34D0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45-4E2D-A836-00C91D34D0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45-4E2D-A836-00C91D34D0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45-4E2D-A836-00C91D34D0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4105</c:v>
                </c:pt>
                <c:pt idx="3">
                  <c:v>4056</c:v>
                </c:pt>
                <c:pt idx="6">
                  <c:v>3980</c:v>
                </c:pt>
                <c:pt idx="9">
                  <c:v>3904</c:v>
                </c:pt>
                <c:pt idx="12">
                  <c:v>3831</c:v>
                </c:pt>
              </c:numCache>
            </c:numRef>
          </c:val>
          <c:extLst>
            <c:ext xmlns:c16="http://schemas.microsoft.com/office/drawing/2014/chart" uri="{C3380CC4-5D6E-409C-BE32-E72D297353CC}">
              <c16:uniqueId val="{00000006-EF45-4E2D-A836-00C91D34D0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F45-4E2D-A836-00C91D34D0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10846</c:v>
                </c:pt>
                <c:pt idx="3">
                  <c:v>15416</c:v>
                </c:pt>
                <c:pt idx="6">
                  <c:v>12627</c:v>
                </c:pt>
                <c:pt idx="9">
                  <c:v>12867</c:v>
                </c:pt>
                <c:pt idx="12">
                  <c:v>13524</c:v>
                </c:pt>
              </c:numCache>
            </c:numRef>
          </c:val>
          <c:extLst>
            <c:ext xmlns:c16="http://schemas.microsoft.com/office/drawing/2014/chart" uri="{C3380CC4-5D6E-409C-BE32-E72D297353CC}">
              <c16:uniqueId val="{00000008-EF45-4E2D-A836-00C91D34D0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554</c:v>
                </c:pt>
                <c:pt idx="3">
                  <c:v>443</c:v>
                </c:pt>
                <c:pt idx="6">
                  <c:v>320</c:v>
                </c:pt>
                <c:pt idx="9">
                  <c:v>44</c:v>
                </c:pt>
                <c:pt idx="12">
                  <c:v>27</c:v>
                </c:pt>
              </c:numCache>
            </c:numRef>
          </c:val>
          <c:extLst>
            <c:ext xmlns:c16="http://schemas.microsoft.com/office/drawing/2014/chart" uri="{C3380CC4-5D6E-409C-BE32-E72D297353CC}">
              <c16:uniqueId val="{00000009-EF45-4E2D-A836-00C91D34D0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30042</c:v>
                </c:pt>
                <c:pt idx="3">
                  <c:v>30585</c:v>
                </c:pt>
                <c:pt idx="6">
                  <c:v>31149</c:v>
                </c:pt>
                <c:pt idx="9">
                  <c:v>32053</c:v>
                </c:pt>
                <c:pt idx="12">
                  <c:v>31125</c:v>
                </c:pt>
              </c:numCache>
            </c:numRef>
          </c:val>
          <c:extLst>
            <c:ext xmlns:c16="http://schemas.microsoft.com/office/drawing/2014/chart" uri="{C3380CC4-5D6E-409C-BE32-E72D297353CC}">
              <c16:uniqueId val="{0000000A-EF45-4E2D-A836-00C91D34D0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10601</c:v>
                </c:pt>
                <c:pt idx="2">
                  <c:v>#N/A</c:v>
                </c:pt>
                <c:pt idx="3">
                  <c:v>#N/A</c:v>
                </c:pt>
                <c:pt idx="4">
                  <c:v>10865</c:v>
                </c:pt>
                <c:pt idx="5">
                  <c:v>#N/A</c:v>
                </c:pt>
                <c:pt idx="6">
                  <c:v>#N/A</c:v>
                </c:pt>
                <c:pt idx="7">
                  <c:v>9283</c:v>
                </c:pt>
                <c:pt idx="8">
                  <c:v>#N/A</c:v>
                </c:pt>
                <c:pt idx="9">
                  <c:v>#N/A</c:v>
                </c:pt>
                <c:pt idx="10">
                  <c:v>9714</c:v>
                </c:pt>
                <c:pt idx="11">
                  <c:v>#N/A</c:v>
                </c:pt>
                <c:pt idx="12">
                  <c:v>#N/A</c:v>
                </c:pt>
                <c:pt idx="13">
                  <c:v>7260</c:v>
                </c:pt>
                <c:pt idx="14">
                  <c:v>#N/A</c:v>
                </c:pt>
              </c:numCache>
            </c:numRef>
          </c:val>
          <c:smooth val="0"/>
          <c:extLst>
            <c:ext xmlns:c16="http://schemas.microsoft.com/office/drawing/2014/chart" uri="{C3380CC4-5D6E-409C-BE32-E72D297353CC}">
              <c16:uniqueId val="{0000000B-EF45-4E2D-A836-00C91D34D0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1624</c:v>
                </c:pt>
                <c:pt idx="1">
                  <c:v>1625</c:v>
                </c:pt>
                <c:pt idx="2">
                  <c:v>1625</c:v>
                </c:pt>
              </c:numCache>
            </c:numRef>
          </c:val>
          <c:extLst>
            <c:ext xmlns:c16="http://schemas.microsoft.com/office/drawing/2014/chart" uri="{C3380CC4-5D6E-409C-BE32-E72D297353CC}">
              <c16:uniqueId val="{00000000-822D-4D3D-B344-8D2D083F49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789</c:v>
                </c:pt>
                <c:pt idx="1">
                  <c:v>827</c:v>
                </c:pt>
                <c:pt idx="2">
                  <c:v>1248</c:v>
                </c:pt>
              </c:numCache>
            </c:numRef>
          </c:val>
          <c:extLst>
            <c:ext xmlns:c16="http://schemas.microsoft.com/office/drawing/2014/chart" uri="{C3380CC4-5D6E-409C-BE32-E72D297353CC}">
              <c16:uniqueId val="{00000001-822D-4D3D-B344-8D2D083F49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2990</c:v>
                </c:pt>
                <c:pt idx="1">
                  <c:v>2823</c:v>
                </c:pt>
                <c:pt idx="2">
                  <c:v>2736</c:v>
                </c:pt>
              </c:numCache>
            </c:numRef>
          </c:val>
          <c:extLst>
            <c:ext xmlns:c16="http://schemas.microsoft.com/office/drawing/2014/chart" uri="{C3380CC4-5D6E-409C-BE32-E72D297353CC}">
              <c16:uniqueId val="{00000002-822D-4D3D-B344-8D2D083F49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年度においては、元利償還金、準元利償還金ともに減少傾向である。普通交付税への算入公債費も減少したが、分子としては、減少している。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今後の元利償還金等は、令和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年度にかけて一旦は減少する見込みだが、その後、事業完了した新病院建設、仁摩地区道の駅整備事業、新可燃ごみ処理施設整備事業等の償還による増加が見込まれる。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今後は、公共施設の適正化及び投資的事業の平準化により、実質公債費比率の上昇を抑えていく必要がある。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公営企業債等繰入見込額は、新病院建設に係る償還が据置期間中であることや下水道事業の継続的な実施により、高止まりの状況であるが、単年度の発行額を償還額が上回ったため、一般会計等に係る地方債の現在高は減少とな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また、交付税措置率の高い過疎債や合併債を活用しての事業実施であったため、基準財政需要額算入見込額は増となり、将来負担額から差し引く充当可能財源等の合計額は増加している。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今後は大田市駅前周辺土地区画整理事業が本格化するため、一般会計等に係る地方債の現在高及び公営企業債等繰入見込額が増加する見込みであり、適正な基金残高を確保していくよう努める必要がある。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島根県大田市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財政調整基金及び減債基金にその他特定目的基金を加えた残高は、令和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これは、主に市単独事業の実施財源として特定目的金を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百万円取り崩す一方で、前年度決算剰余金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百万円、公共施設総合管理基金への積立金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今後は、当市の歳入の多くを占める地方交付税が人口減少等の影響により減少し、一般財源の大幅減が見込まれる中、財政調整基金及び減債基金の合計額は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中期財政運営方針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目標額を大きく下回る状況が続いている。厳しい財政運営が続くことが見込まれるが、事業の選択と集中をより一層徹底し、基金の取り崩しを最小限に抑えるなど、財政健全化の取り組みをこれまで以上に強化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・合併振興基金、まちづくり推進基金、過疎地域持続的発展特別事業基金：設置目的に沿ったソフト事業の財源として使用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・石見銀山基金：石見銀山に係る整備活用及び景観保全の事業に要する経費に充てるもの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・公共施設総合管理基金：計画的な公共施設の保全、更新、解体撤去等及び活用に必要な事業に充てるもの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将来的な庁舎整備等を見据え令和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百万円をはじめとして、合計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（主な取崩し：まちづくり推進基金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百万円、石見銀山基金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・一般財源の不足が見込まれる中、住民サービスの確保や各種事業の実施のために、特定目的基金を積極的に活用していく。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年度の中長期財政見通しでは、令和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下記の理由により、年度末基金残高は横ばいとなった。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・特別交付税、ふるさと納税寄附金の増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・歳出決算見込み（事業実績）の減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財政運営は予算編成の段階から、支出を収入が上回り、その不足額を財政調整基金の取崩しで補う状況が常態化しており、人口減少等により地方交付税や市税の減収が見込まれる中においては、将来に不安を抱える厳しい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年度の中長期財政見通しにおいては、令和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年度には枯渇する見込み。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・突発的事象に対応するためにも一定水準の財政調整基金の確保は必要であることから、一層の財政健全化に取り組む必要がある。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下記の理由により、年度末基金残高は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・これまでに発行した地方債や今後見込まれる大型事業の財源として発行する地方債の償還財源として取崩しを予定している。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年度の中長期財政見通しにおいては、令和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年度には枯渇する見込み。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32,345
435.34
25,806,707
25,135,098
586,735
13,123,947
31,125,193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例年、類似団体よりも低い水準で推移しており、留保財源が小さい状況が続いている。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主な要因としては、施設整備などの普通建設事業の財源として、交付税措置率の高い地方債（過疎対策事業債、合併特例債等）の活用を積極的に行っており、基準財政需要額が大きくなることが挙げられる。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一方で、基準財政収入額については、市税等の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自主財源の割合が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小さい状況が続いているため、財政力指数は低くなっている。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752850" y="7328958"/>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62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732895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53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732895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7069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8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732895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70696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8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7089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72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718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72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738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72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736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72781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736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72781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736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分子部分については、人件費、公債費が減少したが、物件費と補助費等が増加となり、全体として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他方で、分母については、地方税が増加したが、普通交付税、臨時財政対策債が大きく減少したことにより、全体として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これにより比率としては、対前年度比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公共施設の適正化に取り組み、施設管理費の抑制に努める必要がある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また、会計年度任用職員の人数が、同級他団体と比較して多いので、適正な人員配置、定員管理にも取り組む必要がある。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622367"/>
          <a:ext cx="0" cy="1503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37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622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52850" y="10443210"/>
          <a:ext cx="762000" cy="4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243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398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66</xdr:row>
      <xdr:rowOff>18204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40050" y="10443210"/>
          <a:ext cx="812800" cy="4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130810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914804"/>
          <a:ext cx="8128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5452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32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162983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333500" y="11027410"/>
          <a:ext cx="79375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579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81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78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398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47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870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95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976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106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10087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108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前年度と比較し、正規職員の人数減により、人件費は減少となったが、各種施設の光熱費の増、物価高の影響等により、物件費が増となったため、人件費・物件費等の合計の決算額は増加となった。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今後も引き続き、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公共施設の適正化に取り組み、施設管理費の抑制に努める必要がある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また、会計年度任用職員の人数が、同級他団体と比較して多いので、適正な人員配置、定員管理にも取り組む必要がある。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90863</xdr:rowOff>
    </xdr:from>
    <xdr:to>
      <xdr:col>23</xdr:col>
      <xdr:colOff>133350</xdr:colOff>
      <xdr:row>86</xdr:row>
      <xdr:rowOff>158933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4289463"/>
          <a:ext cx="762000" cy="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708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49769</xdr:rowOff>
    </xdr:from>
    <xdr:to>
      <xdr:col>19</xdr:col>
      <xdr:colOff>133350</xdr:colOff>
      <xdr:row>86</xdr:row>
      <xdr:rowOff>90863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4248369"/>
          <a:ext cx="8128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57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116680</xdr:rowOff>
    </xdr:from>
    <xdr:to>
      <xdr:col>15</xdr:col>
      <xdr:colOff>82550</xdr:colOff>
      <xdr:row>86</xdr:row>
      <xdr:rowOff>49769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4150180"/>
          <a:ext cx="812800" cy="9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980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52824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7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58784</xdr:rowOff>
    </xdr:from>
    <xdr:to>
      <xdr:col>11</xdr:col>
      <xdr:colOff>31750</xdr:colOff>
      <xdr:row>85</xdr:row>
      <xdr:rowOff>116680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4092284"/>
          <a:ext cx="793750" cy="5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85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93079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63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8052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42237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58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108133</xdr:rowOff>
    </xdr:from>
    <xdr:to>
      <xdr:col>23</xdr:col>
      <xdr:colOff>184150</xdr:colOff>
      <xdr:row>87</xdr:row>
      <xdr:rowOff>38283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43067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80210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42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40063</xdr:rowOff>
    </xdr:from>
    <xdr:to>
      <xdr:col>19</xdr:col>
      <xdr:colOff>184150</xdr:colOff>
      <xdr:row>86</xdr:row>
      <xdr:rowOff>141663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42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126440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4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170419</xdr:rowOff>
    </xdr:from>
    <xdr:to>
      <xdr:col>15</xdr:col>
      <xdr:colOff>133350</xdr:colOff>
      <xdr:row>86</xdr:row>
      <xdr:rowOff>100569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41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85346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428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65880</xdr:rowOff>
    </xdr:from>
    <xdr:to>
      <xdr:col>11</xdr:col>
      <xdr:colOff>82550</xdr:colOff>
      <xdr:row>85</xdr:row>
      <xdr:rowOff>167480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4099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152257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41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7984</xdr:rowOff>
    </xdr:from>
    <xdr:to>
      <xdr:col>7</xdr:col>
      <xdr:colOff>31750</xdr:colOff>
      <xdr:row>85</xdr:row>
      <xdr:rowOff>109584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40414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94361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41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職員構成の変動等により、０．６ポイントの増となった。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引き続き、定員管理・給与の適正化に努める。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61913</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712950" y="14095413"/>
          <a:ext cx="762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5563850" y="1379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61913</xdr:rowOff>
    </xdr:from>
    <xdr:to>
      <xdr:col>77</xdr:col>
      <xdr:colOff>44450</xdr:colOff>
      <xdr:row>85</xdr:row>
      <xdr:rowOff>107156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906500" y="14095413"/>
          <a:ext cx="80645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370050" y="137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76994</xdr:rowOff>
    </xdr:from>
    <xdr:to>
      <xdr:col>72</xdr:col>
      <xdr:colOff>203200</xdr:colOff>
      <xdr:row>85</xdr:row>
      <xdr:rowOff>107156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106400" y="14110494"/>
          <a:ext cx="8001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868400" y="139755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5725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76994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2293600" y="14035088"/>
          <a:ext cx="8128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055600" y="1396047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7635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2242800" y="13975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95070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430500"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556385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11113</xdr:rowOff>
    </xdr:from>
    <xdr:to>
      <xdr:col>77</xdr:col>
      <xdr:colOff>95250</xdr:colOff>
      <xdr:row>85</xdr:row>
      <xdr:rowOff>112713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668500" y="140446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97490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70050" y="1413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56356</xdr:rowOff>
    </xdr:from>
    <xdr:to>
      <xdr:col>73</xdr:col>
      <xdr:colOff>44450</xdr:colOff>
      <xdr:row>85</xdr:row>
      <xdr:rowOff>157956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868400" y="14089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142733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57250" y="1417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26194</xdr:rowOff>
    </xdr:from>
    <xdr:to>
      <xdr:col>68</xdr:col>
      <xdr:colOff>203200</xdr:colOff>
      <xdr:row>85</xdr:row>
      <xdr:rowOff>127794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055600" y="1405969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112571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63500" y="141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2242800" y="13990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950700" y="140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平成１８年度来、４次にわたり定員適正化計画を策定し、事業の見直し、適正な人員配置、民間委託や指定管理者制度等の推進により、定員適正化に努めているが、人口の減少が進んでおり、令和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年度は、想定以上の退職希望があったため、職員数は減となったが、人口千人当たりの職員数は増加傾向にある。　類似団体との差異について、当市の特殊事業を考慮しつつ、業務の適正化等による人員配置の見直しを図る必要がある。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11501</xdr:rowOff>
    </xdr:from>
    <xdr:to>
      <xdr:col>81</xdr:col>
      <xdr:colOff>44450</xdr:colOff>
      <xdr:row>66</xdr:row>
      <xdr:rowOff>23565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712950" y="10908101"/>
          <a:ext cx="762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18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165523</xdr:rowOff>
    </xdr:from>
    <xdr:to>
      <xdr:col>77</xdr:col>
      <xdr:colOff>44450</xdr:colOff>
      <xdr:row>66</xdr:row>
      <xdr:rowOff>23565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906500" y="10897023"/>
          <a:ext cx="806450" cy="2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105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138712</xdr:rowOff>
    </xdr:from>
    <xdr:to>
      <xdr:col>72</xdr:col>
      <xdr:colOff>203200</xdr:colOff>
      <xdr:row>65</xdr:row>
      <xdr:rowOff>165523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106400" y="10870212"/>
          <a:ext cx="8001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5130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52087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2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102517</xdr:rowOff>
    </xdr:from>
    <xdr:to>
      <xdr:col>68</xdr:col>
      <xdr:colOff>152400</xdr:colOff>
      <xdr:row>65</xdr:row>
      <xdr:rowOff>138712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2293600" y="10834017"/>
          <a:ext cx="8128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5023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41363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27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487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26616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2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132151</xdr:rowOff>
    </xdr:from>
    <xdr:to>
      <xdr:col>81</xdr:col>
      <xdr:colOff>95250</xdr:colOff>
      <xdr:row>66</xdr:row>
      <xdr:rowOff>62301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30500" y="108636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104228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1083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144215</xdr:rowOff>
    </xdr:from>
    <xdr:to>
      <xdr:col>77</xdr:col>
      <xdr:colOff>95250</xdr:colOff>
      <xdr:row>66</xdr:row>
      <xdr:rowOff>74365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8500" y="108757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59142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1095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114723</xdr:rowOff>
    </xdr:from>
    <xdr:to>
      <xdr:col>73</xdr:col>
      <xdr:colOff>44450</xdr:colOff>
      <xdr:row>66</xdr:row>
      <xdr:rowOff>44873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108462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29650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109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87912</xdr:rowOff>
    </xdr:from>
    <xdr:to>
      <xdr:col>68</xdr:col>
      <xdr:colOff>203200</xdr:colOff>
      <xdr:row>66</xdr:row>
      <xdr:rowOff>18062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1081941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2839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1089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51717</xdr:rowOff>
    </xdr:from>
    <xdr:to>
      <xdr:col>64</xdr:col>
      <xdr:colOff>152400</xdr:colOff>
      <xdr:row>65</xdr:row>
      <xdr:rowOff>153317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107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138094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1086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単年度で見ると、分母（標準財政規模）が減少となったが、分子（元利償還金及び純元利償還金）の減少幅が大きかったため、比率は減少している。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年平均としては、令和元年度の単年度比率を令和４年度の単年度比率が下回ったため、比率は減少している。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今後の元利償還金及び純元利償還金は、令和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年度にかけて一旦は減少する見込みだが、その後、事業完了した新病院建設、仁摩地区道の駅整備事業、新可燃ごみ処理施設整備事業等による増加が見込まれる。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26307</xdr:rowOff>
    </xdr:from>
    <xdr:to>
      <xdr:col>81</xdr:col>
      <xdr:colOff>44450</xdr:colOff>
      <xdr:row>43</xdr:row>
      <xdr:rowOff>141212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712950" y="7125607"/>
          <a:ext cx="762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5563850"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141212</xdr:rowOff>
    </xdr:from>
    <xdr:to>
      <xdr:col>77</xdr:col>
      <xdr:colOff>44450</xdr:colOff>
      <xdr:row>44</xdr:row>
      <xdr:rowOff>38705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906500" y="7240512"/>
          <a:ext cx="8064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370050" y="654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38705</xdr:rowOff>
    </xdr:from>
    <xdr:to>
      <xdr:col>72</xdr:col>
      <xdr:colOff>203200</xdr:colOff>
      <xdr:row>44</xdr:row>
      <xdr:rowOff>165100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106400" y="7303105"/>
          <a:ext cx="8001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868400" y="68691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557250" y="66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44</xdr:row>
      <xdr:rowOff>165100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2293600" y="74295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055600" y="690365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763500" y="66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224280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19507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146957</xdr:rowOff>
    </xdr:from>
    <xdr:to>
      <xdr:col>81</xdr:col>
      <xdr:colOff>95250</xdr:colOff>
      <xdr:row>43</xdr:row>
      <xdr:rowOff>77107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430500" y="7081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119034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556385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90412</xdr:rowOff>
    </xdr:from>
    <xdr:to>
      <xdr:col>77</xdr:col>
      <xdr:colOff>95250</xdr:colOff>
      <xdr:row>44</xdr:row>
      <xdr:rowOff>20562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668500" y="71897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5339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370050" y="726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159355</xdr:rowOff>
    </xdr:from>
    <xdr:to>
      <xdr:col>73</xdr:col>
      <xdr:colOff>44450</xdr:colOff>
      <xdr:row>44</xdr:row>
      <xdr:rowOff>89505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868400" y="72586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74282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557250" y="733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055600" y="73787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63500" y="74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2242800" y="737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1950700" y="74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年度においては、し尿処理施設整備事業、消防通信指令システム更新整備事業等の大型事業が完了したが、近年実施した大型の事業のほとんどが過疎債や合併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債といった交付税措置率の高い起債を活用しての事業実施のため、将来負担額は減少した。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大田市駅周辺土地区画整理事業や新庁舎整備に係る地方債残高の増加、合併特例債発行終了年度の到来、人口減少による普通交付税の減少等が見込まれることから、将来負担比率の推移について注視し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37516</xdr:rowOff>
    </xdr:from>
    <xdr:to>
      <xdr:col>81</xdr:col>
      <xdr:colOff>44450</xdr:colOff>
      <xdr:row>16</xdr:row>
      <xdr:rowOff>134036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712950" y="2679116"/>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5563850" y="2247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129210</xdr:rowOff>
    </xdr:from>
    <xdr:to>
      <xdr:col>77</xdr:col>
      <xdr:colOff>44450</xdr:colOff>
      <xdr:row>16</xdr:row>
      <xdr:rowOff>134036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906500" y="2770810"/>
          <a:ext cx="8064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129210</xdr:rowOff>
    </xdr:from>
    <xdr:to>
      <xdr:col>72</xdr:col>
      <xdr:colOff>203200</xdr:colOff>
      <xdr:row>17</xdr:row>
      <xdr:rowOff>45110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106400" y="2770810"/>
          <a:ext cx="8001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868400" y="250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140606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557250" y="228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26772</xdr:rowOff>
    </xdr:from>
    <xdr:to>
      <xdr:col>68</xdr:col>
      <xdr:colOff>152400</xdr:colOff>
      <xdr:row>17</xdr:row>
      <xdr:rowOff>45110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2293600" y="2833472"/>
          <a:ext cx="8128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055600" y="254200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5834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763500" y="23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2242800" y="25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19507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158166</xdr:rowOff>
    </xdr:from>
    <xdr:to>
      <xdr:col>81</xdr:col>
      <xdr:colOff>95250</xdr:colOff>
      <xdr:row>16</xdr:row>
      <xdr:rowOff>88316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430500" y="26346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130243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5563850" y="26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83236</xdr:rowOff>
    </xdr:from>
    <xdr:to>
      <xdr:col>77</xdr:col>
      <xdr:colOff>95250</xdr:colOff>
      <xdr:row>17</xdr:row>
      <xdr:rowOff>13386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668500" y="27248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169613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370050" y="28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78410</xdr:rowOff>
    </xdr:from>
    <xdr:to>
      <xdr:col>73</xdr:col>
      <xdr:colOff>44450</xdr:colOff>
      <xdr:row>17</xdr:row>
      <xdr:rowOff>8560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868400" y="27200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164787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557250" y="28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165760</xdr:rowOff>
    </xdr:from>
    <xdr:to>
      <xdr:col>68</xdr:col>
      <xdr:colOff>203200</xdr:colOff>
      <xdr:row>17</xdr:row>
      <xdr:rowOff>95910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055600" y="280736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80687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2763500" y="28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147422</xdr:rowOff>
    </xdr:from>
    <xdr:to>
      <xdr:col>64</xdr:col>
      <xdr:colOff>152400</xdr:colOff>
      <xdr:row>17</xdr:row>
      <xdr:rowOff>77572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2242800" y="27890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62349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1950700" y="28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32,345
435.34
25,806,707
25,135,098
586,735
13,123,947
31,125,193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を含めて市町村合併を行ったことにより、消防や衛生関係の人件費が類似団体と比較して多くなっているため、類似団体平均より数値が高くなっている。また会計年度任用職員制度導入により、人件費は著しく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年度においては、人件費の支出額としては減少したが、歳出経常一般財源に占める割合は増加している。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139700</xdr:rowOff>
    </xdr:from>
    <xdr:to>
      <xdr:col>24</xdr:col>
      <xdr:colOff>25400</xdr:colOff>
      <xdr:row>41</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97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97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82550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69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82550</xdr:rowOff>
    </xdr:from>
    <xdr:to>
      <xdr:col>11</xdr:col>
      <xdr:colOff>9525</xdr:colOff>
      <xdr:row>39</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6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57150</xdr:rowOff>
    </xdr:from>
    <xdr:to>
      <xdr:col>24</xdr:col>
      <xdr:colOff>76200</xdr:colOff>
      <xdr:row>41</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31750</xdr:rowOff>
    </xdr:from>
    <xdr:to>
      <xdr:col>11</xdr:col>
      <xdr:colOff>60325</xdr:colOff>
      <xdr:row>39</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69850</xdr:rowOff>
    </xdr:from>
    <xdr:to>
      <xdr:col>6</xdr:col>
      <xdr:colOff>171450</xdr:colOff>
      <xdr:row>40</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機器更新費が増加しているが、会計年度任用職員制度導入に伴う賃金の廃節により、物件費自体としては、歳出経常一般財源等は大きく変動していない。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年度においては、各種施設の光熱費の増、物価高の影響等により比率が増加している。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1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年度においては、各種給付事業の実績増により、比率が増加している。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59</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66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年度においては、除雪に係る支出が増加したため、比率が増加している。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97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一部事務組合を含めて市町村合併を行ったことにより、消防や衛生関係の人件費などに係る負担金支出が生じないため、類似団体平均より数値が低くなっている。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一方で、ごみ処理に係る負担金を他自治体へ支出していることにより比率としては増加傾向にある。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7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21607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85090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10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34290</xdr:rowOff>
    </xdr:from>
    <xdr:to>
      <xdr:col>65</xdr:col>
      <xdr:colOff>53975</xdr:colOff>
      <xdr:row>34</xdr:row>
      <xdr:rowOff>135890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146067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自主財源に乏しい中で、インフラ整備等については地方債に依存しているため、単年度の公債費は同規模団体と比較して大きくなっている。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年度においては、償還開始による増加よりも、償還終了による減少が大きかったため、公債費に充当した一般財源は減少しており、比率については微減となっている。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51563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915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51563</xdr:rowOff>
    </xdr:from>
    <xdr:to>
      <xdr:col>19</xdr:col>
      <xdr:colOff>187325</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961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120142</xdr:rowOff>
    </xdr:from>
    <xdr:to>
      <xdr:col>15</xdr:col>
      <xdr:colOff>98425</xdr:colOff>
      <xdr:row>79</xdr:row>
      <xdr:rowOff>143002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6646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146829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143002</xdr:rowOff>
    </xdr:from>
    <xdr:to>
      <xdr:col>11</xdr:col>
      <xdr:colOff>9525</xdr:colOff>
      <xdr:row>79</xdr:row>
      <xdr:rowOff>152146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87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151401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151401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69342</xdr:rowOff>
    </xdr:from>
    <xdr:to>
      <xdr:col>15</xdr:col>
      <xdr:colOff>149225</xdr:colOff>
      <xdr:row>79</xdr:row>
      <xdr:rowOff>170942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155719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92202</xdr:rowOff>
    </xdr:from>
    <xdr:to>
      <xdr:col>11</xdr:col>
      <xdr:colOff>60325</xdr:colOff>
      <xdr:row>80</xdr:row>
      <xdr:rowOff>22352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年度における公債費を除く経費にかかる比率については、物件費及び補助費等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が増加したことにより、分子となる歳出経常一般財源等が増加したため、</a:t>
          </a:r>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ポイント増加した。また、地方交付税の減少により、歳入経常一般財源が減少していることもあり、比率が増加することとなった。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今後は、公債費の増加が見込まれるため、行財政改革の推進により、公債費以外の経費の抑制に努める必要がある。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743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7432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33274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116718</xdr:rowOff>
    </xdr:from>
    <xdr:to>
      <xdr:col>29</xdr:col>
      <xdr:colOff>127000</xdr:colOff>
      <xdr:row>11</xdr:row>
      <xdr:rowOff>127476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050293"/>
          <a:ext cx="647700" cy="1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127476</xdr:rowOff>
    </xdr:from>
    <xdr:to>
      <xdr:col>26</xdr:col>
      <xdr:colOff>50800</xdr:colOff>
      <xdr:row>11</xdr:row>
      <xdr:rowOff>154894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061051"/>
          <a:ext cx="698500" cy="2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154894</xdr:rowOff>
    </xdr:from>
    <xdr:to>
      <xdr:col>22</xdr:col>
      <xdr:colOff>114300</xdr:colOff>
      <xdr:row>12</xdr:row>
      <xdr:rowOff>114146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088469"/>
          <a:ext cx="698500" cy="13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63212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114146</xdr:rowOff>
    </xdr:from>
    <xdr:to>
      <xdr:col>18</xdr:col>
      <xdr:colOff>177800</xdr:colOff>
      <xdr:row>12</xdr:row>
      <xdr:rowOff>138249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219171"/>
          <a:ext cx="698500" cy="2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105589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2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128563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4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65918</xdr:rowOff>
    </xdr:from>
    <xdr:to>
      <xdr:col>29</xdr:col>
      <xdr:colOff>177800</xdr:colOff>
      <xdr:row>11</xdr:row>
      <xdr:rowOff>167518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199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12595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194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76676</xdr:rowOff>
    </xdr:from>
    <xdr:to>
      <xdr:col>26</xdr:col>
      <xdr:colOff>101600</xdr:colOff>
      <xdr:row>12</xdr:row>
      <xdr:rowOff>6826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17003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77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104094</xdr:rowOff>
    </xdr:from>
    <xdr:to>
      <xdr:col>22</xdr:col>
      <xdr:colOff>165100</xdr:colOff>
      <xdr:row>12</xdr:row>
      <xdr:rowOff>34244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03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44421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8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63346</xdr:rowOff>
    </xdr:from>
    <xdr:to>
      <xdr:col>19</xdr:col>
      <xdr:colOff>38100</xdr:colOff>
      <xdr:row>12</xdr:row>
      <xdr:rowOff>164946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16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3673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193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87449</xdr:rowOff>
    </xdr:from>
    <xdr:to>
      <xdr:col>15</xdr:col>
      <xdr:colOff>101600</xdr:colOff>
      <xdr:row>13</xdr:row>
      <xdr:rowOff>17599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19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27776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196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66258</xdr:rowOff>
    </xdr:from>
    <xdr:to>
      <xdr:col>29</xdr:col>
      <xdr:colOff>127000</xdr:colOff>
      <xdr:row>34</xdr:row>
      <xdr:rowOff>216872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333708"/>
          <a:ext cx="647700" cy="15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66258</xdr:rowOff>
    </xdr:from>
    <xdr:to>
      <xdr:col>26</xdr:col>
      <xdr:colOff>50800</xdr:colOff>
      <xdr:row>34</xdr:row>
      <xdr:rowOff>215599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333708"/>
          <a:ext cx="698500" cy="14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6659</xdr:rowOff>
    </xdr:from>
    <xdr:to>
      <xdr:col>22</xdr:col>
      <xdr:colOff>114300</xdr:colOff>
      <xdr:row>34</xdr:row>
      <xdr:rowOff>215599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274109"/>
          <a:ext cx="698500" cy="20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217866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82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6659</xdr:rowOff>
    </xdr:from>
    <xdr:to>
      <xdr:col>18</xdr:col>
      <xdr:colOff>177800</xdr:colOff>
      <xdr:row>34</xdr:row>
      <xdr:rowOff>23901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274109"/>
          <a:ext cx="698500" cy="1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195528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0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194646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166072</xdr:rowOff>
    </xdr:from>
    <xdr:to>
      <xdr:col>29</xdr:col>
      <xdr:colOff>177800</xdr:colOff>
      <xdr:row>34</xdr:row>
      <xdr:rowOff>267672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3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11149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7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15458</xdr:rowOff>
    </xdr:from>
    <xdr:to>
      <xdr:col>26</xdr:col>
      <xdr:colOff>101600</xdr:colOff>
      <xdr:row>34</xdr:row>
      <xdr:rowOff>117058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28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127235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0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164799</xdr:rowOff>
    </xdr:from>
    <xdr:to>
      <xdr:col>22</xdr:col>
      <xdr:colOff>165100</xdr:colOff>
      <xdr:row>34</xdr:row>
      <xdr:rowOff>266399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43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276576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20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298759</xdr:rowOff>
    </xdr:from>
    <xdr:to>
      <xdr:col>19</xdr:col>
      <xdr:colOff>38100</xdr:colOff>
      <xdr:row>34</xdr:row>
      <xdr:rowOff>57459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2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67636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599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316001</xdr:rowOff>
    </xdr:from>
    <xdr:to>
      <xdr:col>15</xdr:col>
      <xdr:colOff>101600</xdr:colOff>
      <xdr:row>34</xdr:row>
      <xdr:rowOff>74701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24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84878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0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32,345
435.34
25,806,707
25,135,098
586,735
13,123,947
31,125,193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9088</xdr:rowOff>
    </xdr:from>
    <xdr:to>
      <xdr:col>24</xdr:col>
      <xdr:colOff>63500</xdr:colOff>
      <xdr:row>30</xdr:row>
      <xdr:rowOff>22265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52588"/>
          <a:ext cx="8382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22265</xdr:rowOff>
    </xdr:from>
    <xdr:to>
      <xdr:col>19</xdr:col>
      <xdr:colOff>177800</xdr:colOff>
      <xdr:row>30</xdr:row>
      <xdr:rowOff>93343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165765"/>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93343</xdr:rowOff>
    </xdr:from>
    <xdr:to>
      <xdr:col>15</xdr:col>
      <xdr:colOff>50800</xdr:colOff>
      <xdr:row>31</xdr:row>
      <xdr:rowOff>91122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36843"/>
          <a:ext cx="889000" cy="16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91122</xdr:rowOff>
    </xdr:from>
    <xdr:to>
      <xdr:col>10</xdr:col>
      <xdr:colOff>114300</xdr:colOff>
      <xdr:row>31</xdr:row>
      <xdr:rowOff>123780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06072"/>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129738</xdr:rowOff>
    </xdr:from>
    <xdr:to>
      <xdr:col>24</xdr:col>
      <xdr:colOff>114300</xdr:colOff>
      <xdr:row>30</xdr:row>
      <xdr:rowOff>59888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60509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142915</xdr:rowOff>
    </xdr:from>
    <xdr:to>
      <xdr:col>20</xdr:col>
      <xdr:colOff>38100</xdr:colOff>
      <xdr:row>30</xdr:row>
      <xdr:rowOff>73065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89592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89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42543</xdr:rowOff>
    </xdr:from>
    <xdr:to>
      <xdr:col>15</xdr:col>
      <xdr:colOff>101600</xdr:colOff>
      <xdr:row>30</xdr:row>
      <xdr:rowOff>144143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160670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6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40322</xdr:rowOff>
    </xdr:from>
    <xdr:to>
      <xdr:col>10</xdr:col>
      <xdr:colOff>165100</xdr:colOff>
      <xdr:row>31</xdr:row>
      <xdr:rowOff>141922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158449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1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72980</xdr:rowOff>
    </xdr:from>
    <xdr:to>
      <xdr:col>6</xdr:col>
      <xdr:colOff>38100</xdr:colOff>
      <xdr:row>32</xdr:row>
      <xdr:rowOff>3130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3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19657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1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18030</xdr:rowOff>
    </xdr:from>
    <xdr:to>
      <xdr:col>24</xdr:col>
      <xdr:colOff>63500</xdr:colOff>
      <xdr:row>56</xdr:row>
      <xdr:rowOff>85266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9230"/>
          <a:ext cx="838200" cy="6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85266</xdr:rowOff>
    </xdr:from>
    <xdr:to>
      <xdr:col>19</xdr:col>
      <xdr:colOff>177800</xdr:colOff>
      <xdr:row>56</xdr:row>
      <xdr:rowOff>110768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6466"/>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105602</xdr:rowOff>
    </xdr:from>
    <xdr:to>
      <xdr:col>15</xdr:col>
      <xdr:colOff>50800</xdr:colOff>
      <xdr:row>56</xdr:row>
      <xdr:rowOff>110768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6802"/>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105602</xdr:rowOff>
    </xdr:from>
    <xdr:to>
      <xdr:col>10</xdr:col>
      <xdr:colOff>114300</xdr:colOff>
      <xdr:row>56</xdr:row>
      <xdr:rowOff>163868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6802"/>
          <a:ext cx="889000" cy="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69302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138680</xdr:rowOff>
    </xdr:from>
    <xdr:to>
      <xdr:col>24</xdr:col>
      <xdr:colOff>114300</xdr:colOff>
      <xdr:row>56</xdr:row>
      <xdr:rowOff>68830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161557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34466</xdr:rowOff>
    </xdr:from>
    <xdr:to>
      <xdr:col>20</xdr:col>
      <xdr:colOff>38100</xdr:colOff>
      <xdr:row>56</xdr:row>
      <xdr:rowOff>136066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152593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59968</xdr:rowOff>
    </xdr:from>
    <xdr:to>
      <xdr:col>15</xdr:col>
      <xdr:colOff>101600</xdr:colOff>
      <xdr:row>56</xdr:row>
      <xdr:rowOff>161568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152695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54802</xdr:rowOff>
    </xdr:from>
    <xdr:to>
      <xdr:col>10</xdr:col>
      <xdr:colOff>165100</xdr:colOff>
      <xdr:row>56</xdr:row>
      <xdr:rowOff>156402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113068</xdr:rowOff>
    </xdr:from>
    <xdr:to>
      <xdr:col>6</xdr:col>
      <xdr:colOff>38100</xdr:colOff>
      <xdr:row>57</xdr:row>
      <xdr:rowOff>43218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59745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8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65633</xdr:rowOff>
    </xdr:from>
    <xdr:to>
      <xdr:col>24</xdr:col>
      <xdr:colOff>63500</xdr:colOff>
      <xdr:row>78</xdr:row>
      <xdr:rowOff>80263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873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47620</xdr:rowOff>
    </xdr:from>
    <xdr:to>
      <xdr:col>19</xdr:col>
      <xdr:colOff>177800</xdr:colOff>
      <xdr:row>78</xdr:row>
      <xdr:rowOff>80263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0720"/>
          <a:ext cx="8890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47620</xdr:rowOff>
    </xdr:from>
    <xdr:to>
      <xdr:col>15</xdr:col>
      <xdr:colOff>50800</xdr:colOff>
      <xdr:row>78</xdr:row>
      <xdr:rowOff>84584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0720"/>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78846</xdr:rowOff>
    </xdr:from>
    <xdr:to>
      <xdr:col>10</xdr:col>
      <xdr:colOff>114300</xdr:colOff>
      <xdr:row>78</xdr:row>
      <xdr:rowOff>84584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1946"/>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14833</xdr:rowOff>
    </xdr:from>
    <xdr:to>
      <xdr:col>24</xdr:col>
      <xdr:colOff>114300</xdr:colOff>
      <xdr:row>78</xdr:row>
      <xdr:rowOff>116433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101210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29463</xdr:rowOff>
    </xdr:from>
    <xdr:to>
      <xdr:col>20</xdr:col>
      <xdr:colOff>38100</xdr:colOff>
      <xdr:row>78</xdr:row>
      <xdr:rowOff>131063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122190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168270</xdr:rowOff>
    </xdr:from>
    <xdr:to>
      <xdr:col>15</xdr:col>
      <xdr:colOff>101600</xdr:colOff>
      <xdr:row>78</xdr:row>
      <xdr:rowOff>98420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89547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33784</xdr:rowOff>
    </xdr:from>
    <xdr:to>
      <xdr:col>10</xdr:col>
      <xdr:colOff>165100</xdr:colOff>
      <xdr:row>78</xdr:row>
      <xdr:rowOff>135384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126511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28046</xdr:rowOff>
    </xdr:from>
    <xdr:to>
      <xdr:col>6</xdr:col>
      <xdr:colOff>38100</xdr:colOff>
      <xdr:row>78</xdr:row>
      <xdr:rowOff>129646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33680</xdr:rowOff>
    </xdr:from>
    <xdr:to>
      <xdr:col>24</xdr:col>
      <xdr:colOff>63500</xdr:colOff>
      <xdr:row>94</xdr:row>
      <xdr:rowOff>60134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978530"/>
          <a:ext cx="838200" cy="19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33680</xdr:rowOff>
    </xdr:from>
    <xdr:to>
      <xdr:col>19</xdr:col>
      <xdr:colOff>177800</xdr:colOff>
      <xdr:row>94</xdr:row>
      <xdr:rowOff>160262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978530"/>
          <a:ext cx="889000" cy="2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24676</xdr:rowOff>
    </xdr:from>
    <xdr:to>
      <xdr:col>15</xdr:col>
      <xdr:colOff>50800</xdr:colOff>
      <xdr:row>94</xdr:row>
      <xdr:rowOff>160262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140976"/>
          <a:ext cx="889000" cy="1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61320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5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166675</xdr:rowOff>
    </xdr:from>
    <xdr:to>
      <xdr:col>10</xdr:col>
      <xdr:colOff>114300</xdr:colOff>
      <xdr:row>94</xdr:row>
      <xdr:rowOff>24676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111525"/>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60507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9334</xdr:rowOff>
    </xdr:from>
    <xdr:to>
      <xdr:col>24</xdr:col>
      <xdr:colOff>114300</xdr:colOff>
      <xdr:row>94</xdr:row>
      <xdr:rowOff>110934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32211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154330</xdr:rowOff>
    </xdr:from>
    <xdr:to>
      <xdr:col>20</xdr:col>
      <xdr:colOff>38100</xdr:colOff>
      <xdr:row>93</xdr:row>
      <xdr:rowOff>84480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101007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109462</xdr:rowOff>
    </xdr:from>
    <xdr:to>
      <xdr:col>15</xdr:col>
      <xdr:colOff>101600</xdr:colOff>
      <xdr:row>95</xdr:row>
      <xdr:rowOff>39612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56139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0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145326</xdr:rowOff>
    </xdr:from>
    <xdr:to>
      <xdr:col>10</xdr:col>
      <xdr:colOff>165100</xdr:colOff>
      <xdr:row>94</xdr:row>
      <xdr:rowOff>75476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92003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115875</xdr:rowOff>
    </xdr:from>
    <xdr:to>
      <xdr:col>6</xdr:col>
      <xdr:colOff>38100</xdr:colOff>
      <xdr:row>94</xdr:row>
      <xdr:rowOff>46025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62552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36518</xdr:rowOff>
    </xdr:from>
    <xdr:to>
      <xdr:col>55</xdr:col>
      <xdr:colOff>0</xdr:colOff>
      <xdr:row>35</xdr:row>
      <xdr:rowOff>84135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37268"/>
          <a:ext cx="838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25956</xdr:rowOff>
    </xdr:from>
    <xdr:to>
      <xdr:col>50</xdr:col>
      <xdr:colOff>114300</xdr:colOff>
      <xdr:row>35</xdr:row>
      <xdr:rowOff>84135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340906"/>
          <a:ext cx="889000" cy="7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25956</xdr:rowOff>
    </xdr:from>
    <xdr:to>
      <xdr:col>45</xdr:col>
      <xdr:colOff>177800</xdr:colOff>
      <xdr:row>36</xdr:row>
      <xdr:rowOff>7478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340906"/>
          <a:ext cx="889000" cy="8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11816</xdr:rowOff>
    </xdr:from>
    <xdr:to>
      <xdr:col>46</xdr:col>
      <xdr:colOff>38100</xdr:colOff>
      <xdr:row>30</xdr:row>
      <xdr:rowOff>113416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129943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7478</xdr:rowOff>
    </xdr:from>
    <xdr:to>
      <xdr:col>41</xdr:col>
      <xdr:colOff>50800</xdr:colOff>
      <xdr:row>36</xdr:row>
      <xdr:rowOff>83381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79678"/>
          <a:ext cx="889000" cy="7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100414</xdr:rowOff>
    </xdr:from>
    <xdr:to>
      <xdr:col>41</xdr:col>
      <xdr:colOff>101600</xdr:colOff>
      <xdr:row>36</xdr:row>
      <xdr:rowOff>30564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146553</xdr:rowOff>
    </xdr:from>
    <xdr:to>
      <xdr:col>36</xdr:col>
      <xdr:colOff>165100</xdr:colOff>
      <xdr:row>36</xdr:row>
      <xdr:rowOff>76703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93230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157168</xdr:rowOff>
    </xdr:from>
    <xdr:to>
      <xdr:col>55</xdr:col>
      <xdr:colOff>50800</xdr:colOff>
      <xdr:row>35</xdr:row>
      <xdr:rowOff>87318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8595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33335</xdr:rowOff>
    </xdr:from>
    <xdr:to>
      <xdr:col>50</xdr:col>
      <xdr:colOff>165100</xdr:colOff>
      <xdr:row>35</xdr:row>
      <xdr:rowOff>134935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151462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8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146606</xdr:rowOff>
    </xdr:from>
    <xdr:to>
      <xdr:col>46</xdr:col>
      <xdr:colOff>38100</xdr:colOff>
      <xdr:row>31</xdr:row>
      <xdr:rowOff>76756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2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67883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3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128128</xdr:rowOff>
    </xdr:from>
    <xdr:to>
      <xdr:col>41</xdr:col>
      <xdr:colOff>101600</xdr:colOff>
      <xdr:row>36</xdr:row>
      <xdr:rowOff>58278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49405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32581</xdr:rowOff>
    </xdr:from>
    <xdr:to>
      <xdr:col>36</xdr:col>
      <xdr:colOff>165100</xdr:colOff>
      <xdr:row>36</xdr:row>
      <xdr:rowOff>134181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125308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2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30811</xdr:rowOff>
    </xdr:from>
    <xdr:to>
      <xdr:col>55</xdr:col>
      <xdr:colOff>0</xdr:colOff>
      <xdr:row>55</xdr:row>
      <xdr:rowOff>57914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946211"/>
          <a:ext cx="838200" cy="5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30811</xdr:rowOff>
    </xdr:from>
    <xdr:to>
      <xdr:col>50</xdr:col>
      <xdr:colOff>114300</xdr:colOff>
      <xdr:row>53</xdr:row>
      <xdr:rowOff>35321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946211"/>
          <a:ext cx="889000" cy="1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35321</xdr:rowOff>
    </xdr:from>
    <xdr:to>
      <xdr:col>45</xdr:col>
      <xdr:colOff>177800</xdr:colOff>
      <xdr:row>54</xdr:row>
      <xdr:rowOff>4102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122171"/>
          <a:ext cx="889000" cy="14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4102</xdr:rowOff>
    </xdr:from>
    <xdr:to>
      <xdr:col>41</xdr:col>
      <xdr:colOff>50800</xdr:colOff>
      <xdr:row>56</xdr:row>
      <xdr:rowOff>45593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262402"/>
          <a:ext cx="889000" cy="3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55280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7114</xdr:rowOff>
    </xdr:from>
    <xdr:to>
      <xdr:col>55</xdr:col>
      <xdr:colOff>50800</xdr:colOff>
      <xdr:row>55</xdr:row>
      <xdr:rowOff>108714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29991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151461</xdr:rowOff>
    </xdr:from>
    <xdr:to>
      <xdr:col>50</xdr:col>
      <xdr:colOff>165100</xdr:colOff>
      <xdr:row>52</xdr:row>
      <xdr:rowOff>81611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8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98138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6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155971</xdr:rowOff>
    </xdr:from>
    <xdr:to>
      <xdr:col>46</xdr:col>
      <xdr:colOff>38100</xdr:colOff>
      <xdr:row>53</xdr:row>
      <xdr:rowOff>86121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0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102648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8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124752</xdr:rowOff>
    </xdr:from>
    <xdr:to>
      <xdr:col>41</xdr:col>
      <xdr:colOff>101600</xdr:colOff>
      <xdr:row>54</xdr:row>
      <xdr:rowOff>54902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2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71429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898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166243</xdr:rowOff>
    </xdr:from>
    <xdr:to>
      <xdr:col>36</xdr:col>
      <xdr:colOff>165100</xdr:colOff>
      <xdr:row>56</xdr:row>
      <xdr:rowOff>96393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87520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16506</xdr:rowOff>
    </xdr:from>
    <xdr:to>
      <xdr:col>55</xdr:col>
      <xdr:colOff>0</xdr:colOff>
      <xdr:row>79</xdr:row>
      <xdr:rowOff>38768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46706"/>
          <a:ext cx="8382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168047</xdr:rowOff>
    </xdr:from>
    <xdr:to>
      <xdr:col>50</xdr:col>
      <xdr:colOff>114300</xdr:colOff>
      <xdr:row>76</xdr:row>
      <xdr:rowOff>16506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26797"/>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168047</xdr:rowOff>
    </xdr:from>
    <xdr:to>
      <xdr:col>45</xdr:col>
      <xdr:colOff>177800</xdr:colOff>
      <xdr:row>77</xdr:row>
      <xdr:rowOff>82028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26797"/>
          <a:ext cx="889000" cy="25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20931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82028</xdr:rowOff>
    </xdr:from>
    <xdr:to>
      <xdr:col>41</xdr:col>
      <xdr:colOff>50800</xdr:colOff>
      <xdr:row>78</xdr:row>
      <xdr:rowOff>56728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83678"/>
          <a:ext cx="889000" cy="1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29097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70618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159418</xdr:rowOff>
    </xdr:from>
    <xdr:to>
      <xdr:col>55</xdr:col>
      <xdr:colOff>50800</xdr:colOff>
      <xdr:row>79</xdr:row>
      <xdr:rowOff>89568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74345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137157</xdr:rowOff>
    </xdr:from>
    <xdr:to>
      <xdr:col>50</xdr:col>
      <xdr:colOff>165100</xdr:colOff>
      <xdr:row>76</xdr:row>
      <xdr:rowOff>67308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95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83834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7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117246</xdr:rowOff>
    </xdr:from>
    <xdr:to>
      <xdr:col>46</xdr:col>
      <xdr:colOff>38100</xdr:colOff>
      <xdr:row>76</xdr:row>
      <xdr:rowOff>47396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63923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31228</xdr:rowOff>
    </xdr:from>
    <xdr:to>
      <xdr:col>41</xdr:col>
      <xdr:colOff>101600</xdr:colOff>
      <xdr:row>77</xdr:row>
      <xdr:rowOff>132828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149355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0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5928</xdr:rowOff>
    </xdr:from>
    <xdr:to>
      <xdr:col>36</xdr:col>
      <xdr:colOff>165100</xdr:colOff>
      <xdr:row>78</xdr:row>
      <xdr:rowOff>107528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98655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7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144044</xdr:rowOff>
    </xdr:from>
    <xdr:to>
      <xdr:col>55</xdr:col>
      <xdr:colOff>0</xdr:colOff>
      <xdr:row>96</xdr:row>
      <xdr:rowOff>144844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88894"/>
          <a:ext cx="838200" cy="5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84851</xdr:rowOff>
    </xdr:from>
    <xdr:to>
      <xdr:col>50</xdr:col>
      <xdr:colOff>114300</xdr:colOff>
      <xdr:row>96</xdr:row>
      <xdr:rowOff>144844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44051"/>
          <a:ext cx="889000" cy="5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50817</xdr:rowOff>
    </xdr:from>
    <xdr:to>
      <xdr:col>45</xdr:col>
      <xdr:colOff>177800</xdr:colOff>
      <xdr:row>96</xdr:row>
      <xdr:rowOff>84851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167117"/>
          <a:ext cx="889000" cy="37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48495</xdr:rowOff>
    </xdr:from>
    <xdr:to>
      <xdr:col>46</xdr:col>
      <xdr:colOff>38100</xdr:colOff>
      <xdr:row>95</xdr:row>
      <xdr:rowOff>150095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166622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50817</xdr:rowOff>
    </xdr:from>
    <xdr:to>
      <xdr:col>41</xdr:col>
      <xdr:colOff>50800</xdr:colOff>
      <xdr:row>96</xdr:row>
      <xdr:rowOff>149002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167117"/>
          <a:ext cx="889000" cy="4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25420</xdr:rowOff>
    </xdr:from>
    <xdr:to>
      <xdr:col>41</xdr:col>
      <xdr:colOff>101600</xdr:colOff>
      <xdr:row>95</xdr:row>
      <xdr:rowOff>127020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118147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139706</xdr:rowOff>
    </xdr:from>
    <xdr:to>
      <xdr:col>36</xdr:col>
      <xdr:colOff>165100</xdr:colOff>
      <xdr:row>96</xdr:row>
      <xdr:rowOff>69856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86383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93244</xdr:rowOff>
    </xdr:from>
    <xdr:to>
      <xdr:col>55</xdr:col>
      <xdr:colOff>50800</xdr:colOff>
      <xdr:row>94</xdr:row>
      <xdr:rowOff>23394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116121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8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94044</xdr:rowOff>
    </xdr:from>
    <xdr:to>
      <xdr:col>50</xdr:col>
      <xdr:colOff>165100</xdr:colOff>
      <xdr:row>97</xdr:row>
      <xdr:rowOff>24194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34051</xdr:rowOff>
    </xdr:from>
    <xdr:to>
      <xdr:col>46</xdr:col>
      <xdr:colOff>38100</xdr:colOff>
      <xdr:row>96</xdr:row>
      <xdr:rowOff>135651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126778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xdr:rowOff>
    </xdr:from>
    <xdr:to>
      <xdr:col>41</xdr:col>
      <xdr:colOff>101600</xdr:colOff>
      <xdr:row>94</xdr:row>
      <xdr:rowOff>101617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1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118144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8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98202</xdr:rowOff>
    </xdr:from>
    <xdr:to>
      <xdr:col>36</xdr:col>
      <xdr:colOff>165100</xdr:colOff>
      <xdr:row>97</xdr:row>
      <xdr:rowOff>28352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19479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79807</xdr:rowOff>
    </xdr:from>
    <xdr:to>
      <xdr:col>85</xdr:col>
      <xdr:colOff>127000</xdr:colOff>
      <xdr:row>35</xdr:row>
      <xdr:rowOff>10907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909107"/>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79807</xdr:rowOff>
    </xdr:from>
    <xdr:to>
      <xdr:col>81</xdr:col>
      <xdr:colOff>50800</xdr:colOff>
      <xdr:row>36</xdr:row>
      <xdr:rowOff>51003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5909107"/>
          <a:ext cx="889000" cy="3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51003</xdr:rowOff>
    </xdr:from>
    <xdr:to>
      <xdr:col>76</xdr:col>
      <xdr:colOff>114300</xdr:colOff>
      <xdr:row>37</xdr:row>
      <xdr:rowOff>38613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23203"/>
          <a:ext cx="889000" cy="1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10719</xdr:rowOff>
    </xdr:from>
    <xdr:to>
      <xdr:col>76</xdr:col>
      <xdr:colOff>165100</xdr:colOff>
      <xdr:row>36</xdr:row>
      <xdr:rowOff>112319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103446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51552</xdr:rowOff>
    </xdr:from>
    <xdr:to>
      <xdr:col>71</xdr:col>
      <xdr:colOff>177800</xdr:colOff>
      <xdr:row>37</xdr:row>
      <xdr:rowOff>38613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5709402"/>
          <a:ext cx="889000" cy="67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140701</xdr:rowOff>
    </xdr:from>
    <xdr:to>
      <xdr:col>72</xdr:col>
      <xdr:colOff>38100</xdr:colOff>
      <xdr:row>36</xdr:row>
      <xdr:rowOff>70851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87378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108018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131557</xdr:rowOff>
    </xdr:from>
    <xdr:to>
      <xdr:col>85</xdr:col>
      <xdr:colOff>177800</xdr:colOff>
      <xdr:row>35</xdr:row>
      <xdr:rowOff>61707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9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154434</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8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29007</xdr:rowOff>
    </xdr:from>
    <xdr:to>
      <xdr:col>81</xdr:col>
      <xdr:colOff>101600</xdr:colOff>
      <xdr:row>34</xdr:row>
      <xdr:rowOff>130607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8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147134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63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203</xdr:rowOff>
    </xdr:from>
    <xdr:to>
      <xdr:col>76</xdr:col>
      <xdr:colOff>165100</xdr:colOff>
      <xdr:row>36</xdr:row>
      <xdr:rowOff>101803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118330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59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159263</xdr:rowOff>
    </xdr:from>
    <xdr:to>
      <xdr:col>72</xdr:col>
      <xdr:colOff>38100</xdr:colOff>
      <xdr:row>37</xdr:row>
      <xdr:rowOff>89413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3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80540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2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752</xdr:rowOff>
    </xdr:from>
    <xdr:to>
      <xdr:col>67</xdr:col>
      <xdr:colOff>101600</xdr:colOff>
      <xdr:row>33</xdr:row>
      <xdr:rowOff>102352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56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118879</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54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5944</xdr:rowOff>
    </xdr:from>
    <xdr:to>
      <xdr:col>85</xdr:col>
      <xdr:colOff>127000</xdr:colOff>
      <xdr:row>72</xdr:row>
      <xdr:rowOff>67590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35034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1575</xdr:rowOff>
    </xdr:from>
    <xdr:to>
      <xdr:col>81</xdr:col>
      <xdr:colOff>50800</xdr:colOff>
      <xdr:row>72</xdr:row>
      <xdr:rowOff>5944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34597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169976</xdr:rowOff>
    </xdr:from>
    <xdr:to>
      <xdr:col>76</xdr:col>
      <xdr:colOff>114300</xdr:colOff>
      <xdr:row>72</xdr:row>
      <xdr:rowOff>1575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342926"/>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48099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169976</xdr:rowOff>
    </xdr:from>
    <xdr:to>
      <xdr:col>71</xdr:col>
      <xdr:colOff>177800</xdr:colOff>
      <xdr:row>72</xdr:row>
      <xdr:rowOff>14377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342926"/>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65079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56735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16790</xdr:rowOff>
    </xdr:from>
    <xdr:to>
      <xdr:col>85</xdr:col>
      <xdr:colOff>177800</xdr:colOff>
      <xdr:row>72</xdr:row>
      <xdr:rowOff>118390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3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39667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2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126594</xdr:rowOff>
    </xdr:from>
    <xdr:to>
      <xdr:col>81</xdr:col>
      <xdr:colOff>101600</xdr:colOff>
      <xdr:row>72</xdr:row>
      <xdr:rowOff>56744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2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73271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7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122225</xdr:rowOff>
    </xdr:from>
    <xdr:to>
      <xdr:col>76</xdr:col>
      <xdr:colOff>165100</xdr:colOff>
      <xdr:row>72</xdr:row>
      <xdr:rowOff>52375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2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68902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0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119176</xdr:rowOff>
    </xdr:from>
    <xdr:to>
      <xdr:col>72</xdr:col>
      <xdr:colOff>38100</xdr:colOff>
      <xdr:row>72</xdr:row>
      <xdr:rowOff>49326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2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65853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0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135027</xdr:rowOff>
    </xdr:from>
    <xdr:to>
      <xdr:col>67</xdr:col>
      <xdr:colOff>101600</xdr:colOff>
      <xdr:row>72</xdr:row>
      <xdr:rowOff>65177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81704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0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84722</xdr:rowOff>
    </xdr:from>
    <xdr:to>
      <xdr:col>85</xdr:col>
      <xdr:colOff>127000</xdr:colOff>
      <xdr:row>97</xdr:row>
      <xdr:rowOff>169075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15372"/>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169075</xdr:rowOff>
    </xdr:from>
    <xdr:to>
      <xdr:col>81</xdr:col>
      <xdr:colOff>50800</xdr:colOff>
      <xdr:row>98</xdr:row>
      <xdr:rowOff>5118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99725"/>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88609</xdr:rowOff>
    </xdr:from>
    <xdr:to>
      <xdr:col>76</xdr:col>
      <xdr:colOff>114300</xdr:colOff>
      <xdr:row>98</xdr:row>
      <xdr:rowOff>5118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19259"/>
          <a:ext cx="889000" cy="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51706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88609</xdr:rowOff>
    </xdr:from>
    <xdr:to>
      <xdr:col>71</xdr:col>
      <xdr:colOff>177800</xdr:colOff>
      <xdr:row>98</xdr:row>
      <xdr:rowOff>126161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19259"/>
          <a:ext cx="889000" cy="20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33922</xdr:rowOff>
    </xdr:from>
    <xdr:to>
      <xdr:col>85</xdr:col>
      <xdr:colOff>177800</xdr:colOff>
      <xdr:row>97</xdr:row>
      <xdr:rowOff>135522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12349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118275</xdr:rowOff>
    </xdr:from>
    <xdr:to>
      <xdr:col>81</xdr:col>
      <xdr:colOff>101600</xdr:colOff>
      <xdr:row>98</xdr:row>
      <xdr:rowOff>48425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39552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125768</xdr:rowOff>
    </xdr:from>
    <xdr:to>
      <xdr:col>76</xdr:col>
      <xdr:colOff>165100</xdr:colOff>
      <xdr:row>98</xdr:row>
      <xdr:rowOff>55918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47045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37809</xdr:rowOff>
    </xdr:from>
    <xdr:to>
      <xdr:col>72</xdr:col>
      <xdr:colOff>38100</xdr:colOff>
      <xdr:row>97</xdr:row>
      <xdr:rowOff>139409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130536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7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75361</xdr:rowOff>
    </xdr:from>
    <xdr:to>
      <xdr:col>67</xdr:col>
      <xdr:colOff>101600</xdr:colOff>
      <xdr:row>99</xdr:row>
      <xdr:rowOff>5511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168088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98911</xdr:rowOff>
    </xdr:from>
    <xdr:to>
      <xdr:col>116</xdr:col>
      <xdr:colOff>63500</xdr:colOff>
      <xdr:row>36</xdr:row>
      <xdr:rowOff>14035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099661"/>
          <a:ext cx="838200" cy="8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73798</xdr:rowOff>
    </xdr:from>
    <xdr:to>
      <xdr:col>111</xdr:col>
      <xdr:colOff>177800</xdr:colOff>
      <xdr:row>35</xdr:row>
      <xdr:rowOff>98911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074548"/>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73798</xdr:rowOff>
    </xdr:from>
    <xdr:to>
      <xdr:col>107</xdr:col>
      <xdr:colOff>50800</xdr:colOff>
      <xdr:row>35</xdr:row>
      <xdr:rowOff>128629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074548"/>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128629</xdr:rowOff>
    </xdr:from>
    <xdr:to>
      <xdr:col>102</xdr:col>
      <xdr:colOff>114300</xdr:colOff>
      <xdr:row>37</xdr:row>
      <xdr:rowOff>17595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129379"/>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134685</xdr:rowOff>
    </xdr:from>
    <xdr:to>
      <xdr:col>116</xdr:col>
      <xdr:colOff>114300</xdr:colOff>
      <xdr:row>36</xdr:row>
      <xdr:rowOff>64835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157562</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8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48111</xdr:rowOff>
    </xdr:from>
    <xdr:to>
      <xdr:col>112</xdr:col>
      <xdr:colOff>38100</xdr:colOff>
      <xdr:row>35</xdr:row>
      <xdr:rowOff>149711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0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166238</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8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22998</xdr:rowOff>
    </xdr:from>
    <xdr:to>
      <xdr:col>107</xdr:col>
      <xdr:colOff>101600</xdr:colOff>
      <xdr:row>35</xdr:row>
      <xdr:rowOff>124598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141125</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7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77829</xdr:rowOff>
    </xdr:from>
    <xdr:to>
      <xdr:col>102</xdr:col>
      <xdr:colOff>165100</xdr:colOff>
      <xdr:row>36</xdr:row>
      <xdr:rowOff>7979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07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24506</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58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138245</xdr:rowOff>
    </xdr:from>
    <xdr:to>
      <xdr:col>98</xdr:col>
      <xdr:colOff>38100</xdr:colOff>
      <xdr:row>37</xdr:row>
      <xdr:rowOff>68395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3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84922</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60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150101</xdr:rowOff>
    </xdr:from>
    <xdr:to>
      <xdr:col>116</xdr:col>
      <xdr:colOff>63500</xdr:colOff>
      <xdr:row>58</xdr:row>
      <xdr:rowOff>151968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94201"/>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145224</xdr:rowOff>
    </xdr:from>
    <xdr:to>
      <xdr:col>111</xdr:col>
      <xdr:colOff>177800</xdr:colOff>
      <xdr:row>58</xdr:row>
      <xdr:rowOff>150101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932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145224</xdr:rowOff>
    </xdr:from>
    <xdr:to>
      <xdr:col>107</xdr:col>
      <xdr:colOff>50800</xdr:colOff>
      <xdr:row>58</xdr:row>
      <xdr:rowOff>152768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8932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43654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152502</xdr:rowOff>
    </xdr:from>
    <xdr:to>
      <xdr:col>102</xdr:col>
      <xdr:colOff>114300</xdr:colOff>
      <xdr:row>58</xdr:row>
      <xdr:rowOff>152768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9660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74630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101168</xdr:rowOff>
    </xdr:from>
    <xdr:to>
      <xdr:col>116</xdr:col>
      <xdr:colOff>114300</xdr:colOff>
      <xdr:row>59</xdr:row>
      <xdr:rowOff>31318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16095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99301</xdr:rowOff>
    </xdr:from>
    <xdr:to>
      <xdr:col>112</xdr:col>
      <xdr:colOff>38100</xdr:colOff>
      <xdr:row>59</xdr:row>
      <xdr:rowOff>29451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20578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3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94424</xdr:rowOff>
    </xdr:from>
    <xdr:to>
      <xdr:col>107</xdr:col>
      <xdr:colOff>101600</xdr:colOff>
      <xdr:row>59</xdr:row>
      <xdr:rowOff>24574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15701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3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101968</xdr:rowOff>
    </xdr:from>
    <xdr:to>
      <xdr:col>102</xdr:col>
      <xdr:colOff>165100</xdr:colOff>
      <xdr:row>59</xdr:row>
      <xdr:rowOff>32118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23245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101702</xdr:rowOff>
    </xdr:from>
    <xdr:to>
      <xdr:col>98</xdr:col>
      <xdr:colOff>38100</xdr:colOff>
      <xdr:row>59</xdr:row>
      <xdr:rowOff>31852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22979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10865</xdr:rowOff>
    </xdr:from>
    <xdr:to>
      <xdr:col>116</xdr:col>
      <xdr:colOff>63500</xdr:colOff>
      <xdr:row>74</xdr:row>
      <xdr:rowOff>29781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698165"/>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16199</xdr:rowOff>
    </xdr:from>
    <xdr:to>
      <xdr:col>111</xdr:col>
      <xdr:colOff>177800</xdr:colOff>
      <xdr:row>74</xdr:row>
      <xdr:rowOff>29781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703499"/>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117373</xdr:rowOff>
    </xdr:from>
    <xdr:to>
      <xdr:col>107</xdr:col>
      <xdr:colOff>50800</xdr:colOff>
      <xdr:row>74</xdr:row>
      <xdr:rowOff>16199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461773"/>
          <a:ext cx="889000" cy="2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137965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117373</xdr:rowOff>
    </xdr:from>
    <xdr:to>
      <xdr:col>102</xdr:col>
      <xdr:colOff>114300</xdr:colOff>
      <xdr:row>73</xdr:row>
      <xdr:rowOff>44507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461773"/>
          <a:ext cx="889000" cy="9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164520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131515</xdr:rowOff>
    </xdr:from>
    <xdr:to>
      <xdr:col>116</xdr:col>
      <xdr:colOff>114300</xdr:colOff>
      <xdr:row>74</xdr:row>
      <xdr:rowOff>61665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154392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150431</xdr:rowOff>
    </xdr:from>
    <xdr:to>
      <xdr:col>112</xdr:col>
      <xdr:colOff>38100</xdr:colOff>
      <xdr:row>74</xdr:row>
      <xdr:rowOff>80581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6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97108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4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136849</xdr:rowOff>
    </xdr:from>
    <xdr:to>
      <xdr:col>107</xdr:col>
      <xdr:colOff>101600</xdr:colOff>
      <xdr:row>74</xdr:row>
      <xdr:rowOff>66999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6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83526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4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66573</xdr:rowOff>
    </xdr:from>
    <xdr:to>
      <xdr:col>102</xdr:col>
      <xdr:colOff>165100</xdr:colOff>
      <xdr:row>72</xdr:row>
      <xdr:rowOff>168173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4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13250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1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165157</xdr:rowOff>
    </xdr:from>
    <xdr:to>
      <xdr:col>98</xdr:col>
      <xdr:colOff>38100</xdr:colOff>
      <xdr:row>73</xdr:row>
      <xdr:rowOff>95307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5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111834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2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・人件費については、総額としては昨年に比べ減少したが、人口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人あたりでの数値は上昇しているため、今後も適正な人員配置、定員管理に努める必要がある。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新可燃ごみ処理施設整備、仁摩地区道の駅整備事業といった大型の新規整備事業が終了したため、数値が下降している。その反面、消防通信指令システムの更新整備により、更新整備に係る数値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・維持補修費については、除雪事業の実施実績の増加により、数値が上昇している。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償還開始による増加よりも、償還終了による減少が大きかったため、数値が下降している。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経済対策に係る住民税非課税世帯、子育て世帯等への臨時特別給付金事業の終了により数値が下降している。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32,345
435.34
25,806,707
25,135,098
586,735
13,123,947
31,125,193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167513</xdr:rowOff>
    </xdr:from>
    <xdr:to>
      <xdr:col>24</xdr:col>
      <xdr:colOff>63500</xdr:colOff>
      <xdr:row>35</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6813"/>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132842</xdr:rowOff>
    </xdr:from>
    <xdr:to>
      <xdr:col>19</xdr:col>
      <xdr:colOff>177800</xdr:colOff>
      <xdr:row>35</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90692"/>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132842</xdr:rowOff>
    </xdr:from>
    <xdr:to>
      <xdr:col>15</xdr:col>
      <xdr:colOff>50800</xdr:colOff>
      <xdr:row>35</xdr:row>
      <xdr:rowOff>65024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90692"/>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45610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73025</xdr:rowOff>
    </xdr:from>
    <xdr:to>
      <xdr:col>10</xdr:col>
      <xdr:colOff>114300</xdr:colOff>
      <xdr:row>35</xdr:row>
      <xdr:rowOff>65024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2325"/>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128287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116713</xdr:rowOff>
    </xdr:from>
    <xdr:to>
      <xdr:col>24</xdr:col>
      <xdr:colOff>114300</xdr:colOff>
      <xdr:row>35</xdr:row>
      <xdr:rowOff>46863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139590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9652</xdr:rowOff>
    </xdr:from>
    <xdr:to>
      <xdr:col>20</xdr:col>
      <xdr:colOff>38100</xdr:colOff>
      <xdr:row>35</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82042</xdr:rowOff>
    </xdr:from>
    <xdr:to>
      <xdr:col>15</xdr:col>
      <xdr:colOff>101600</xdr:colOff>
      <xdr:row>34</xdr:row>
      <xdr:rowOff>12192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28719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14224</xdr:rowOff>
    </xdr:from>
    <xdr:to>
      <xdr:col>10</xdr:col>
      <xdr:colOff>165100</xdr:colOff>
      <xdr:row>35</xdr:row>
      <xdr:rowOff>115824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106951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22225</xdr:rowOff>
    </xdr:from>
    <xdr:to>
      <xdr:col>6</xdr:col>
      <xdr:colOff>38100</xdr:colOff>
      <xdr:row>34</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140352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34050</xdr:rowOff>
    </xdr:from>
    <xdr:to>
      <xdr:col>24</xdr:col>
      <xdr:colOff>63500</xdr:colOff>
      <xdr:row>56</xdr:row>
      <xdr:rowOff>13083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63800"/>
          <a:ext cx="838200" cy="1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154646</xdr:rowOff>
    </xdr:from>
    <xdr:to>
      <xdr:col>19</xdr:col>
      <xdr:colOff>177800</xdr:colOff>
      <xdr:row>55</xdr:row>
      <xdr:rowOff>34050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70046"/>
          <a:ext cx="889000" cy="39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154646</xdr:rowOff>
    </xdr:from>
    <xdr:to>
      <xdr:col>15</xdr:col>
      <xdr:colOff>50800</xdr:colOff>
      <xdr:row>56</xdr:row>
      <xdr:rowOff>22460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70046"/>
          <a:ext cx="889000" cy="55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75488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6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22460</xdr:rowOff>
    </xdr:from>
    <xdr:to>
      <xdr:col>10</xdr:col>
      <xdr:colOff>114300</xdr:colOff>
      <xdr:row>56</xdr:row>
      <xdr:rowOff>96902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23660"/>
          <a:ext cx="889000" cy="7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85426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141483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133733</xdr:rowOff>
    </xdr:from>
    <xdr:to>
      <xdr:col>24</xdr:col>
      <xdr:colOff>114300</xdr:colOff>
      <xdr:row>56</xdr:row>
      <xdr:rowOff>63883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156610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1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154700</xdr:rowOff>
    </xdr:from>
    <xdr:to>
      <xdr:col>20</xdr:col>
      <xdr:colOff>38100</xdr:colOff>
      <xdr:row>55</xdr:row>
      <xdr:rowOff>84850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101377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8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103846</xdr:rowOff>
    </xdr:from>
    <xdr:to>
      <xdr:col>15</xdr:col>
      <xdr:colOff>101600</xdr:colOff>
      <xdr:row>53</xdr:row>
      <xdr:rowOff>33996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50523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79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143110</xdr:rowOff>
    </xdr:from>
    <xdr:to>
      <xdr:col>10</xdr:col>
      <xdr:colOff>165100</xdr:colOff>
      <xdr:row>56</xdr:row>
      <xdr:rowOff>73260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64387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66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46102</xdr:rowOff>
    </xdr:from>
    <xdr:to>
      <xdr:col>6</xdr:col>
      <xdr:colOff>38100</xdr:colOff>
      <xdr:row>56</xdr:row>
      <xdr:rowOff>147702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138829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12109</xdr:rowOff>
    </xdr:from>
    <xdr:to>
      <xdr:col>24</xdr:col>
      <xdr:colOff>63500</xdr:colOff>
      <xdr:row>72</xdr:row>
      <xdr:rowOff>1908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85059"/>
          <a:ext cx="838200" cy="16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12109</xdr:rowOff>
    </xdr:from>
    <xdr:to>
      <xdr:col>19</xdr:col>
      <xdr:colOff>177800</xdr:colOff>
      <xdr:row>73</xdr:row>
      <xdr:rowOff>72557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85059"/>
          <a:ext cx="889000" cy="4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157422</xdr:rowOff>
    </xdr:from>
    <xdr:to>
      <xdr:col>15</xdr:col>
      <xdr:colOff>50800</xdr:colOff>
      <xdr:row>73</xdr:row>
      <xdr:rowOff>72557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501822"/>
          <a:ext cx="889000" cy="8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78430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3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157422</xdr:rowOff>
    </xdr:from>
    <xdr:to>
      <xdr:col>10</xdr:col>
      <xdr:colOff>114300</xdr:colOff>
      <xdr:row>73</xdr:row>
      <xdr:rowOff>50437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0182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113363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7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168477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122558</xdr:rowOff>
    </xdr:from>
    <xdr:to>
      <xdr:col>24</xdr:col>
      <xdr:colOff>114300</xdr:colOff>
      <xdr:row>72</xdr:row>
      <xdr:rowOff>52708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2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145435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132759</xdr:rowOff>
    </xdr:from>
    <xdr:to>
      <xdr:col>20</xdr:col>
      <xdr:colOff>38100</xdr:colOff>
      <xdr:row>71</xdr:row>
      <xdr:rowOff>62909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79436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21757</xdr:rowOff>
    </xdr:from>
    <xdr:to>
      <xdr:col>15</xdr:col>
      <xdr:colOff>101600</xdr:colOff>
      <xdr:row>73</xdr:row>
      <xdr:rowOff>123357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3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139884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1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106622</xdr:rowOff>
    </xdr:from>
    <xdr:to>
      <xdr:col>10</xdr:col>
      <xdr:colOff>165100</xdr:colOff>
      <xdr:row>73</xdr:row>
      <xdr:rowOff>36772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53299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171087</xdr:rowOff>
    </xdr:from>
    <xdr:to>
      <xdr:col>6</xdr:col>
      <xdr:colOff>38100</xdr:colOff>
      <xdr:row>73</xdr:row>
      <xdr:rowOff>101237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117764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141529</xdr:rowOff>
    </xdr:from>
    <xdr:to>
      <xdr:col>24</xdr:col>
      <xdr:colOff>63500</xdr:colOff>
      <xdr:row>94</xdr:row>
      <xdr:rowOff>39551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743479"/>
          <a:ext cx="838200" cy="4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141529</xdr:rowOff>
    </xdr:from>
    <xdr:to>
      <xdr:col>19</xdr:col>
      <xdr:colOff>177800</xdr:colOff>
      <xdr:row>94</xdr:row>
      <xdr:rowOff>90334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743479"/>
          <a:ext cx="889000" cy="46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90334</xdr:rowOff>
    </xdr:from>
    <xdr:to>
      <xdr:col>15</xdr:col>
      <xdr:colOff>50800</xdr:colOff>
      <xdr:row>95</xdr:row>
      <xdr:rowOff>146949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06634"/>
          <a:ext cx="889000" cy="2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2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146949</xdr:rowOff>
    </xdr:from>
    <xdr:to>
      <xdr:col>10</xdr:col>
      <xdr:colOff>114300</xdr:colOff>
      <xdr:row>96</xdr:row>
      <xdr:rowOff>79284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34699"/>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33146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59174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160201</xdr:rowOff>
    </xdr:from>
    <xdr:to>
      <xdr:col>24</xdr:col>
      <xdr:colOff>114300</xdr:colOff>
      <xdr:row>94</xdr:row>
      <xdr:rowOff>90351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11628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5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90729</xdr:rowOff>
    </xdr:from>
    <xdr:to>
      <xdr:col>20</xdr:col>
      <xdr:colOff>38100</xdr:colOff>
      <xdr:row>92</xdr:row>
      <xdr:rowOff>20879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6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37406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46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39534</xdr:rowOff>
    </xdr:from>
    <xdr:to>
      <xdr:col>15</xdr:col>
      <xdr:colOff>101600</xdr:colOff>
      <xdr:row>94</xdr:row>
      <xdr:rowOff>141134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1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157661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93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96149</xdr:rowOff>
    </xdr:from>
    <xdr:to>
      <xdr:col>10</xdr:col>
      <xdr:colOff>165100</xdr:colOff>
      <xdr:row>96</xdr:row>
      <xdr:rowOff>26299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42826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28484</xdr:rowOff>
    </xdr:from>
    <xdr:to>
      <xdr:col>6</xdr:col>
      <xdr:colOff>38100</xdr:colOff>
      <xdr:row>96</xdr:row>
      <xdr:rowOff>130084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146611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21808</xdr:rowOff>
    </xdr:from>
    <xdr:to>
      <xdr:col>55</xdr:col>
      <xdr:colOff>0</xdr:colOff>
      <xdr:row>36</xdr:row>
      <xdr:rowOff>76019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94008"/>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46627</xdr:rowOff>
    </xdr:from>
    <xdr:to>
      <xdr:col>50</xdr:col>
      <xdr:colOff>114300</xdr:colOff>
      <xdr:row>36</xdr:row>
      <xdr:rowOff>76019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875927"/>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157661</xdr:rowOff>
    </xdr:from>
    <xdr:to>
      <xdr:col>45</xdr:col>
      <xdr:colOff>177800</xdr:colOff>
      <xdr:row>34</xdr:row>
      <xdr:rowOff>46627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81551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157661</xdr:rowOff>
    </xdr:from>
    <xdr:to>
      <xdr:col>41</xdr:col>
      <xdr:colOff>50800</xdr:colOff>
      <xdr:row>36</xdr:row>
      <xdr:rowOff>73406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815511"/>
          <a:ext cx="889000" cy="4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142458</xdr:rowOff>
    </xdr:from>
    <xdr:to>
      <xdr:col>55</xdr:col>
      <xdr:colOff>50800</xdr:colOff>
      <xdr:row>36</xdr:row>
      <xdr:rowOff>72608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165335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9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25219</xdr:rowOff>
    </xdr:from>
    <xdr:to>
      <xdr:col>50</xdr:col>
      <xdr:colOff>165100</xdr:colOff>
      <xdr:row>36</xdr:row>
      <xdr:rowOff>126819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143346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7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167277</xdr:rowOff>
    </xdr:from>
    <xdr:to>
      <xdr:col>46</xdr:col>
      <xdr:colOff>38100</xdr:colOff>
      <xdr:row>34</xdr:row>
      <xdr:rowOff>97427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113954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106861</xdr:rowOff>
    </xdr:from>
    <xdr:to>
      <xdr:col>41</xdr:col>
      <xdr:colOff>101600</xdr:colOff>
      <xdr:row>34</xdr:row>
      <xdr:rowOff>37011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53538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22606</xdr:rowOff>
    </xdr:from>
    <xdr:to>
      <xdr:col>36</xdr:col>
      <xdr:colOff>165100</xdr:colOff>
      <xdr:row>36</xdr:row>
      <xdr:rowOff>124206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140733</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146730</xdr:rowOff>
    </xdr:from>
    <xdr:to>
      <xdr:col>55</xdr:col>
      <xdr:colOff>0</xdr:colOff>
      <xdr:row>55</xdr:row>
      <xdr:rowOff>155302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7648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88856</xdr:rowOff>
    </xdr:from>
    <xdr:to>
      <xdr:col>50</xdr:col>
      <xdr:colOff>114300</xdr:colOff>
      <xdr:row>55</xdr:row>
      <xdr:rowOff>146730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18606"/>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77121</xdr:rowOff>
    </xdr:from>
    <xdr:to>
      <xdr:col>45</xdr:col>
      <xdr:colOff>177800</xdr:colOff>
      <xdr:row>55</xdr:row>
      <xdr:rowOff>88856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50687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77121</xdr:rowOff>
    </xdr:from>
    <xdr:to>
      <xdr:col>41</xdr:col>
      <xdr:colOff>50800</xdr:colOff>
      <xdr:row>56</xdr:row>
      <xdr:rowOff>86703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06871"/>
          <a:ext cx="889000" cy="18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104502</xdr:rowOff>
    </xdr:from>
    <xdr:to>
      <xdr:col>55</xdr:col>
      <xdr:colOff>50800</xdr:colOff>
      <xdr:row>56</xdr:row>
      <xdr:rowOff>34652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127379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95930</xdr:rowOff>
    </xdr:from>
    <xdr:to>
      <xdr:col>50</xdr:col>
      <xdr:colOff>165100</xdr:colOff>
      <xdr:row>56</xdr:row>
      <xdr:rowOff>26080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42607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38056</xdr:rowOff>
    </xdr:from>
    <xdr:to>
      <xdr:col>46</xdr:col>
      <xdr:colOff>38100</xdr:colOff>
      <xdr:row>55</xdr:row>
      <xdr:rowOff>139656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130783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26321</xdr:rowOff>
    </xdr:from>
    <xdr:to>
      <xdr:col>41</xdr:col>
      <xdr:colOff>101600</xdr:colOff>
      <xdr:row>55</xdr:row>
      <xdr:rowOff>127921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119048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35903</xdr:rowOff>
    </xdr:from>
    <xdr:to>
      <xdr:col>36</xdr:col>
      <xdr:colOff>165100</xdr:colOff>
      <xdr:row>56</xdr:row>
      <xdr:rowOff>137503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128630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7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27755</xdr:rowOff>
    </xdr:from>
    <xdr:to>
      <xdr:col>55</xdr:col>
      <xdr:colOff>0</xdr:colOff>
      <xdr:row>76</xdr:row>
      <xdr:rowOff>70366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57955"/>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31480</xdr:rowOff>
    </xdr:from>
    <xdr:to>
      <xdr:col>50</xdr:col>
      <xdr:colOff>114300</xdr:colOff>
      <xdr:row>76</xdr:row>
      <xdr:rowOff>70366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61680"/>
          <a:ext cx="889000" cy="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51986</xdr:rowOff>
    </xdr:from>
    <xdr:to>
      <xdr:col>45</xdr:col>
      <xdr:colOff>177800</xdr:colOff>
      <xdr:row>76</xdr:row>
      <xdr:rowOff>31480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567836"/>
          <a:ext cx="889000" cy="49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151158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51986</xdr:rowOff>
    </xdr:from>
    <xdr:to>
      <xdr:col>41</xdr:col>
      <xdr:colOff>50800</xdr:colOff>
      <xdr:row>76</xdr:row>
      <xdr:rowOff>131631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567836"/>
          <a:ext cx="889000" cy="59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29517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148405</xdr:rowOff>
    </xdr:from>
    <xdr:to>
      <xdr:col>55</xdr:col>
      <xdr:colOff>50800</xdr:colOff>
      <xdr:row>76</xdr:row>
      <xdr:rowOff>78555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126832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19566</xdr:rowOff>
    </xdr:from>
    <xdr:to>
      <xdr:col>50</xdr:col>
      <xdr:colOff>165100</xdr:colOff>
      <xdr:row>76</xdr:row>
      <xdr:rowOff>121166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4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112293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4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152130</xdr:rowOff>
    </xdr:from>
    <xdr:to>
      <xdr:col>46</xdr:col>
      <xdr:colOff>38100</xdr:colOff>
      <xdr:row>76</xdr:row>
      <xdr:rowOff>82280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73407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0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1186</xdr:rowOff>
    </xdr:from>
    <xdr:to>
      <xdr:col>41</xdr:col>
      <xdr:colOff>101600</xdr:colOff>
      <xdr:row>73</xdr:row>
      <xdr:rowOff>102786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119313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2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80831</xdr:rowOff>
    </xdr:from>
    <xdr:to>
      <xdr:col>36</xdr:col>
      <xdr:colOff>165100</xdr:colOff>
      <xdr:row>77</xdr:row>
      <xdr:rowOff>10981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2108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10795</xdr:rowOff>
    </xdr:from>
    <xdr:to>
      <xdr:col>55</xdr:col>
      <xdr:colOff>0</xdr:colOff>
      <xdr:row>97</xdr:row>
      <xdr:rowOff>93929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41445"/>
          <a:ext cx="8382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142063</xdr:rowOff>
    </xdr:from>
    <xdr:to>
      <xdr:col>50</xdr:col>
      <xdr:colOff>114300</xdr:colOff>
      <xdr:row>97</xdr:row>
      <xdr:rowOff>93929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01263"/>
          <a:ext cx="889000" cy="1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95326</xdr:rowOff>
    </xdr:from>
    <xdr:to>
      <xdr:col>45</xdr:col>
      <xdr:colOff>177800</xdr:colOff>
      <xdr:row>96</xdr:row>
      <xdr:rowOff>142063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54526"/>
          <a:ext cx="889000" cy="4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52722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95326</xdr:rowOff>
    </xdr:from>
    <xdr:to>
      <xdr:col>41</xdr:col>
      <xdr:colOff>50800</xdr:colOff>
      <xdr:row>97</xdr:row>
      <xdr:rowOff>78511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54526"/>
          <a:ext cx="889000" cy="1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131445</xdr:rowOff>
    </xdr:from>
    <xdr:to>
      <xdr:col>55</xdr:col>
      <xdr:colOff>50800</xdr:colOff>
      <xdr:row>97</xdr:row>
      <xdr:rowOff>61595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109872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43129</xdr:rowOff>
    </xdr:from>
    <xdr:to>
      <xdr:col>50</xdr:col>
      <xdr:colOff>165100</xdr:colOff>
      <xdr:row>97</xdr:row>
      <xdr:rowOff>144729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135856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91263</xdr:rowOff>
    </xdr:from>
    <xdr:to>
      <xdr:col>46</xdr:col>
      <xdr:colOff>38100</xdr:colOff>
      <xdr:row>97</xdr:row>
      <xdr:rowOff>21413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37940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44526</xdr:rowOff>
    </xdr:from>
    <xdr:to>
      <xdr:col>41</xdr:col>
      <xdr:colOff>101600</xdr:colOff>
      <xdr:row>96</xdr:row>
      <xdr:rowOff>146126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162653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27711</xdr:rowOff>
    </xdr:from>
    <xdr:to>
      <xdr:col>36</xdr:col>
      <xdr:colOff>165100</xdr:colOff>
      <xdr:row>97</xdr:row>
      <xdr:rowOff>129311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120438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145834</xdr:rowOff>
    </xdr:from>
    <xdr:to>
      <xdr:col>85</xdr:col>
      <xdr:colOff>127000</xdr:colOff>
      <xdr:row>36</xdr:row>
      <xdr:rowOff>9817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03684"/>
          <a:ext cx="838200" cy="3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70358</xdr:rowOff>
    </xdr:from>
    <xdr:to>
      <xdr:col>81</xdr:col>
      <xdr:colOff>50800</xdr:colOff>
      <xdr:row>36</xdr:row>
      <xdr:rowOff>9817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728208"/>
          <a:ext cx="889000" cy="4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34125</xdr:rowOff>
    </xdr:from>
    <xdr:to>
      <xdr:col>76</xdr:col>
      <xdr:colOff>114300</xdr:colOff>
      <xdr:row>33</xdr:row>
      <xdr:rowOff>70358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691975"/>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107751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34125</xdr:rowOff>
    </xdr:from>
    <xdr:to>
      <xdr:col>71</xdr:col>
      <xdr:colOff>177800</xdr:colOff>
      <xdr:row>34</xdr:row>
      <xdr:rowOff>129832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691975"/>
          <a:ext cx="889000" cy="2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40276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95034</xdr:rowOff>
    </xdr:from>
    <xdr:to>
      <xdr:col>85</xdr:col>
      <xdr:colOff>177800</xdr:colOff>
      <xdr:row>34</xdr:row>
      <xdr:rowOff>25184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7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117911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130467</xdr:rowOff>
    </xdr:from>
    <xdr:to>
      <xdr:col>81</xdr:col>
      <xdr:colOff>101600</xdr:colOff>
      <xdr:row>36</xdr:row>
      <xdr:rowOff>60617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77144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19558</xdr:rowOff>
    </xdr:from>
    <xdr:to>
      <xdr:col>76</xdr:col>
      <xdr:colOff>165100</xdr:colOff>
      <xdr:row>33</xdr:row>
      <xdr:rowOff>121158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137685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45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154775</xdr:rowOff>
    </xdr:from>
    <xdr:to>
      <xdr:col>72</xdr:col>
      <xdr:colOff>38100</xdr:colOff>
      <xdr:row>33</xdr:row>
      <xdr:rowOff>84925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6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101452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79032</xdr:rowOff>
    </xdr:from>
    <xdr:to>
      <xdr:col>67</xdr:col>
      <xdr:colOff>101600</xdr:colOff>
      <xdr:row>35</xdr:row>
      <xdr:rowOff>9182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25709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90869</xdr:rowOff>
    </xdr:from>
    <xdr:to>
      <xdr:col>85</xdr:col>
      <xdr:colOff>127000</xdr:colOff>
      <xdr:row>57</xdr:row>
      <xdr:rowOff>100584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63519"/>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123634</xdr:rowOff>
    </xdr:from>
    <xdr:to>
      <xdr:col>81</xdr:col>
      <xdr:colOff>50800</xdr:colOff>
      <xdr:row>57</xdr:row>
      <xdr:rowOff>100584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24834"/>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123634</xdr:rowOff>
    </xdr:from>
    <xdr:to>
      <xdr:col>76</xdr:col>
      <xdr:colOff>114300</xdr:colOff>
      <xdr:row>56</xdr:row>
      <xdr:rowOff>170662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24834"/>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170662</xdr:rowOff>
    </xdr:from>
    <xdr:to>
      <xdr:col>71</xdr:col>
      <xdr:colOff>177800</xdr:colOff>
      <xdr:row>57</xdr:row>
      <xdr:rowOff>96215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71862"/>
          <a:ext cx="889000" cy="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40069</xdr:rowOff>
    </xdr:from>
    <xdr:to>
      <xdr:col>85</xdr:col>
      <xdr:colOff>177800</xdr:colOff>
      <xdr:row>57</xdr:row>
      <xdr:rowOff>141669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18496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49784</xdr:rowOff>
    </xdr:from>
    <xdr:to>
      <xdr:col>81</xdr:col>
      <xdr:colOff>101600</xdr:colOff>
      <xdr:row>57</xdr:row>
      <xdr:rowOff>151384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142511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72834</xdr:rowOff>
    </xdr:from>
    <xdr:to>
      <xdr:col>76</xdr:col>
      <xdr:colOff>165100</xdr:colOff>
      <xdr:row>57</xdr:row>
      <xdr:rowOff>2984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165561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119862</xdr:rowOff>
    </xdr:from>
    <xdr:to>
      <xdr:col>72</xdr:col>
      <xdr:colOff>38100</xdr:colOff>
      <xdr:row>57</xdr:row>
      <xdr:rowOff>50012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41139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45415</xdr:rowOff>
    </xdr:from>
    <xdr:to>
      <xdr:col>67</xdr:col>
      <xdr:colOff>101600</xdr:colOff>
      <xdr:row>57</xdr:row>
      <xdr:rowOff>147015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138142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79807</xdr:rowOff>
    </xdr:from>
    <xdr:to>
      <xdr:col>85</xdr:col>
      <xdr:colOff>127000</xdr:colOff>
      <xdr:row>75</xdr:row>
      <xdr:rowOff>10907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767107"/>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79807</xdr:rowOff>
    </xdr:from>
    <xdr:to>
      <xdr:col>81</xdr:col>
      <xdr:colOff>50800</xdr:colOff>
      <xdr:row>76</xdr:row>
      <xdr:rowOff>51003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2767107"/>
          <a:ext cx="889000" cy="3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51003</xdr:rowOff>
    </xdr:from>
    <xdr:to>
      <xdr:col>76</xdr:col>
      <xdr:colOff>114300</xdr:colOff>
      <xdr:row>77</xdr:row>
      <xdr:rowOff>38613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081203"/>
          <a:ext cx="889000" cy="1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103446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51552</xdr:rowOff>
    </xdr:from>
    <xdr:to>
      <xdr:col>71</xdr:col>
      <xdr:colOff>177800</xdr:colOff>
      <xdr:row>77</xdr:row>
      <xdr:rowOff>38613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567402"/>
          <a:ext cx="889000" cy="67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140701</xdr:rowOff>
    </xdr:from>
    <xdr:to>
      <xdr:col>72</xdr:col>
      <xdr:colOff>38100</xdr:colOff>
      <xdr:row>76</xdr:row>
      <xdr:rowOff>70851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87378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xdr:rowOff>
    </xdr:from>
    <xdr:to>
      <xdr:col>67</xdr:col>
      <xdr:colOff>101600</xdr:colOff>
      <xdr:row>76</xdr:row>
      <xdr:rowOff>116891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108018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131557</xdr:rowOff>
    </xdr:from>
    <xdr:to>
      <xdr:col>85</xdr:col>
      <xdr:colOff>177800</xdr:colOff>
      <xdr:row>75</xdr:row>
      <xdr:rowOff>61707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8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154434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29007</xdr:rowOff>
    </xdr:from>
    <xdr:to>
      <xdr:col>81</xdr:col>
      <xdr:colOff>101600</xdr:colOff>
      <xdr:row>74</xdr:row>
      <xdr:rowOff>130607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147134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4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203</xdr:rowOff>
    </xdr:from>
    <xdr:to>
      <xdr:col>76</xdr:col>
      <xdr:colOff>165100</xdr:colOff>
      <xdr:row>76</xdr:row>
      <xdr:rowOff>101803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118330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8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159263</xdr:rowOff>
    </xdr:from>
    <xdr:to>
      <xdr:col>72</xdr:col>
      <xdr:colOff>38100</xdr:colOff>
      <xdr:row>77</xdr:row>
      <xdr:rowOff>89413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80540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8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752</xdr:rowOff>
    </xdr:from>
    <xdr:to>
      <xdr:col>67</xdr:col>
      <xdr:colOff>101600</xdr:colOff>
      <xdr:row>73</xdr:row>
      <xdr:rowOff>102352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5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118879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29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5944</xdr:rowOff>
    </xdr:from>
    <xdr:to>
      <xdr:col>85</xdr:col>
      <xdr:colOff>127000</xdr:colOff>
      <xdr:row>92</xdr:row>
      <xdr:rowOff>67590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77934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1575</xdr:rowOff>
    </xdr:from>
    <xdr:to>
      <xdr:col>81</xdr:col>
      <xdr:colOff>50800</xdr:colOff>
      <xdr:row>92</xdr:row>
      <xdr:rowOff>5944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577497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169977</xdr:rowOff>
    </xdr:from>
    <xdr:to>
      <xdr:col>76</xdr:col>
      <xdr:colOff>114300</xdr:colOff>
      <xdr:row>92</xdr:row>
      <xdr:rowOff>1575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57719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48049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6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169977</xdr:rowOff>
    </xdr:from>
    <xdr:to>
      <xdr:col>71</xdr:col>
      <xdr:colOff>177800</xdr:colOff>
      <xdr:row>92</xdr:row>
      <xdr:rowOff>14376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771927"/>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65054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16790</xdr:rowOff>
    </xdr:from>
    <xdr:to>
      <xdr:col>85</xdr:col>
      <xdr:colOff>177800</xdr:colOff>
      <xdr:row>92</xdr:row>
      <xdr:rowOff>118390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7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39667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126594</xdr:rowOff>
    </xdr:from>
    <xdr:to>
      <xdr:col>81</xdr:col>
      <xdr:colOff>101600</xdr:colOff>
      <xdr:row>92</xdr:row>
      <xdr:rowOff>56744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7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73271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5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122225</xdr:rowOff>
    </xdr:from>
    <xdr:to>
      <xdr:col>76</xdr:col>
      <xdr:colOff>165100</xdr:colOff>
      <xdr:row>92</xdr:row>
      <xdr:rowOff>52375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7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68902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4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119177</xdr:rowOff>
    </xdr:from>
    <xdr:to>
      <xdr:col>72</xdr:col>
      <xdr:colOff>38100</xdr:colOff>
      <xdr:row>92</xdr:row>
      <xdr:rowOff>49327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7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65854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4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135026</xdr:rowOff>
    </xdr:from>
    <xdr:to>
      <xdr:col>67</xdr:col>
      <xdr:colOff>101600</xdr:colOff>
      <xdr:row>92</xdr:row>
      <xdr:rowOff>65176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7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81703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5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29972</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16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29972</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716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150622</xdr:rowOff>
    </xdr:from>
    <xdr:to>
      <xdr:col>112</xdr:col>
      <xdr:colOff>38100</xdr:colOff>
      <xdr:row>39</xdr:row>
      <xdr:rowOff>80772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71899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66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・消防費については、消防通信指令システム更新整備事業の実施により、数値が増加している。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期ケーブルテレビエリア光化促進事業、仁摩地区道の駅整備事業の終了により、数値が減少している。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経済対策に係る住民税非課税世帯、子育て世帯等への臨時特別給付金事業の終了により、数値が減少している。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・衛生費については、新可燃ごみ処理施設整備の終了により、数値が減少している。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・議会費及び教育費については、デジタル化推進事業により、数値が増加している。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収支額は、新型コロナウイルス感染症拡大に伴う国の特例措置が一部終了したことに伴い、地方交付税や地方特例交付金が減となったが、新可燃ごみ処理施設整備、仁摩地区道の駅整備事業等の大型ハード事業の終了により、</a:t>
          </a:r>
          <a:r>
            <a:rPr kumimoji="1" lang="en-US" altLang="ja-JP" sz="1400">
              <a:latin typeface="ＭＳ ゴシック" pitchFamily="49" charset="-128"/>
              <a:ea typeface="ＭＳ ゴシック" pitchFamily="49" charset="-128"/>
            </a:rPr>
            <a:t>586</a:t>
          </a:r>
          <a:r>
            <a:rPr kumimoji="1" lang="ja-JP" altLang="en-US" sz="1400">
              <a:latin typeface="ＭＳ ゴシック" pitchFamily="49" charset="-128"/>
              <a:ea typeface="ＭＳ ゴシック" pitchFamily="49" charset="-128"/>
            </a:rPr>
            <a:t>百万円の黒字となった。昨年度の実質収支額を下回ったため、単年度収支額は減少したが、取崩しを行わなかったため財政調整基金残高は横ばいとなり、標準財政規模が減少したため、標準財政規模比では、前年度から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全会計で黒字決算となっているが、前年度と比べ病院事業収益は、診療単価の上昇による入院・外来収益の増加などにより、医業収益が増となったものの、新型コロナウイルス感染症患者等入院病床確保事業補助金や新型コロナワクチン接種体制確保事業補助金の減少などにより、医業外収益が減となったため、昨年に比較して減となった。また、特殊勤務手当や時間外手当の増による給与費の増、物価高の影響による経費の増、整備済みの施設、機械備品の減価償却費の増により、病院事業費用は増となり、純損益は赤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病院建設に係る元利償還金が発生することから、厳しい経営状況にあるため、引き続き、診療分析の強化、病床稼働率の向上、医療従事者確保等といった診療機能の充実を進めるなど、経営基盤の強化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推移が示すように、水道事業会計における黒字額は年々減少してきている。今後についても、給水人口の減少などにより収入確保が困難な状況であり、また、老朽管の更新や地理的要因に係る維持管理的経費の高止まりが見込まれており、費用削減対策に努めながら一層経営の健全化を図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25806707</v>
      </c>
      <c r="BO4" s="449"/>
      <c r="BP4" s="449"/>
      <c r="BQ4" s="449"/>
      <c r="BR4" s="449"/>
      <c r="BS4" s="449"/>
      <c r="BT4" s="449"/>
      <c r="BU4" s="450"/>
      <c r="BV4" s="448">
        <v>28932284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25135098</v>
      </c>
      <c r="BO5" s="420"/>
      <c r="BP5" s="420"/>
      <c r="BQ5" s="420"/>
      <c r="BR5" s="420"/>
      <c r="BS5" s="420"/>
      <c r="BT5" s="420"/>
      <c r="BU5" s="421"/>
      <c r="BV5" s="419">
        <v>27947404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v>
      </c>
      <c r="CU5" s="417"/>
      <c r="CV5" s="417"/>
      <c r="CW5" s="417"/>
      <c r="CX5" s="417"/>
      <c r="CY5" s="417"/>
      <c r="CZ5" s="417"/>
      <c r="DA5" s="418"/>
      <c r="DB5" s="416">
        <v>90.6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671609</v>
      </c>
      <c r="BO6" s="420"/>
      <c r="BP6" s="420"/>
      <c r="BQ6" s="420"/>
      <c r="BR6" s="420"/>
      <c r="BS6" s="420"/>
      <c r="BT6" s="420"/>
      <c r="BU6" s="421"/>
      <c r="BV6" s="419">
        <v>984880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96.9</v>
      </c>
      <c r="CU6" s="563"/>
      <c r="CV6" s="563"/>
      <c r="CW6" s="563"/>
      <c r="CX6" s="563"/>
      <c r="CY6" s="563"/>
      <c r="CZ6" s="563"/>
      <c r="DA6" s="564"/>
      <c r="DB6" s="562">
        <v>93.8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84874</v>
      </c>
      <c r="BO7" s="420"/>
      <c r="BP7" s="420"/>
      <c r="BQ7" s="420"/>
      <c r="BR7" s="420"/>
      <c r="BS7" s="420"/>
      <c r="BT7" s="420"/>
      <c r="BU7" s="421"/>
      <c r="BV7" s="419">
        <v>157417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13123947</v>
      </c>
      <c r="CU7" s="420"/>
      <c r="CV7" s="420"/>
      <c r="CW7" s="420"/>
      <c r="CX7" s="420"/>
      <c r="CY7" s="420"/>
      <c r="CZ7" s="420"/>
      <c r="DA7" s="421"/>
      <c r="DB7" s="419">
        <v>13687307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586735</v>
      </c>
      <c r="BO8" s="420"/>
      <c r="BP8" s="420"/>
      <c r="BQ8" s="420"/>
      <c r="BR8" s="420"/>
      <c r="BS8" s="420"/>
      <c r="BT8" s="420"/>
      <c r="BU8" s="421"/>
      <c r="BV8" s="419">
        <v>827463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32846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107</v>
      </c>
      <c r="AV9" s="478"/>
      <c r="AW9" s="478"/>
      <c r="AX9" s="478"/>
      <c r="AY9" s="433" t="s">
        <v>117</v>
      </c>
      <c r="AZ9" s="434"/>
      <c r="BA9" s="434"/>
      <c r="BB9" s="434"/>
      <c r="BC9" s="434"/>
      <c r="BD9" s="434"/>
      <c r="BE9" s="434"/>
      <c r="BF9" s="434"/>
      <c r="BG9" s="434"/>
      <c r="BH9" s="434"/>
      <c r="BI9" s="434"/>
      <c r="BJ9" s="434"/>
      <c r="BK9" s="434"/>
      <c r="BL9" s="434"/>
      <c r="BM9" s="435"/>
      <c r="BN9" s="419">
        <v>-240728</v>
      </c>
      <c r="BO9" s="420"/>
      <c r="BP9" s="420"/>
      <c r="BQ9" s="420"/>
      <c r="BR9" s="420"/>
      <c r="BS9" s="420"/>
      <c r="BT9" s="420"/>
      <c r="BU9" s="421"/>
      <c r="BV9" s="419">
        <v>533722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17.7</v>
      </c>
      <c r="CU9" s="417"/>
      <c r="CV9" s="417"/>
      <c r="CW9" s="417"/>
      <c r="CX9" s="417"/>
      <c r="CY9" s="417"/>
      <c r="CZ9" s="417"/>
      <c r="DA9" s="418"/>
      <c r="DB9" s="416">
        <v>18.5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35166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0</v>
      </c>
      <c r="BO10" s="420"/>
      <c r="BP10" s="420"/>
      <c r="BQ10" s="420"/>
      <c r="BR10" s="420"/>
      <c r="BS10" s="420"/>
      <c r="BT10" s="420"/>
      <c r="BU10" s="421"/>
      <c r="BV10" s="419">
        <v>56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32773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32345</v>
      </c>
      <c r="S13" s="507"/>
      <c r="T13" s="507"/>
      <c r="U13" s="507"/>
      <c r="V13" s="508"/>
      <c r="W13" s="509" t="s">
        <v>140</v>
      </c>
      <c r="X13" s="405"/>
      <c r="Y13" s="405"/>
      <c r="Z13" s="405"/>
      <c r="AA13" s="405"/>
      <c r="AB13" s="406"/>
      <c r="AC13" s="372">
        <v>1404</v>
      </c>
      <c r="AD13" s="373"/>
      <c r="AE13" s="373"/>
      <c r="AF13" s="373"/>
      <c r="AG13" s="374"/>
      <c r="AH13" s="372">
        <v>1678</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-240728</v>
      </c>
      <c r="BO13" s="420"/>
      <c r="BP13" s="420"/>
      <c r="BQ13" s="420"/>
      <c r="BR13" s="420"/>
      <c r="BS13" s="420"/>
      <c r="BT13" s="420"/>
      <c r="BU13" s="421"/>
      <c r="BV13" s="419">
        <v>533778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11.1</v>
      </c>
      <c r="CU13" s="417"/>
      <c r="CV13" s="417"/>
      <c r="CW13" s="417"/>
      <c r="CX13" s="417"/>
      <c r="CY13" s="417"/>
      <c r="CZ13" s="417"/>
      <c r="DA13" s="418"/>
      <c r="DB13" s="416">
        <v>12.1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33243</v>
      </c>
      <c r="S14" s="507"/>
      <c r="T14" s="507"/>
      <c r="U14" s="507"/>
      <c r="V14" s="508"/>
      <c r="W14" s="510"/>
      <c r="X14" s="408"/>
      <c r="Y14" s="408"/>
      <c r="Z14" s="408"/>
      <c r="AA14" s="408"/>
      <c r="AB14" s="409"/>
      <c r="AC14" s="499">
        <v>8.9</v>
      </c>
      <c r="AD14" s="500"/>
      <c r="AE14" s="500"/>
      <c r="AF14" s="500"/>
      <c r="AG14" s="501"/>
      <c r="AH14" s="499">
        <v>10.1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68.3</v>
      </c>
      <c r="CU14" s="517"/>
      <c r="CV14" s="517"/>
      <c r="CW14" s="517"/>
      <c r="CX14" s="517"/>
      <c r="CY14" s="517"/>
      <c r="CZ14" s="517"/>
      <c r="DA14" s="518"/>
      <c r="DB14" s="516">
        <v>88.3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32871</v>
      </c>
      <c r="S15" s="507"/>
      <c r="T15" s="507"/>
      <c r="U15" s="507"/>
      <c r="V15" s="508"/>
      <c r="W15" s="509" t="s">
        <v>148</v>
      </c>
      <c r="X15" s="405"/>
      <c r="Y15" s="405"/>
      <c r="Z15" s="405"/>
      <c r="AA15" s="405"/>
      <c r="AB15" s="406"/>
      <c r="AC15" s="372">
        <v>4191</v>
      </c>
      <c r="AD15" s="373"/>
      <c r="AE15" s="373"/>
      <c r="AF15" s="373"/>
      <c r="AG15" s="374"/>
      <c r="AH15" s="372">
        <v>4276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3645709</v>
      </c>
      <c r="BO15" s="449"/>
      <c r="BP15" s="449"/>
      <c r="BQ15" s="449"/>
      <c r="BR15" s="449"/>
      <c r="BS15" s="449"/>
      <c r="BT15" s="449"/>
      <c r="BU15" s="450"/>
      <c r="BV15" s="448">
        <v>3432751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26.6</v>
      </c>
      <c r="AD16" s="500"/>
      <c r="AE16" s="500"/>
      <c r="AF16" s="500"/>
      <c r="AG16" s="501"/>
      <c r="AH16" s="499">
        <v>25.7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12084734</v>
      </c>
      <c r="BO16" s="420"/>
      <c r="BP16" s="420"/>
      <c r="BQ16" s="420"/>
      <c r="BR16" s="420"/>
      <c r="BS16" s="420"/>
      <c r="BT16" s="420"/>
      <c r="BU16" s="421"/>
      <c r="BV16" s="419">
        <v>12364080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10156</v>
      </c>
      <c r="AD17" s="373"/>
      <c r="AE17" s="373"/>
      <c r="AF17" s="373"/>
      <c r="AG17" s="374"/>
      <c r="AH17" s="372">
        <v>10657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4542922</v>
      </c>
      <c r="BO17" s="420"/>
      <c r="BP17" s="420"/>
      <c r="BQ17" s="420"/>
      <c r="BR17" s="420"/>
      <c r="BS17" s="420"/>
      <c r="BT17" s="420"/>
      <c r="BU17" s="421"/>
      <c r="BV17" s="419">
        <v>4255823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435.34</v>
      </c>
      <c r="M18" s="472"/>
      <c r="N18" s="472"/>
      <c r="O18" s="472"/>
      <c r="P18" s="472"/>
      <c r="Q18" s="472"/>
      <c r="R18" s="473"/>
      <c r="S18" s="473"/>
      <c r="T18" s="473"/>
      <c r="U18" s="473"/>
      <c r="V18" s="474"/>
      <c r="W18" s="490"/>
      <c r="X18" s="491"/>
      <c r="Y18" s="491"/>
      <c r="Z18" s="491"/>
      <c r="AA18" s="491"/>
      <c r="AB18" s="515"/>
      <c r="AC18" s="389">
        <v>64.5</v>
      </c>
      <c r="AD18" s="390"/>
      <c r="AE18" s="390"/>
      <c r="AF18" s="390"/>
      <c r="AG18" s="475"/>
      <c r="AH18" s="389">
        <v>64.2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13018371</v>
      </c>
      <c r="BO18" s="420"/>
      <c r="BP18" s="420"/>
      <c r="BQ18" s="420"/>
      <c r="BR18" s="420"/>
      <c r="BS18" s="420"/>
      <c r="BT18" s="420"/>
      <c r="BU18" s="421"/>
      <c r="BV18" s="419">
        <v>13005661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75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16841542</v>
      </c>
      <c r="BO19" s="420"/>
      <c r="BP19" s="420"/>
      <c r="BQ19" s="420"/>
      <c r="BR19" s="420"/>
      <c r="BS19" s="420"/>
      <c r="BT19" s="420"/>
      <c r="BU19" s="421"/>
      <c r="BV19" s="419">
        <v>17160760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13343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31125193</v>
      </c>
      <c r="BO22" s="449"/>
      <c r="BP22" s="449"/>
      <c r="BQ22" s="449"/>
      <c r="BR22" s="449"/>
      <c r="BS22" s="449"/>
      <c r="BT22" s="449"/>
      <c r="BU22" s="450"/>
      <c r="BV22" s="448">
        <v>32052771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24459827</v>
      </c>
      <c r="BO23" s="420"/>
      <c r="BP23" s="420"/>
      <c r="BQ23" s="420"/>
      <c r="BR23" s="420"/>
      <c r="BS23" s="420"/>
      <c r="BT23" s="420"/>
      <c r="BU23" s="421"/>
      <c r="BV23" s="419">
        <v>25075306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7800</v>
      </c>
      <c r="R24" s="373"/>
      <c r="S24" s="373"/>
      <c r="T24" s="373"/>
      <c r="U24" s="373"/>
      <c r="V24" s="374"/>
      <c r="W24" s="462"/>
      <c r="X24" s="399"/>
      <c r="Y24" s="400"/>
      <c r="Z24" s="375" t="s">
        <v>173</v>
      </c>
      <c r="AA24" s="376"/>
      <c r="AB24" s="376"/>
      <c r="AC24" s="376"/>
      <c r="AD24" s="376"/>
      <c r="AE24" s="376"/>
      <c r="AF24" s="376"/>
      <c r="AG24" s="377"/>
      <c r="AH24" s="372">
        <v>417</v>
      </c>
      <c r="AI24" s="373"/>
      <c r="AJ24" s="373"/>
      <c r="AK24" s="373"/>
      <c r="AL24" s="374"/>
      <c r="AM24" s="372">
        <v>1310631</v>
      </c>
      <c r="AN24" s="373"/>
      <c r="AO24" s="373"/>
      <c r="AP24" s="373"/>
      <c r="AQ24" s="373"/>
      <c r="AR24" s="374"/>
      <c r="AS24" s="372">
        <v>3143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24104762</v>
      </c>
      <c r="BO24" s="420"/>
      <c r="BP24" s="420"/>
      <c r="BQ24" s="420"/>
      <c r="BR24" s="420"/>
      <c r="BS24" s="420"/>
      <c r="BT24" s="420"/>
      <c r="BU24" s="421"/>
      <c r="BV24" s="419">
        <v>24446193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6600</v>
      </c>
      <c r="R25" s="373"/>
      <c r="S25" s="373"/>
      <c r="T25" s="373"/>
      <c r="U25" s="373"/>
      <c r="V25" s="374"/>
      <c r="W25" s="462"/>
      <c r="X25" s="399"/>
      <c r="Y25" s="400"/>
      <c r="Z25" s="375" t="s">
        <v>176</v>
      </c>
      <c r="AA25" s="376"/>
      <c r="AB25" s="376"/>
      <c r="AC25" s="376"/>
      <c r="AD25" s="376"/>
      <c r="AE25" s="376"/>
      <c r="AF25" s="376"/>
      <c r="AG25" s="377"/>
      <c r="AH25" s="372">
        <v>83</v>
      </c>
      <c r="AI25" s="373"/>
      <c r="AJ25" s="373"/>
      <c r="AK25" s="373"/>
      <c r="AL25" s="374"/>
      <c r="AM25" s="372">
        <v>252237</v>
      </c>
      <c r="AN25" s="373"/>
      <c r="AO25" s="373"/>
      <c r="AP25" s="373"/>
      <c r="AQ25" s="373"/>
      <c r="AR25" s="374"/>
      <c r="AS25" s="372">
        <v>3039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1587500</v>
      </c>
      <c r="BO25" s="449"/>
      <c r="BP25" s="449"/>
      <c r="BQ25" s="449"/>
      <c r="BR25" s="449"/>
      <c r="BS25" s="449"/>
      <c r="BT25" s="449"/>
      <c r="BU25" s="450"/>
      <c r="BV25" s="448">
        <v>1712618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5500</v>
      </c>
      <c r="R26" s="373"/>
      <c r="S26" s="373"/>
      <c r="T26" s="373"/>
      <c r="U26" s="373"/>
      <c r="V26" s="374"/>
      <c r="W26" s="462"/>
      <c r="X26" s="399"/>
      <c r="Y26" s="400"/>
      <c r="Z26" s="375" t="s">
        <v>179</v>
      </c>
      <c r="AA26" s="430"/>
      <c r="AB26" s="430"/>
      <c r="AC26" s="430"/>
      <c r="AD26" s="430"/>
      <c r="AE26" s="430"/>
      <c r="AF26" s="430"/>
      <c r="AG26" s="431"/>
      <c r="AH26" s="372">
        <v>6</v>
      </c>
      <c r="AI26" s="373"/>
      <c r="AJ26" s="373"/>
      <c r="AK26" s="373"/>
      <c r="AL26" s="374"/>
      <c r="AM26" s="372">
        <v>19794</v>
      </c>
      <c r="AN26" s="373"/>
      <c r="AO26" s="373"/>
      <c r="AP26" s="373"/>
      <c r="AQ26" s="373"/>
      <c r="AR26" s="374"/>
      <c r="AS26" s="372">
        <v>3299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3900</v>
      </c>
      <c r="R27" s="373"/>
      <c r="S27" s="373"/>
      <c r="T27" s="373"/>
      <c r="U27" s="373"/>
      <c r="V27" s="374"/>
      <c r="W27" s="462"/>
      <c r="X27" s="399"/>
      <c r="Y27" s="400"/>
      <c r="Z27" s="375" t="s">
        <v>183</v>
      </c>
      <c r="AA27" s="376"/>
      <c r="AB27" s="376"/>
      <c r="AC27" s="376"/>
      <c r="AD27" s="376"/>
      <c r="AE27" s="376"/>
      <c r="AF27" s="376"/>
      <c r="AG27" s="377"/>
      <c r="AH27" s="372">
        <v>8</v>
      </c>
      <c r="AI27" s="373"/>
      <c r="AJ27" s="373"/>
      <c r="AK27" s="373"/>
      <c r="AL27" s="374"/>
      <c r="AM27" s="372">
        <v>30472</v>
      </c>
      <c r="AN27" s="373"/>
      <c r="AO27" s="373"/>
      <c r="AP27" s="373"/>
      <c r="AQ27" s="373"/>
      <c r="AR27" s="374"/>
      <c r="AS27" s="372">
        <v>3809</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1317699</v>
      </c>
      <c r="BO27" s="454"/>
      <c r="BP27" s="454"/>
      <c r="BQ27" s="454"/>
      <c r="BR27" s="454"/>
      <c r="BS27" s="454"/>
      <c r="BT27" s="454"/>
      <c r="BU27" s="455"/>
      <c r="BV27" s="453">
        <v>1312101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3300</v>
      </c>
      <c r="R28" s="373"/>
      <c r="S28" s="373"/>
      <c r="T28" s="373"/>
      <c r="U28" s="373"/>
      <c r="V28" s="374"/>
      <c r="W28" s="462"/>
      <c r="X28" s="399"/>
      <c r="Y28" s="400"/>
      <c r="Z28" s="375" t="s">
        <v>186</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1624636</v>
      </c>
      <c r="BO28" s="449"/>
      <c r="BP28" s="449"/>
      <c r="BQ28" s="449"/>
      <c r="BR28" s="449"/>
      <c r="BS28" s="449"/>
      <c r="BT28" s="449"/>
      <c r="BU28" s="450"/>
      <c r="BV28" s="448">
        <v>1624518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3100</v>
      </c>
      <c r="R29" s="373"/>
      <c r="S29" s="373"/>
      <c r="T29" s="373"/>
      <c r="U29" s="373"/>
      <c r="V29" s="374"/>
      <c r="W29" s="463"/>
      <c r="X29" s="464"/>
      <c r="Y29" s="465"/>
      <c r="Z29" s="375" t="s">
        <v>189</v>
      </c>
      <c r="AA29" s="376"/>
      <c r="AB29" s="376"/>
      <c r="AC29" s="376"/>
      <c r="AD29" s="376"/>
      <c r="AE29" s="376"/>
      <c r="AF29" s="376"/>
      <c r="AG29" s="377"/>
      <c r="AH29" s="372">
        <v>425</v>
      </c>
      <c r="AI29" s="373"/>
      <c r="AJ29" s="373"/>
      <c r="AK29" s="373"/>
      <c r="AL29" s="374"/>
      <c r="AM29" s="372">
        <v>1341103</v>
      </c>
      <c r="AN29" s="373"/>
      <c r="AO29" s="373"/>
      <c r="AP29" s="373"/>
      <c r="AQ29" s="373"/>
      <c r="AR29" s="374"/>
      <c r="AS29" s="372">
        <v>3156</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1247827</v>
      </c>
      <c r="BO29" s="420"/>
      <c r="BP29" s="420"/>
      <c r="BQ29" s="420"/>
      <c r="BR29" s="420"/>
      <c r="BS29" s="420"/>
      <c r="BT29" s="420"/>
      <c r="BU29" s="421"/>
      <c r="BV29" s="419">
        <v>827054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2736343</v>
      </c>
      <c r="BO30" s="454"/>
      <c r="BP30" s="454"/>
      <c r="BQ30" s="454"/>
      <c r="BR30" s="454"/>
      <c r="BS30" s="454"/>
      <c r="BT30" s="454"/>
      <c r="BU30" s="455"/>
      <c r="BV30" s="453">
        <v>2823377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大田市水道事業会計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生活排水処理事業特別会計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島根県市町村総合事務組合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（公財）大田市体育・公園・文化事業団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簡易給水施設事業特別会計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大田市病院事業会計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IF('各会計、関係団体の財政状況及び健全化判断比率'!B36="","",'各会計、関係団体の財政状況及び健全化判断比率'!B36)</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島根県後期高齢者医療広域連合（普通会計）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（株）大田ふるさとセンター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大田市駅周辺土地区画整理事業特別会計（普通会計）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大田市下水道事業会計</v>
      </c>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IF('各会計、関係団体の財政状況及び健全化判断比率'!B37="","",'各会計、関係団体の財政状況及び健全化判断比率'!B37)</f>
        <v>大田市駅周辺土地区画整理事業特別会計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島根県後期高齢者医療広域連合（後期高齢者医療事業特別会計）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（公財）シルバーランド振興事業団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2BPzGDcuKpzgi5gLc1jyRz4NyYtTH17g/AIo21n95JxiSlD/5zaoALNEcbGgbY5lpOZHiPBco9srBf4JG9ow==" saltValue="Wqpa+nWc8BARzUzrT4V0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576</v>
      </c>
      <c r="D34" s="1151"/>
      <c r="E34" s="1152"/>
      <c r="F34" s="32">
        <v>2.97</v>
      </c>
      <c r="G34" s="33">
        <v>1.41</v>
      </c>
      <c r="H34" s="33">
        <v>2.36</v>
      </c>
      <c r="I34" s="33">
        <v>6.31</v>
      </c>
      <c r="J34" s="34">
        <v>9.51</v>
      </c>
      <c r="K34" s="22"/>
      <c r="L34" s="22"/>
      <c r="M34" s="22"/>
      <c r="N34" s="22"/>
      <c r="O34" s="22"/>
      <c r="P34" s="22"/>
    </row>
    <row r="35" spans="1:16" ht="39" customHeight="1" x14ac:dyDescent="0.2">
      <c r="A35" s="22"/>
      <c r="B35" s="35"/>
      <c r="C35" s="1145" t="s">
        <v>577</v>
      </c>
      <c r="D35" s="1146"/>
      <c r="E35" s="1147"/>
      <c r="F35" s="36">
        <v>2.36</v>
      </c>
      <c r="G35" s="37">
        <v>2.93</v>
      </c>
      <c r="H35" s="37">
        <v>2.1800000000000002</v>
      </c>
      <c r="I35" s="37">
        <v>6.04</v>
      </c>
      <c r="J35" s="38">
        <v>4.47</v>
      </c>
      <c r="K35" s="22"/>
      <c r="L35" s="22"/>
      <c r="M35" s="22"/>
      <c r="N35" s="22"/>
      <c r="O35" s="22"/>
      <c r="P35" s="22"/>
    </row>
    <row r="36" spans="1:16" ht="39" customHeight="1" x14ac:dyDescent="0.2">
      <c r="A36" s="22"/>
      <c r="B36" s="35"/>
      <c r="C36" s="1145" t="s">
        <v>578</v>
      </c>
      <c r="D36" s="1146"/>
      <c r="E36" s="1147"/>
      <c r="F36" s="36">
        <v>4.87</v>
      </c>
      <c r="G36" s="37">
        <v>4.74</v>
      </c>
      <c r="H36" s="37">
        <v>4.3600000000000003</v>
      </c>
      <c r="I36" s="37">
        <v>4.1399999999999997</v>
      </c>
      <c r="J36" s="38">
        <v>3.95</v>
      </c>
      <c r="K36" s="22"/>
      <c r="L36" s="22"/>
      <c r="M36" s="22"/>
      <c r="N36" s="22"/>
      <c r="O36" s="22"/>
      <c r="P36" s="22"/>
    </row>
    <row r="37" spans="1:16" ht="39" customHeight="1" x14ac:dyDescent="0.2">
      <c r="A37" s="22"/>
      <c r="B37" s="35"/>
      <c r="C37" s="1145" t="s">
        <v>579</v>
      </c>
      <c r="D37" s="1146"/>
      <c r="E37" s="1147"/>
      <c r="F37" s="36">
        <v>0.95</v>
      </c>
      <c r="G37" s="37">
        <v>0.08</v>
      </c>
      <c r="H37" s="37">
        <v>0.41</v>
      </c>
      <c r="I37" s="37">
        <v>0.87</v>
      </c>
      <c r="J37" s="38">
        <v>1.67</v>
      </c>
      <c r="K37" s="22"/>
      <c r="L37" s="22"/>
      <c r="M37" s="22"/>
      <c r="N37" s="22"/>
      <c r="O37" s="22"/>
      <c r="P37" s="22"/>
    </row>
    <row r="38" spans="1:16" ht="39" customHeight="1" x14ac:dyDescent="0.2">
      <c r="A38" s="22"/>
      <c r="B38" s="35"/>
      <c r="C38" s="1145" t="s">
        <v>580</v>
      </c>
      <c r="D38" s="1146"/>
      <c r="E38" s="1147"/>
      <c r="F38" s="36" t="s">
        <v>527</v>
      </c>
      <c r="G38" s="37" t="s">
        <v>527</v>
      </c>
      <c r="H38" s="37">
        <v>0.48</v>
      </c>
      <c r="I38" s="37">
        <v>0.52</v>
      </c>
      <c r="J38" s="38">
        <v>1.39</v>
      </c>
      <c r="K38" s="22"/>
      <c r="L38" s="22"/>
      <c r="M38" s="22"/>
      <c r="N38" s="22"/>
      <c r="O38" s="22"/>
      <c r="P38" s="22"/>
    </row>
    <row r="39" spans="1:16" ht="39" customHeight="1" x14ac:dyDescent="0.2">
      <c r="A39" s="22"/>
      <c r="B39" s="35"/>
      <c r="C39" s="1145" t="s">
        <v>581</v>
      </c>
      <c r="D39" s="1146"/>
      <c r="E39" s="1147"/>
      <c r="F39" s="36">
        <v>0.19</v>
      </c>
      <c r="G39" s="37">
        <v>0.51</v>
      </c>
      <c r="H39" s="37">
        <v>0.45</v>
      </c>
      <c r="I39" s="37">
        <v>0.42</v>
      </c>
      <c r="J39" s="38">
        <v>0.53</v>
      </c>
      <c r="K39" s="22"/>
      <c r="L39" s="22"/>
      <c r="M39" s="22"/>
      <c r="N39" s="22"/>
      <c r="O39" s="22"/>
      <c r="P39" s="22"/>
    </row>
    <row r="40" spans="1:16" ht="39" customHeight="1" x14ac:dyDescent="0.2">
      <c r="A40" s="22"/>
      <c r="B40" s="35"/>
      <c r="C40" s="1145" t="s">
        <v>582</v>
      </c>
      <c r="D40" s="1146"/>
      <c r="E40" s="1147"/>
      <c r="F40" s="36">
        <v>0.05</v>
      </c>
      <c r="G40" s="37">
        <v>0.05</v>
      </c>
      <c r="H40" s="37">
        <v>0.06</v>
      </c>
      <c r="I40" s="37">
        <v>0.06</v>
      </c>
      <c r="J40" s="38">
        <v>7.0000000000000007E-2</v>
      </c>
      <c r="K40" s="22"/>
      <c r="L40" s="22"/>
      <c r="M40" s="22"/>
      <c r="N40" s="22"/>
      <c r="O40" s="22"/>
      <c r="P40" s="22"/>
    </row>
    <row r="41" spans="1:16" ht="39" customHeight="1" x14ac:dyDescent="0.2">
      <c r="A41" s="22"/>
      <c r="B41" s="35"/>
      <c r="C41" s="1145" t="s">
        <v>583</v>
      </c>
      <c r="D41" s="1146"/>
      <c r="E41" s="1147"/>
      <c r="F41" s="36">
        <v>0</v>
      </c>
      <c r="G41" s="37">
        <v>0</v>
      </c>
      <c r="H41" s="37">
        <v>0</v>
      </c>
      <c r="I41" s="37">
        <v>0</v>
      </c>
      <c r="J41" s="38">
        <v>0</v>
      </c>
      <c r="K41" s="22"/>
      <c r="L41" s="22"/>
      <c r="M41" s="22"/>
      <c r="N41" s="22"/>
      <c r="O41" s="22"/>
      <c r="P41" s="22"/>
    </row>
    <row r="42" spans="1:16" ht="39" customHeight="1" x14ac:dyDescent="0.2">
      <c r="A42" s="22"/>
      <c r="B42" s="39"/>
      <c r="C42" s="1145" t="s">
        <v>584</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585</v>
      </c>
      <c r="D43" s="1149"/>
      <c r="E43" s="1150"/>
      <c r="F43" s="41">
        <v>0</v>
      </c>
      <c r="G43" s="42">
        <v>0.16</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GU/AINX1AiynflSIr2nJ8TCJdx/UaLy1pg63Rsw1pc99JaQZ9gQN0ZY9sMrZpAkf2MxDSiQx6S7UKCrdy5i9w==" saltValue="TRDbGKogAQNwEvlifnCU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3381</v>
      </c>
      <c r="L45" s="60">
        <v>3369</v>
      </c>
      <c r="M45" s="60">
        <v>3307</v>
      </c>
      <c r="N45" s="60">
        <v>3236</v>
      </c>
      <c r="O45" s="61">
        <v>3037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2">
      <c r="A48" s="48"/>
      <c r="B48" s="1178"/>
      <c r="C48" s="1179"/>
      <c r="D48" s="62"/>
      <c r="E48" s="1155" t="s">
        <v>15</v>
      </c>
      <c r="F48" s="1155"/>
      <c r="G48" s="1155"/>
      <c r="H48" s="1155"/>
      <c r="I48" s="1155"/>
      <c r="J48" s="1156"/>
      <c r="K48" s="63">
        <v>911</v>
      </c>
      <c r="L48" s="64">
        <v>943</v>
      </c>
      <c r="M48" s="64">
        <v>661</v>
      </c>
      <c r="N48" s="64">
        <v>744</v>
      </c>
      <c r="O48" s="65">
        <v>695</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527</v>
      </c>
      <c r="L49" s="64" t="s">
        <v>527</v>
      </c>
      <c r="M49" s="64" t="s">
        <v>527</v>
      </c>
      <c r="N49" s="64" t="s">
        <v>527</v>
      </c>
      <c r="O49" s="65" t="s">
        <v>527</v>
      </c>
      <c r="P49" s="48"/>
      <c r="Q49" s="48"/>
      <c r="R49" s="48"/>
      <c r="S49" s="48"/>
      <c r="T49" s="48"/>
      <c r="U49" s="48"/>
    </row>
    <row r="50" spans="1:21" ht="30.75" customHeight="1" x14ac:dyDescent="0.2">
      <c r="A50" s="48"/>
      <c r="B50" s="1178"/>
      <c r="C50" s="1179"/>
      <c r="D50" s="62"/>
      <c r="E50" s="1155" t="s">
        <v>17</v>
      </c>
      <c r="F50" s="1155"/>
      <c r="G50" s="1155"/>
      <c r="H50" s="1155"/>
      <c r="I50" s="1155"/>
      <c r="J50" s="1156"/>
      <c r="K50" s="63">
        <v>119</v>
      </c>
      <c r="L50" s="64">
        <v>128</v>
      </c>
      <c r="M50" s="64">
        <v>130</v>
      </c>
      <c r="N50" s="64">
        <v>132</v>
      </c>
      <c r="O50" s="65">
        <v>17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527</v>
      </c>
      <c r="L51" s="64" t="s">
        <v>527</v>
      </c>
      <c r="M51" s="64" t="s">
        <v>527</v>
      </c>
      <c r="N51" s="64">
        <v>0</v>
      </c>
      <c r="O51" s="65" t="s">
        <v>527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3000</v>
      </c>
      <c r="L52" s="64">
        <v>3034</v>
      </c>
      <c r="M52" s="64">
        <v>2930</v>
      </c>
      <c r="N52" s="64">
        <v>2811</v>
      </c>
      <c r="O52" s="65">
        <v>2618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1411</v>
      </c>
      <c r="L53" s="69">
        <v>1406</v>
      </c>
      <c r="M53" s="69">
        <v>1168</v>
      </c>
      <c r="N53" s="69">
        <v>1301</v>
      </c>
      <c r="O53" s="70">
        <v>1131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3">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V8Yc9dblSP25w5+3FtWMKDUmrnyc9yyf1wBtB/HcArjllTyo/h4DvSotjk7eYKaaXzY6pNq2Vh6pp0l/XHz7g==" saltValue="E+ik5X0XGP7HouDcGKo3a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96" t="s">
        <v>32</v>
      </c>
      <c r="C41" s="1197"/>
      <c r="D41" s="105"/>
      <c r="E41" s="1198" t="s">
        <v>33</v>
      </c>
      <c r="F41" s="1198"/>
      <c r="G41" s="1198"/>
      <c r="H41" s="1199"/>
      <c r="I41" s="355">
        <v>30042</v>
      </c>
      <c r="J41" s="356">
        <v>30585</v>
      </c>
      <c r="K41" s="356">
        <v>31149</v>
      </c>
      <c r="L41" s="356">
        <v>32053</v>
      </c>
      <c r="M41" s="357">
        <v>31125</v>
      </c>
    </row>
    <row r="42" spans="2:13" ht="27.75" customHeight="1" x14ac:dyDescent="0.2">
      <c r="B42" s="1186"/>
      <c r="C42" s="1187"/>
      <c r="D42" s="106"/>
      <c r="E42" s="1190" t="s">
        <v>34</v>
      </c>
      <c r="F42" s="1190"/>
      <c r="G42" s="1190"/>
      <c r="H42" s="1191"/>
      <c r="I42" s="358">
        <v>554</v>
      </c>
      <c r="J42" s="359">
        <v>443</v>
      </c>
      <c r="K42" s="359">
        <v>320</v>
      </c>
      <c r="L42" s="359">
        <v>44</v>
      </c>
      <c r="M42" s="360">
        <v>27</v>
      </c>
    </row>
    <row r="43" spans="2:13" ht="27.75" customHeight="1" x14ac:dyDescent="0.2">
      <c r="B43" s="1186"/>
      <c r="C43" s="1187"/>
      <c r="D43" s="106"/>
      <c r="E43" s="1190" t="s">
        <v>35</v>
      </c>
      <c r="F43" s="1190"/>
      <c r="G43" s="1190"/>
      <c r="H43" s="1191"/>
      <c r="I43" s="358">
        <v>10846</v>
      </c>
      <c r="J43" s="359">
        <v>15416</v>
      </c>
      <c r="K43" s="359">
        <v>12627</v>
      </c>
      <c r="L43" s="359">
        <v>12867</v>
      </c>
      <c r="M43" s="360">
        <v>13524</v>
      </c>
    </row>
    <row r="44" spans="2:13" ht="27.75" customHeight="1" x14ac:dyDescent="0.2">
      <c r="B44" s="1186"/>
      <c r="C44" s="1187"/>
      <c r="D44" s="106"/>
      <c r="E44" s="1190" t="s">
        <v>36</v>
      </c>
      <c r="F44" s="1190"/>
      <c r="G44" s="1190"/>
      <c r="H44" s="1191"/>
      <c r="I44" s="358" t="s">
        <v>527</v>
      </c>
      <c r="J44" s="359" t="s">
        <v>527</v>
      </c>
      <c r="K44" s="359" t="s">
        <v>527</v>
      </c>
      <c r="L44" s="359" t="s">
        <v>527</v>
      </c>
      <c r="M44" s="360" t="s">
        <v>527</v>
      </c>
    </row>
    <row r="45" spans="2:13" ht="27.75" customHeight="1" x14ac:dyDescent="0.2">
      <c r="B45" s="1186"/>
      <c r="C45" s="1187"/>
      <c r="D45" s="106"/>
      <c r="E45" s="1190" t="s">
        <v>37</v>
      </c>
      <c r="F45" s="1190"/>
      <c r="G45" s="1190"/>
      <c r="H45" s="1191"/>
      <c r="I45" s="358">
        <v>4105</v>
      </c>
      <c r="J45" s="359">
        <v>4056</v>
      </c>
      <c r="K45" s="359">
        <v>3980</v>
      </c>
      <c r="L45" s="359">
        <v>3904</v>
      </c>
      <c r="M45" s="360">
        <v>3831</v>
      </c>
    </row>
    <row r="46" spans="2:13" ht="27.75" customHeight="1" x14ac:dyDescent="0.2">
      <c r="B46" s="1186"/>
      <c r="C46" s="1187"/>
      <c r="D46" s="107"/>
      <c r="E46" s="1190" t="s">
        <v>38</v>
      </c>
      <c r="F46" s="1190"/>
      <c r="G46" s="1190"/>
      <c r="H46" s="1191"/>
      <c r="I46" s="358" t="s">
        <v>527</v>
      </c>
      <c r="J46" s="359" t="s">
        <v>527</v>
      </c>
      <c r="K46" s="359" t="s">
        <v>527</v>
      </c>
      <c r="L46" s="359" t="s">
        <v>527</v>
      </c>
      <c r="M46" s="360" t="s">
        <v>527</v>
      </c>
    </row>
    <row r="47" spans="2:13" ht="27.75" customHeight="1" x14ac:dyDescent="0.2">
      <c r="B47" s="1186"/>
      <c r="C47" s="1187"/>
      <c r="D47" s="108"/>
      <c r="E47" s="1200" t="s">
        <v>39</v>
      </c>
      <c r="F47" s="1201"/>
      <c r="G47" s="1201"/>
      <c r="H47" s="1202"/>
      <c r="I47" s="358" t="s">
        <v>527</v>
      </c>
      <c r="J47" s="359" t="s">
        <v>527</v>
      </c>
      <c r="K47" s="359" t="s">
        <v>527</v>
      </c>
      <c r="L47" s="359" t="s">
        <v>527</v>
      </c>
      <c r="M47" s="360" t="s">
        <v>527</v>
      </c>
    </row>
    <row r="48" spans="2:13" ht="27.75" customHeight="1" x14ac:dyDescent="0.2">
      <c r="B48" s="1186"/>
      <c r="C48" s="1187"/>
      <c r="D48" s="106"/>
      <c r="E48" s="1190" t="s">
        <v>40</v>
      </c>
      <c r="F48" s="1190"/>
      <c r="G48" s="1190"/>
      <c r="H48" s="1191"/>
      <c r="I48" s="358" t="s">
        <v>527</v>
      </c>
      <c r="J48" s="359" t="s">
        <v>527</v>
      </c>
      <c r="K48" s="359" t="s">
        <v>527</v>
      </c>
      <c r="L48" s="359" t="s">
        <v>527</v>
      </c>
      <c r="M48" s="360" t="s">
        <v>527</v>
      </c>
    </row>
    <row r="49" spans="2:13" ht="27.75" customHeight="1" x14ac:dyDescent="0.2">
      <c r="B49" s="1188"/>
      <c r="C49" s="1189"/>
      <c r="D49" s="106"/>
      <c r="E49" s="1190" t="s">
        <v>41</v>
      </c>
      <c r="F49" s="1190"/>
      <c r="G49" s="1190"/>
      <c r="H49" s="1191"/>
      <c r="I49" s="358" t="s">
        <v>527</v>
      </c>
      <c r="J49" s="359" t="s">
        <v>527</v>
      </c>
      <c r="K49" s="359" t="s">
        <v>527</v>
      </c>
      <c r="L49" s="359" t="s">
        <v>527</v>
      </c>
      <c r="M49" s="360" t="s">
        <v>527</v>
      </c>
    </row>
    <row r="50" spans="2:13" ht="27.75" customHeight="1" x14ac:dyDescent="0.2">
      <c r="B50" s="1184" t="s">
        <v>42</v>
      </c>
      <c r="C50" s="1185"/>
      <c r="D50" s="109"/>
      <c r="E50" s="1190" t="s">
        <v>43</v>
      </c>
      <c r="F50" s="1190"/>
      <c r="G50" s="1190"/>
      <c r="H50" s="1191"/>
      <c r="I50" s="358">
        <v>5334</v>
      </c>
      <c r="J50" s="359">
        <v>4660</v>
      </c>
      <c r="K50" s="359">
        <v>4336</v>
      </c>
      <c r="L50" s="359">
        <v>4470</v>
      </c>
      <c r="M50" s="360">
        <v>4973</v>
      </c>
    </row>
    <row r="51" spans="2:13" ht="27.75" customHeight="1" x14ac:dyDescent="0.2">
      <c r="B51" s="1186"/>
      <c r="C51" s="1187"/>
      <c r="D51" s="106"/>
      <c r="E51" s="1190" t="s">
        <v>44</v>
      </c>
      <c r="F51" s="1190"/>
      <c r="G51" s="1190"/>
      <c r="H51" s="1191"/>
      <c r="I51" s="358">
        <v>1425</v>
      </c>
      <c r="J51" s="359">
        <v>1376</v>
      </c>
      <c r="K51" s="359">
        <v>1468</v>
      </c>
      <c r="L51" s="359">
        <v>1635</v>
      </c>
      <c r="M51" s="360">
        <v>1957</v>
      </c>
    </row>
    <row r="52" spans="2:13" ht="27.75" customHeight="1" x14ac:dyDescent="0.2">
      <c r="B52" s="1188"/>
      <c r="C52" s="1189"/>
      <c r="D52" s="106"/>
      <c r="E52" s="1190" t="s">
        <v>45</v>
      </c>
      <c r="F52" s="1190"/>
      <c r="G52" s="1190"/>
      <c r="H52" s="1191"/>
      <c r="I52" s="358">
        <v>28187</v>
      </c>
      <c r="J52" s="359">
        <v>33599</v>
      </c>
      <c r="K52" s="359">
        <v>32988</v>
      </c>
      <c r="L52" s="359">
        <v>33049</v>
      </c>
      <c r="M52" s="360">
        <v>34318</v>
      </c>
    </row>
    <row r="53" spans="2:13" ht="27.75" customHeight="1" thickBot="1" x14ac:dyDescent="0.25">
      <c r="B53" s="1192" t="s">
        <v>46</v>
      </c>
      <c r="C53" s="1193"/>
      <c r="D53" s="110"/>
      <c r="E53" s="1194" t="s">
        <v>47</v>
      </c>
      <c r="F53" s="1194"/>
      <c r="G53" s="1194"/>
      <c r="H53" s="1195"/>
      <c r="I53" s="361">
        <v>10601</v>
      </c>
      <c r="J53" s="362">
        <v>10865</v>
      </c>
      <c r="K53" s="362">
        <v>9283</v>
      </c>
      <c r="L53" s="362">
        <v>9714</v>
      </c>
      <c r="M53" s="363">
        <v>7260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FwHa5NDfwpuOmM4skkzPl7nyB11G+7FchOeVKEedeoLwfpsz2X0Ufn6+ZxhMm9WnHANGVzIFcvKM32z5dA/ciA==" saltValue="aiGxHXhiJmA0kPfCbjzg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570</v>
      </c>
      <c r="G54" s="119" t="s">
        <v>571</v>
      </c>
      <c r="H54" s="120" t="s">
        <v>572</v>
      </c>
    </row>
    <row r="55" spans="2:8" ht="52.5" customHeight="1" x14ac:dyDescent="0.2">
      <c r="B55" s="121"/>
      <c r="C55" s="1211" t="s">
        <v>50</v>
      </c>
      <c r="D55" s="1211"/>
      <c r="E55" s="1212"/>
      <c r="F55" s="122">
        <v>1624</v>
      </c>
      <c r="G55" s="122">
        <v>1625</v>
      </c>
      <c r="H55" s="123">
        <v>1625</v>
      </c>
    </row>
    <row r="56" spans="2:8" ht="52.5" customHeight="1" x14ac:dyDescent="0.2">
      <c r="B56" s="124"/>
      <c r="C56" s="1213" t="s">
        <v>51</v>
      </c>
      <c r="D56" s="1213"/>
      <c r="E56" s="1214"/>
      <c r="F56" s="125">
        <v>789</v>
      </c>
      <c r="G56" s="125">
        <v>827</v>
      </c>
      <c r="H56" s="126">
        <v>1248</v>
      </c>
    </row>
    <row r="57" spans="2:8" ht="53.25" customHeight="1" x14ac:dyDescent="0.2">
      <c r="B57" s="124"/>
      <c r="C57" s="1215" t="s">
        <v>52</v>
      </c>
      <c r="D57" s="1215"/>
      <c r="E57" s="1216"/>
      <c r="F57" s="127">
        <v>2990</v>
      </c>
      <c r="G57" s="127">
        <v>2823</v>
      </c>
      <c r="H57" s="128">
        <v>2736</v>
      </c>
    </row>
    <row r="58" spans="2:8" ht="45.75" customHeight="1" x14ac:dyDescent="0.2">
      <c r="B58" s="129"/>
      <c r="C58" s="1203" t="s">
        <v>599</v>
      </c>
      <c r="D58" s="1204"/>
      <c r="E58" s="1205"/>
      <c r="F58" s="130">
        <v>1602</v>
      </c>
      <c r="G58" s="130">
        <v>1477</v>
      </c>
      <c r="H58" s="131">
        <v>1339</v>
      </c>
    </row>
    <row r="59" spans="2:8" ht="45.75" customHeight="1" x14ac:dyDescent="0.2">
      <c r="B59" s="129"/>
      <c r="C59" s="1203" t="s">
        <v>600</v>
      </c>
      <c r="D59" s="1204"/>
      <c r="E59" s="1205"/>
      <c r="F59" s="130">
        <v>524</v>
      </c>
      <c r="G59" s="130">
        <v>459</v>
      </c>
      <c r="H59" s="131">
        <v>406</v>
      </c>
    </row>
    <row r="60" spans="2:8" ht="45.75" customHeight="1" x14ac:dyDescent="0.2">
      <c r="B60" s="129"/>
      <c r="C60" s="1203" t="s">
        <v>601</v>
      </c>
      <c r="D60" s="1204"/>
      <c r="E60" s="1205"/>
      <c r="F60" s="130">
        <v>0</v>
      </c>
      <c r="G60" s="130">
        <v>150</v>
      </c>
      <c r="H60" s="131">
        <v>300</v>
      </c>
    </row>
    <row r="61" spans="2:8" ht="45.75" customHeight="1" x14ac:dyDescent="0.2">
      <c r="B61" s="129"/>
      <c r="C61" s="1203" t="s">
        <v>602</v>
      </c>
      <c r="D61" s="1204"/>
      <c r="E61" s="1205"/>
      <c r="F61" s="130">
        <v>256</v>
      </c>
      <c r="G61" s="130">
        <v>234</v>
      </c>
      <c r="H61" s="131">
        <v>216</v>
      </c>
    </row>
    <row r="62" spans="2:8" ht="45.75" customHeight="1" thickBot="1" x14ac:dyDescent="0.25">
      <c r="B62" s="132"/>
      <c r="C62" s="1206" t="s">
        <v>603</v>
      </c>
      <c r="D62" s="1207"/>
      <c r="E62" s="1208"/>
      <c r="F62" s="133">
        <v>74</v>
      </c>
      <c r="G62" s="133">
        <v>74</v>
      </c>
      <c r="H62" s="134">
        <v>74</v>
      </c>
    </row>
    <row r="63" spans="2:8" ht="52.5" customHeight="1" thickBot="1" x14ac:dyDescent="0.25">
      <c r="B63" s="135"/>
      <c r="C63" s="1209" t="s">
        <v>53</v>
      </c>
      <c r="D63" s="1209"/>
      <c r="E63" s="1210"/>
      <c r="F63" s="136">
        <v>5403</v>
      </c>
      <c r="G63" s="136">
        <v>5275</v>
      </c>
      <c r="H63" s="137">
        <v>5609</v>
      </c>
    </row>
    <row r="64" spans="2:8" ht="13" x14ac:dyDescent="0.2"/>
  </sheetData>
  <sheetProtection algorithmName="SHA-512" hashValue="0LqjQLwJvIEhdvKRJ0lew/RxCFPaOlojV0Ce4QhBCs+RNnc5kdTSM/EAIg+896uSansZ28RbOfD5RIe/E8ideg==" saltValue="QTd/CewAIjEopvgQ58EX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67350</v>
      </c>
      <c r="E3" s="156"/>
      <c r="F3" s="157">
        <v>85173</v>
      </c>
      <c r="G3" s="158"/>
      <c r="H3" s="159"/>
    </row>
    <row r="4" spans="1:8" x14ac:dyDescent="0.2">
      <c r="A4" s="160"/>
      <c r="B4" s="161"/>
      <c r="C4" s="162"/>
      <c r="D4" s="163">
        <v>39345</v>
      </c>
      <c r="E4" s="164"/>
      <c r="F4" s="165">
        <v>43913</v>
      </c>
      <c r="G4" s="166"/>
      <c r="H4" s="167"/>
    </row>
    <row r="5" spans="1:8" x14ac:dyDescent="0.2">
      <c r="A5" s="148" t="s">
        <v>560</v>
      </c>
      <c r="B5" s="153"/>
      <c r="C5" s="154"/>
      <c r="D5" s="155">
        <v>117795</v>
      </c>
      <c r="E5" s="156"/>
      <c r="F5" s="157">
        <v>94081</v>
      </c>
      <c r="G5" s="158"/>
      <c r="H5" s="159"/>
    </row>
    <row r="6" spans="1:8" x14ac:dyDescent="0.2">
      <c r="A6" s="160"/>
      <c r="B6" s="161"/>
      <c r="C6" s="162"/>
      <c r="D6" s="163">
        <v>69886</v>
      </c>
      <c r="E6" s="164"/>
      <c r="F6" s="165">
        <v>48949</v>
      </c>
      <c r="G6" s="166"/>
      <c r="H6" s="167"/>
    </row>
    <row r="7" spans="1:8" x14ac:dyDescent="0.2">
      <c r="A7" s="148" t="s">
        <v>561</v>
      </c>
      <c r="B7" s="153"/>
      <c r="C7" s="154"/>
      <c r="D7" s="155">
        <v>136198</v>
      </c>
      <c r="E7" s="156"/>
      <c r="F7" s="157">
        <v>92632</v>
      </c>
      <c r="G7" s="158"/>
      <c r="H7" s="159"/>
    </row>
    <row r="8" spans="1:8" x14ac:dyDescent="0.2">
      <c r="A8" s="160"/>
      <c r="B8" s="161"/>
      <c r="C8" s="162"/>
      <c r="D8" s="163">
        <v>74569</v>
      </c>
      <c r="E8" s="164"/>
      <c r="F8" s="165">
        <v>47978</v>
      </c>
      <c r="G8" s="166"/>
      <c r="H8" s="167"/>
    </row>
    <row r="9" spans="1:8" x14ac:dyDescent="0.2">
      <c r="A9" s="148" t="s">
        <v>562</v>
      </c>
      <c r="B9" s="153"/>
      <c r="C9" s="154"/>
      <c r="D9" s="155">
        <v>159290</v>
      </c>
      <c r="E9" s="156"/>
      <c r="F9" s="157">
        <v>69604</v>
      </c>
      <c r="G9" s="158"/>
      <c r="H9" s="159"/>
    </row>
    <row r="10" spans="1:8" x14ac:dyDescent="0.2">
      <c r="A10" s="160"/>
      <c r="B10" s="161"/>
      <c r="C10" s="162"/>
      <c r="D10" s="163">
        <v>91753</v>
      </c>
      <c r="E10" s="164"/>
      <c r="F10" s="165">
        <v>36247</v>
      </c>
      <c r="G10" s="166"/>
      <c r="H10" s="167"/>
    </row>
    <row r="11" spans="1:8" x14ac:dyDescent="0.2">
      <c r="A11" s="148" t="s">
        <v>563</v>
      </c>
      <c r="B11" s="153"/>
      <c r="C11" s="154"/>
      <c r="D11" s="155">
        <v>88233</v>
      </c>
      <c r="E11" s="156"/>
      <c r="F11" s="157">
        <v>68410</v>
      </c>
      <c r="G11" s="158"/>
      <c r="H11" s="159"/>
    </row>
    <row r="12" spans="1:8" x14ac:dyDescent="0.2">
      <c r="A12" s="160"/>
      <c r="B12" s="161"/>
      <c r="C12" s="168"/>
      <c r="D12" s="163">
        <v>28649</v>
      </c>
      <c r="E12" s="164"/>
      <c r="F12" s="165">
        <v>35086</v>
      </c>
      <c r="G12" s="166"/>
      <c r="H12" s="167"/>
    </row>
    <row r="13" spans="1:8" x14ac:dyDescent="0.2">
      <c r="A13" s="148"/>
      <c r="B13" s="153"/>
      <c r="C13" s="169"/>
      <c r="D13" s="170">
        <v>113773</v>
      </c>
      <c r="E13" s="171"/>
      <c r="F13" s="172">
        <v>81980</v>
      </c>
      <c r="G13" s="173"/>
      <c r="H13" s="159"/>
    </row>
    <row r="14" spans="1:8" x14ac:dyDescent="0.2">
      <c r="A14" s="160"/>
      <c r="B14" s="161"/>
      <c r="C14" s="162"/>
      <c r="D14" s="163">
        <v>60840</v>
      </c>
      <c r="E14" s="164"/>
      <c r="F14" s="165">
        <v>42435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2.36</v>
      </c>
      <c r="C19" s="174">
        <f>ROUND(VALUE(SUBSTITUTE(実質収支比率等に係る経年分析!G$48,"▲","-")),2)</f>
        <v>2.93</v>
      </c>
      <c r="D19" s="174">
        <f>ROUND(VALUE(SUBSTITUTE(実質収支比率等に係る経年分析!H$48,"▲","-")),2)</f>
        <v>2.19</v>
      </c>
      <c r="E19" s="174">
        <f>ROUND(VALUE(SUBSTITUTE(実質収支比率等に係る経年分析!I$48,"▲","-")),2)</f>
        <v>6.05</v>
      </c>
      <c r="F19" s="174">
        <f>ROUND(VALUE(SUBSTITUTE(実質収支比率等に係る経年分析!J$48,"▲","-")),2)</f>
        <v>4.47</v>
      </c>
    </row>
    <row r="20" spans="1:11" x14ac:dyDescent="0.2">
      <c r="A20" s="174" t="s">
        <v>57</v>
      </c>
      <c r="B20" s="174">
        <f>ROUND(VALUE(SUBSTITUTE(実質収支比率等に係る経年分析!F$47,"▲","-")),2)</f>
        <v>10.81</v>
      </c>
      <c r="C20" s="174">
        <f>ROUND(VALUE(SUBSTITUTE(実質収支比率等に係る経年分析!G$47,"▲","-")),2)</f>
        <v>12.32</v>
      </c>
      <c r="D20" s="174">
        <f>ROUND(VALUE(SUBSTITUTE(実質収支比率等に係る経年分析!H$47,"▲","-")),2)</f>
        <v>12.11</v>
      </c>
      <c r="E20" s="174">
        <f>ROUND(VALUE(SUBSTITUTE(実質収支比率等に係る経年分析!I$47,"▲","-")),2)</f>
        <v>11.87</v>
      </c>
      <c r="F20" s="174">
        <f>ROUND(VALUE(SUBSTITUTE(実質収支比率等に係る経年分析!J$47,"▲","-")),2)</f>
        <v>12.38</v>
      </c>
    </row>
    <row r="21" spans="1:11" x14ac:dyDescent="0.2">
      <c r="A21" s="174" t="s">
        <v>58</v>
      </c>
      <c r="B21" s="174">
        <f>IF(ISNUMBER(VALUE(SUBSTITUTE(実質収支比率等に係る経年分析!F$49,"▲","-"))),ROUND(VALUE(SUBSTITUTE(実質収支比率等に係る経年分析!F$49,"▲","-")),2),NA())</f>
        <v>-2.39</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-0.69</v>
      </c>
      <c r="E21" s="174">
        <f>IF(ISNUMBER(VALUE(SUBSTITUTE(実質収支比率等に係る経年分析!I$49,"▲","-"))),ROUND(VALUE(SUBSTITUTE(実質収支比率等に係る経年分析!I$49,"▲","-")),2),NA())</f>
        <v>3.9</v>
      </c>
      <c r="F21" s="174">
        <f>IF(ISNUMBER(VALUE(SUBSTITUTE(実質収支比率等に係る経年分析!J$49,"▲","-"))),ROUND(VALUE(SUBSTITUTE(実質収支比率等に係る経年分析!J$49,"▲","-")),2),NA())</f>
        <v>-1.83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簡易給水施設事業特別会計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0.53</v>
      </c>
    </row>
    <row r="32" spans="1:11" x14ac:dyDescent="0.2">
      <c r="A32" s="175" t="str">
        <f>IF(連結実質赤字比率に係る赤字・黒字の構成分析!C$38="",NA(),連結実質赤字比率に係る赤字・黒字の構成分析!C$38)</f>
        <v>大田市下水道事業会計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1.39</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1.67</v>
      </c>
    </row>
    <row r="34" spans="1:16" x14ac:dyDescent="0.2">
      <c r="A34" s="175" t="str">
        <f>IF(連結実質赤字比率に係る赤字・黒字の構成分析!C$36="",NA(),連結実質赤字比率に係る赤字・黒字の構成分析!C$36)</f>
        <v>大田市水道事業会計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4.3600000000000003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4.1399999999999997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2.1800000000000002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4.47</v>
      </c>
    </row>
    <row r="36" spans="1:16" x14ac:dyDescent="0.2">
      <c r="A36" s="175" t="str">
        <f>IF(連結実質赤字比率に係る赤字・黒字の構成分析!C$34="",NA(),連結実質赤字比率に係る赤字・黒字の構成分析!C$34)</f>
        <v>大田市病院事業会計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3000</v>
      </c>
      <c r="E42" s="176"/>
      <c r="F42" s="176"/>
      <c r="G42" s="176">
        <f>'実質公債費比率（分子）の構造'!L$52</f>
        <v>3034</v>
      </c>
      <c r="H42" s="176"/>
      <c r="I42" s="176"/>
      <c r="J42" s="176">
        <f>'実質公債費比率（分子）の構造'!M$52</f>
        <v>2930</v>
      </c>
      <c r="K42" s="176"/>
      <c r="L42" s="176"/>
      <c r="M42" s="176">
        <f>'実質公債費比率（分子）の構造'!N$52</f>
        <v>2811</v>
      </c>
      <c r="N42" s="176"/>
      <c r="O42" s="176"/>
      <c r="P42" s="176">
        <f>'実質公債費比率（分子）の構造'!O$52</f>
        <v>2618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119</v>
      </c>
      <c r="C44" s="176"/>
      <c r="D44" s="176"/>
      <c r="E44" s="176">
        <f>'実質公債費比率（分子）の構造'!L$50</f>
        <v>128</v>
      </c>
      <c r="F44" s="176"/>
      <c r="G44" s="176"/>
      <c r="H44" s="176">
        <f>'実質公債費比率（分子）の構造'!M$50</f>
        <v>130</v>
      </c>
      <c r="I44" s="176"/>
      <c r="J44" s="176"/>
      <c r="K44" s="176">
        <f>'実質公債費比率（分子）の構造'!N$50</f>
        <v>132</v>
      </c>
      <c r="L44" s="176"/>
      <c r="M44" s="176"/>
      <c r="N44" s="176">
        <f>'実質公債費比率（分子）の構造'!O$50</f>
        <v>17</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911</v>
      </c>
      <c r="C46" s="176"/>
      <c r="D46" s="176"/>
      <c r="E46" s="176">
        <f>'実質公債費比率（分子）の構造'!L$48</f>
        <v>943</v>
      </c>
      <c r="F46" s="176"/>
      <c r="G46" s="176"/>
      <c r="H46" s="176">
        <f>'実質公債費比率（分子）の構造'!M$48</f>
        <v>661</v>
      </c>
      <c r="I46" s="176"/>
      <c r="J46" s="176"/>
      <c r="K46" s="176">
        <f>'実質公債費比率（分子）の構造'!N$48</f>
        <v>744</v>
      </c>
      <c r="L46" s="176"/>
      <c r="M46" s="176"/>
      <c r="N46" s="176">
        <f>'実質公債費比率（分子）の構造'!O$48</f>
        <v>695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3381</v>
      </c>
      <c r="C49" s="176"/>
      <c r="D49" s="176"/>
      <c r="E49" s="176">
        <f>'実質公債費比率（分子）の構造'!L$45</f>
        <v>3369</v>
      </c>
      <c r="F49" s="176"/>
      <c r="G49" s="176"/>
      <c r="H49" s="176">
        <f>'実質公債費比率（分子）の構造'!M$45</f>
        <v>3307</v>
      </c>
      <c r="I49" s="176"/>
      <c r="J49" s="176"/>
      <c r="K49" s="176">
        <f>'実質公債費比率（分子）の構造'!N$45</f>
        <v>3236</v>
      </c>
      <c r="L49" s="176"/>
      <c r="M49" s="176"/>
      <c r="N49" s="176">
        <f>'実質公債費比率（分子）の構造'!O$45</f>
        <v>3037</v>
      </c>
      <c r="O49" s="176"/>
      <c r="P49" s="176"/>
    </row>
    <row r="50" spans="1:16" x14ac:dyDescent="0.2">
      <c r="A50" s="176" t="s">
        <v>73</v>
      </c>
      <c r="B50" s="176" t="e">
        <f>NA()</f>
        <v>#N/A</v>
      </c>
      <c r="C50" s="176">
        <f>IF(ISNUMBER('実質公債費比率（分子）の構造'!K$53),'実質公債費比率（分子）の構造'!K$53,NA())</f>
        <v>1411</v>
      </c>
      <c r="D50" s="176" t="e">
        <f>NA()</f>
        <v>#N/A</v>
      </c>
      <c r="E50" s="176" t="e">
        <f>NA()</f>
        <v>#N/A</v>
      </c>
      <c r="F50" s="176">
        <f>IF(ISNUMBER('実質公債費比率（分子）の構造'!L$53),'実質公債費比率（分子）の構造'!L$53,NA())</f>
        <v>1406</v>
      </c>
      <c r="G50" s="176" t="e">
        <f>NA()</f>
        <v>#N/A</v>
      </c>
      <c r="H50" s="176" t="e">
        <f>NA()</f>
        <v>#N/A</v>
      </c>
      <c r="I50" s="176">
        <f>IF(ISNUMBER('実質公債費比率（分子）の構造'!M$53),'実質公債費比率（分子）の構造'!M$53,NA())</f>
        <v>1168</v>
      </c>
      <c r="J50" s="176" t="e">
        <f>NA()</f>
        <v>#N/A</v>
      </c>
      <c r="K50" s="176" t="e">
        <f>NA()</f>
        <v>#N/A</v>
      </c>
      <c r="L50" s="176">
        <f>IF(ISNUMBER('実質公債費比率（分子）の構造'!N$53),'実質公債費比率（分子）の構造'!N$53,NA())</f>
        <v>1301</v>
      </c>
      <c r="M50" s="176" t="e">
        <f>NA()</f>
        <v>#N/A</v>
      </c>
      <c r="N50" s="176" t="e">
        <f>NA()</f>
        <v>#N/A</v>
      </c>
      <c r="O50" s="176">
        <f>IF(ISNUMBER('実質公債費比率（分子）の構造'!O$53),'実質公債費比率（分子）の構造'!O$53,NA())</f>
        <v>1131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28187</v>
      </c>
      <c r="E56" s="175"/>
      <c r="F56" s="175"/>
      <c r="G56" s="175">
        <f>'将来負担比率（分子）の構造'!J$52</f>
        <v>33599</v>
      </c>
      <c r="H56" s="175"/>
      <c r="I56" s="175"/>
      <c r="J56" s="175">
        <f>'将来負担比率（分子）の構造'!K$52</f>
        <v>32988</v>
      </c>
      <c r="K56" s="175"/>
      <c r="L56" s="175"/>
      <c r="M56" s="175">
        <f>'将来負担比率（分子）の構造'!L$52</f>
        <v>33049</v>
      </c>
      <c r="N56" s="175"/>
      <c r="O56" s="175"/>
      <c r="P56" s="175">
        <f>'将来負担比率（分子）の構造'!M$52</f>
        <v>34318</v>
      </c>
    </row>
    <row r="57" spans="1:16" x14ac:dyDescent="0.2">
      <c r="A57" s="175" t="s">
        <v>44</v>
      </c>
      <c r="B57" s="175"/>
      <c r="C57" s="175"/>
      <c r="D57" s="175">
        <f>'将来負担比率（分子）の構造'!I$51</f>
        <v>1425</v>
      </c>
      <c r="E57" s="175"/>
      <c r="F57" s="175"/>
      <c r="G57" s="175">
        <f>'将来負担比率（分子）の構造'!J$51</f>
        <v>1376</v>
      </c>
      <c r="H57" s="175"/>
      <c r="I57" s="175"/>
      <c r="J57" s="175">
        <f>'将来負担比率（分子）の構造'!K$51</f>
        <v>1468</v>
      </c>
      <c r="K57" s="175"/>
      <c r="L57" s="175"/>
      <c r="M57" s="175">
        <f>'将来負担比率（分子）の構造'!L$51</f>
        <v>1635</v>
      </c>
      <c r="N57" s="175"/>
      <c r="O57" s="175"/>
      <c r="P57" s="175">
        <f>'将来負担比率（分子）の構造'!M$51</f>
        <v>1957</v>
      </c>
    </row>
    <row r="58" spans="1:16" x14ac:dyDescent="0.2">
      <c r="A58" s="175" t="s">
        <v>43</v>
      </c>
      <c r="B58" s="175"/>
      <c r="C58" s="175"/>
      <c r="D58" s="175">
        <f>'将来負担比率（分子）の構造'!I$50</f>
        <v>5334</v>
      </c>
      <c r="E58" s="175"/>
      <c r="F58" s="175"/>
      <c r="G58" s="175">
        <f>'将来負担比率（分子）の構造'!J$50</f>
        <v>4660</v>
      </c>
      <c r="H58" s="175"/>
      <c r="I58" s="175"/>
      <c r="J58" s="175">
        <f>'将来負担比率（分子）の構造'!K$50</f>
        <v>4336</v>
      </c>
      <c r="K58" s="175"/>
      <c r="L58" s="175"/>
      <c r="M58" s="175">
        <f>'将来負担比率（分子）の構造'!L$50</f>
        <v>4470</v>
      </c>
      <c r="N58" s="175"/>
      <c r="O58" s="175"/>
      <c r="P58" s="175">
        <f>'将来負担比率（分子）の構造'!M$50</f>
        <v>4973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4105</v>
      </c>
      <c r="C62" s="175"/>
      <c r="D62" s="175"/>
      <c r="E62" s="175">
        <f>'将来負担比率（分子）の構造'!J$45</f>
        <v>4056</v>
      </c>
      <c r="F62" s="175"/>
      <c r="G62" s="175"/>
      <c r="H62" s="175">
        <f>'将来負担比率（分子）の構造'!K$45</f>
        <v>3980</v>
      </c>
      <c r="I62" s="175"/>
      <c r="J62" s="175"/>
      <c r="K62" s="175">
        <f>'将来負担比率（分子）の構造'!L$45</f>
        <v>3904</v>
      </c>
      <c r="L62" s="175"/>
      <c r="M62" s="175"/>
      <c r="N62" s="175">
        <f>'将来負担比率（分子）の構造'!M$45</f>
        <v>3831</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10846</v>
      </c>
      <c r="C64" s="175"/>
      <c r="D64" s="175"/>
      <c r="E64" s="175">
        <f>'将来負担比率（分子）の構造'!J$43</f>
        <v>15416</v>
      </c>
      <c r="F64" s="175"/>
      <c r="G64" s="175"/>
      <c r="H64" s="175">
        <f>'将来負担比率（分子）の構造'!K$43</f>
        <v>12627</v>
      </c>
      <c r="I64" s="175"/>
      <c r="J64" s="175"/>
      <c r="K64" s="175">
        <f>'将来負担比率（分子）の構造'!L$43</f>
        <v>12867</v>
      </c>
      <c r="L64" s="175"/>
      <c r="M64" s="175"/>
      <c r="N64" s="175">
        <f>'将来負担比率（分子）の構造'!M$43</f>
        <v>13524</v>
      </c>
      <c r="O64" s="175"/>
      <c r="P64" s="175"/>
    </row>
    <row r="65" spans="1:16" x14ac:dyDescent="0.2">
      <c r="A65" s="175" t="s">
        <v>34</v>
      </c>
      <c r="B65" s="175">
        <f>'将来負担比率（分子）の構造'!I$42</f>
        <v>554</v>
      </c>
      <c r="C65" s="175"/>
      <c r="D65" s="175"/>
      <c r="E65" s="175">
        <f>'将来負担比率（分子）の構造'!J$42</f>
        <v>443</v>
      </c>
      <c r="F65" s="175"/>
      <c r="G65" s="175"/>
      <c r="H65" s="175">
        <f>'将来負担比率（分子）の構造'!K$42</f>
        <v>320</v>
      </c>
      <c r="I65" s="175"/>
      <c r="J65" s="175"/>
      <c r="K65" s="175">
        <f>'将来負担比率（分子）の構造'!L$42</f>
        <v>44</v>
      </c>
      <c r="L65" s="175"/>
      <c r="M65" s="175"/>
      <c r="N65" s="175">
        <f>'将来負担比率（分子）の構造'!M$42</f>
        <v>27</v>
      </c>
      <c r="O65" s="175"/>
      <c r="P65" s="175"/>
    </row>
    <row r="66" spans="1:16" x14ac:dyDescent="0.2">
      <c r="A66" s="175" t="s">
        <v>33</v>
      </c>
      <c r="B66" s="175">
        <f>'将来負担比率（分子）の構造'!I$41</f>
        <v>30042</v>
      </c>
      <c r="C66" s="175"/>
      <c r="D66" s="175"/>
      <c r="E66" s="175">
        <f>'将来負担比率（分子）の構造'!J$41</f>
        <v>30585</v>
      </c>
      <c r="F66" s="175"/>
      <c r="G66" s="175"/>
      <c r="H66" s="175">
        <f>'将来負担比率（分子）の構造'!K$41</f>
        <v>31149</v>
      </c>
      <c r="I66" s="175"/>
      <c r="J66" s="175"/>
      <c r="K66" s="175">
        <f>'将来負担比率（分子）の構造'!L$41</f>
        <v>32053</v>
      </c>
      <c r="L66" s="175"/>
      <c r="M66" s="175"/>
      <c r="N66" s="175">
        <f>'将来負担比率（分子）の構造'!M$41</f>
        <v>31125</v>
      </c>
      <c r="O66" s="175"/>
      <c r="P66" s="175"/>
    </row>
    <row r="67" spans="1:16" x14ac:dyDescent="0.2">
      <c r="A67" s="175" t="s">
        <v>77</v>
      </c>
      <c r="B67" s="175" t="e">
        <f>NA()</f>
        <v>#N/A</v>
      </c>
      <c r="C67" s="175">
        <f>IF(ISNUMBER('将来負担比率（分子）の構造'!I$53), IF('将来負担比率（分子）の構造'!I$53 &lt; 0, 0, '将来負担比率（分子）の構造'!I$53), NA())</f>
        <v>10601</v>
      </c>
      <c r="D67" s="175" t="e">
        <f>NA()</f>
        <v>#N/A</v>
      </c>
      <c r="E67" s="175" t="e">
        <f>NA()</f>
        <v>#N/A</v>
      </c>
      <c r="F67" s="175">
        <f>IF(ISNUMBER('将来負担比率（分子）の構造'!J$53), IF('将来負担比率（分子）の構造'!J$53 &lt; 0, 0, '将来負担比率（分子）の構造'!J$53), NA())</f>
        <v>10865</v>
      </c>
      <c r="G67" s="175" t="e">
        <f>NA()</f>
        <v>#N/A</v>
      </c>
      <c r="H67" s="175" t="e">
        <f>NA()</f>
        <v>#N/A</v>
      </c>
      <c r="I67" s="175">
        <f>IF(ISNUMBER('将来負担比率（分子）の構造'!K$53), IF('将来負担比率（分子）の構造'!K$53 &lt; 0, 0, '将来負担比率（分子）の構造'!K$53), NA())</f>
        <v>9283</v>
      </c>
      <c r="J67" s="175" t="e">
        <f>NA()</f>
        <v>#N/A</v>
      </c>
      <c r="K67" s="175" t="e">
        <f>NA()</f>
        <v>#N/A</v>
      </c>
      <c r="L67" s="175">
        <f>IF(ISNUMBER('将来負担比率（分子）の構造'!L$53), IF('将来負担比率（分子）の構造'!L$53 &lt; 0, 0, '将来負担比率（分子）の構造'!L$53), NA())</f>
        <v>9714</v>
      </c>
      <c r="M67" s="175" t="e">
        <f>NA()</f>
        <v>#N/A</v>
      </c>
      <c r="N67" s="175" t="e">
        <f>NA()</f>
        <v>#N/A</v>
      </c>
      <c r="O67" s="175">
        <f>IF(ISNUMBER('将来負担比率（分子）の構造'!M$53), IF('将来負担比率（分子）の構造'!M$53 &lt; 0, 0, '将来負担比率（分子）の構造'!M$53), NA())</f>
        <v>7260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1624</v>
      </c>
      <c r="C72" s="179">
        <f>基金残高に係る経年分析!G55</f>
        <v>1625</v>
      </c>
      <c r="D72" s="179">
        <f>基金残高に係る経年分析!H55</f>
        <v>1625</v>
      </c>
    </row>
    <row r="73" spans="1:16" x14ac:dyDescent="0.2">
      <c r="A73" s="178" t="s">
        <v>80</v>
      </c>
      <c r="B73" s="179">
        <f>基金残高に係る経年分析!F56</f>
        <v>789</v>
      </c>
      <c r="C73" s="179">
        <f>基金残高に係る経年分析!G56</f>
        <v>827</v>
      </c>
      <c r="D73" s="179">
        <f>基金残高に係る経年分析!H56</f>
        <v>1248</v>
      </c>
    </row>
    <row r="74" spans="1:16" x14ac:dyDescent="0.2">
      <c r="A74" s="178" t="s">
        <v>81</v>
      </c>
      <c r="B74" s="179">
        <f>基金残高に係る経年分析!F57</f>
        <v>2990</v>
      </c>
      <c r="C74" s="179">
        <f>基金残高に係る経年分析!G57</f>
        <v>2823</v>
      </c>
      <c r="D74" s="179">
        <f>基金残高に係る経年分析!H57</f>
        <v>2736</v>
      </c>
    </row>
  </sheetData>
  <sheetProtection algorithmName="SHA-512" hashValue="uh46h+SB0FmKPjOadfKMiwa6WB3WQtcgYYwRenlfrjVLh/ZJUTbdzzd5bJTP1Of/AwSGU1GuCx7nJgsJu/30Eg==" saltValue="TLokPeg3hPwZmHN3MDLFD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3815921</v>
      </c>
      <c r="S5" s="677"/>
      <c r="T5" s="677"/>
      <c r="U5" s="677"/>
      <c r="V5" s="677"/>
      <c r="W5" s="677"/>
      <c r="X5" s="677"/>
      <c r="Y5" s="702"/>
      <c r="Z5" s="715">
        <v>14.8</v>
      </c>
      <c r="AA5" s="715"/>
      <c r="AB5" s="715"/>
      <c r="AC5" s="715"/>
      <c r="AD5" s="716">
        <v>3754947</v>
      </c>
      <c r="AE5" s="716"/>
      <c r="AF5" s="716"/>
      <c r="AG5" s="716"/>
      <c r="AH5" s="716"/>
      <c r="AI5" s="716"/>
      <c r="AJ5" s="716"/>
      <c r="AK5" s="716"/>
      <c r="AL5" s="703">
        <v>28</v>
      </c>
      <c r="AM5" s="685"/>
      <c r="AN5" s="685"/>
      <c r="AO5" s="704"/>
      <c r="AP5" s="679" t="s">
        <v>228</v>
      </c>
      <c r="AQ5" s="680"/>
      <c r="AR5" s="680"/>
      <c r="AS5" s="680"/>
      <c r="AT5" s="680"/>
      <c r="AU5" s="680"/>
      <c r="AV5" s="680"/>
      <c r="AW5" s="680"/>
      <c r="AX5" s="680"/>
      <c r="AY5" s="680"/>
      <c r="AZ5" s="680"/>
      <c r="BA5" s="680"/>
      <c r="BB5" s="680"/>
      <c r="BC5" s="680"/>
      <c r="BD5" s="680"/>
      <c r="BE5" s="680"/>
      <c r="BF5" s="681"/>
      <c r="BG5" s="621">
        <v>3750126</v>
      </c>
      <c r="BH5" s="622"/>
      <c r="BI5" s="622"/>
      <c r="BJ5" s="622"/>
      <c r="BK5" s="622"/>
      <c r="BL5" s="622"/>
      <c r="BM5" s="622"/>
      <c r="BN5" s="623"/>
      <c r="BO5" s="659">
        <v>98.3</v>
      </c>
      <c r="BP5" s="659"/>
      <c r="BQ5" s="659"/>
      <c r="BR5" s="659"/>
      <c r="BS5" s="660">
        <v>323358</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253369</v>
      </c>
      <c r="S6" s="622"/>
      <c r="T6" s="622"/>
      <c r="U6" s="622"/>
      <c r="V6" s="622"/>
      <c r="W6" s="622"/>
      <c r="X6" s="622"/>
      <c r="Y6" s="623"/>
      <c r="Z6" s="659">
        <v>1</v>
      </c>
      <c r="AA6" s="659"/>
      <c r="AB6" s="659"/>
      <c r="AC6" s="659"/>
      <c r="AD6" s="660">
        <v>253369</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3750126</v>
      </c>
      <c r="BH6" s="622"/>
      <c r="BI6" s="622"/>
      <c r="BJ6" s="622"/>
      <c r="BK6" s="622"/>
      <c r="BL6" s="622"/>
      <c r="BM6" s="622"/>
      <c r="BN6" s="623"/>
      <c r="BO6" s="659">
        <v>98.3</v>
      </c>
      <c r="BP6" s="659"/>
      <c r="BQ6" s="659"/>
      <c r="BR6" s="659"/>
      <c r="BS6" s="660">
        <v>323358</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161465</v>
      </c>
      <c r="CS6" s="622"/>
      <c r="CT6" s="622"/>
      <c r="CU6" s="622"/>
      <c r="CV6" s="622"/>
      <c r="CW6" s="622"/>
      <c r="CX6" s="622"/>
      <c r="CY6" s="623"/>
      <c r="CZ6" s="703">
        <v>0.6</v>
      </c>
      <c r="DA6" s="685"/>
      <c r="DB6" s="685"/>
      <c r="DC6" s="705"/>
      <c r="DD6" s="627" t="s">
        <v>138</v>
      </c>
      <c r="DE6" s="622"/>
      <c r="DF6" s="622"/>
      <c r="DG6" s="622"/>
      <c r="DH6" s="622"/>
      <c r="DI6" s="622"/>
      <c r="DJ6" s="622"/>
      <c r="DK6" s="622"/>
      <c r="DL6" s="622"/>
      <c r="DM6" s="622"/>
      <c r="DN6" s="622"/>
      <c r="DO6" s="622"/>
      <c r="DP6" s="623"/>
      <c r="DQ6" s="627">
        <v>161465</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2649</v>
      </c>
      <c r="S7" s="622"/>
      <c r="T7" s="622"/>
      <c r="U7" s="622"/>
      <c r="V7" s="622"/>
      <c r="W7" s="622"/>
      <c r="X7" s="622"/>
      <c r="Y7" s="623"/>
      <c r="Z7" s="659">
        <v>0</v>
      </c>
      <c r="AA7" s="659"/>
      <c r="AB7" s="659"/>
      <c r="AC7" s="659"/>
      <c r="AD7" s="660">
        <v>2649</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1637265</v>
      </c>
      <c r="BH7" s="622"/>
      <c r="BI7" s="622"/>
      <c r="BJ7" s="622"/>
      <c r="BK7" s="622"/>
      <c r="BL7" s="622"/>
      <c r="BM7" s="622"/>
      <c r="BN7" s="623"/>
      <c r="BO7" s="659">
        <v>42.9</v>
      </c>
      <c r="BP7" s="659"/>
      <c r="BQ7" s="659"/>
      <c r="BR7" s="659"/>
      <c r="BS7" s="660">
        <v>100029</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3365588</v>
      </c>
      <c r="CS7" s="622"/>
      <c r="CT7" s="622"/>
      <c r="CU7" s="622"/>
      <c r="CV7" s="622"/>
      <c r="CW7" s="622"/>
      <c r="CX7" s="622"/>
      <c r="CY7" s="623"/>
      <c r="CZ7" s="659">
        <v>13.4</v>
      </c>
      <c r="DA7" s="659"/>
      <c r="DB7" s="659"/>
      <c r="DC7" s="659"/>
      <c r="DD7" s="627">
        <v>74519</v>
      </c>
      <c r="DE7" s="622"/>
      <c r="DF7" s="622"/>
      <c r="DG7" s="622"/>
      <c r="DH7" s="622"/>
      <c r="DI7" s="622"/>
      <c r="DJ7" s="622"/>
      <c r="DK7" s="622"/>
      <c r="DL7" s="622"/>
      <c r="DM7" s="622"/>
      <c r="DN7" s="622"/>
      <c r="DO7" s="622"/>
      <c r="DP7" s="623"/>
      <c r="DQ7" s="627">
        <v>2660510</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13047</v>
      </c>
      <c r="S8" s="622"/>
      <c r="T8" s="622"/>
      <c r="U8" s="622"/>
      <c r="V8" s="622"/>
      <c r="W8" s="622"/>
      <c r="X8" s="622"/>
      <c r="Y8" s="623"/>
      <c r="Z8" s="659">
        <v>0.1</v>
      </c>
      <c r="AA8" s="659"/>
      <c r="AB8" s="659"/>
      <c r="AC8" s="659"/>
      <c r="AD8" s="660">
        <v>13047</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55759</v>
      </c>
      <c r="BH8" s="622"/>
      <c r="BI8" s="622"/>
      <c r="BJ8" s="622"/>
      <c r="BK8" s="622"/>
      <c r="BL8" s="622"/>
      <c r="BM8" s="622"/>
      <c r="BN8" s="623"/>
      <c r="BO8" s="659">
        <v>1.5</v>
      </c>
      <c r="BP8" s="659"/>
      <c r="BQ8" s="659"/>
      <c r="BR8" s="659"/>
      <c r="BS8" s="660" t="s">
        <v>240</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7837910</v>
      </c>
      <c r="CS8" s="622"/>
      <c r="CT8" s="622"/>
      <c r="CU8" s="622"/>
      <c r="CV8" s="622"/>
      <c r="CW8" s="622"/>
      <c r="CX8" s="622"/>
      <c r="CY8" s="623"/>
      <c r="CZ8" s="659">
        <v>31.2</v>
      </c>
      <c r="DA8" s="659"/>
      <c r="DB8" s="659"/>
      <c r="DC8" s="659"/>
      <c r="DD8" s="627">
        <v>128937</v>
      </c>
      <c r="DE8" s="622"/>
      <c r="DF8" s="622"/>
      <c r="DG8" s="622"/>
      <c r="DH8" s="622"/>
      <c r="DI8" s="622"/>
      <c r="DJ8" s="622"/>
      <c r="DK8" s="622"/>
      <c r="DL8" s="622"/>
      <c r="DM8" s="622"/>
      <c r="DN8" s="622"/>
      <c r="DO8" s="622"/>
      <c r="DP8" s="623"/>
      <c r="DQ8" s="627">
        <v>3769311</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9632</v>
      </c>
      <c r="S9" s="622"/>
      <c r="T9" s="622"/>
      <c r="U9" s="622"/>
      <c r="V9" s="622"/>
      <c r="W9" s="622"/>
      <c r="X9" s="622"/>
      <c r="Y9" s="623"/>
      <c r="Z9" s="659">
        <v>0</v>
      </c>
      <c r="AA9" s="659"/>
      <c r="AB9" s="659"/>
      <c r="AC9" s="659"/>
      <c r="AD9" s="660">
        <v>9632</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1187469</v>
      </c>
      <c r="BH9" s="622"/>
      <c r="BI9" s="622"/>
      <c r="BJ9" s="622"/>
      <c r="BK9" s="622"/>
      <c r="BL9" s="622"/>
      <c r="BM9" s="622"/>
      <c r="BN9" s="623"/>
      <c r="BO9" s="659">
        <v>31.1</v>
      </c>
      <c r="BP9" s="659"/>
      <c r="BQ9" s="659"/>
      <c r="BR9" s="659"/>
      <c r="BS9" s="660" t="s">
        <v>138</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3742662</v>
      </c>
      <c r="CS9" s="622"/>
      <c r="CT9" s="622"/>
      <c r="CU9" s="622"/>
      <c r="CV9" s="622"/>
      <c r="CW9" s="622"/>
      <c r="CX9" s="622"/>
      <c r="CY9" s="623"/>
      <c r="CZ9" s="659">
        <v>14.9</v>
      </c>
      <c r="DA9" s="659"/>
      <c r="DB9" s="659"/>
      <c r="DC9" s="659"/>
      <c r="DD9" s="627">
        <v>1046173</v>
      </c>
      <c r="DE9" s="622"/>
      <c r="DF9" s="622"/>
      <c r="DG9" s="622"/>
      <c r="DH9" s="622"/>
      <c r="DI9" s="622"/>
      <c r="DJ9" s="622"/>
      <c r="DK9" s="622"/>
      <c r="DL9" s="622"/>
      <c r="DM9" s="622"/>
      <c r="DN9" s="622"/>
      <c r="DO9" s="622"/>
      <c r="DP9" s="623"/>
      <c r="DQ9" s="627">
        <v>2310058</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138</v>
      </c>
      <c r="AE10" s="660"/>
      <c r="AF10" s="660"/>
      <c r="AG10" s="660"/>
      <c r="AH10" s="660"/>
      <c r="AI10" s="660"/>
      <c r="AJ10" s="660"/>
      <c r="AK10" s="660"/>
      <c r="AL10" s="624" t="s">
        <v>138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104478</v>
      </c>
      <c r="BH10" s="622"/>
      <c r="BI10" s="622"/>
      <c r="BJ10" s="622"/>
      <c r="BK10" s="622"/>
      <c r="BL10" s="622"/>
      <c r="BM10" s="622"/>
      <c r="BN10" s="623"/>
      <c r="BO10" s="659">
        <v>2.7</v>
      </c>
      <c r="BP10" s="659"/>
      <c r="BQ10" s="659"/>
      <c r="BR10" s="659"/>
      <c r="BS10" s="660">
        <v>17351</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59349</v>
      </c>
      <c r="CS10" s="622"/>
      <c r="CT10" s="622"/>
      <c r="CU10" s="622"/>
      <c r="CV10" s="622"/>
      <c r="CW10" s="622"/>
      <c r="CX10" s="622"/>
      <c r="CY10" s="623"/>
      <c r="CZ10" s="659">
        <v>0.2</v>
      </c>
      <c r="DA10" s="659"/>
      <c r="DB10" s="659"/>
      <c r="DC10" s="659"/>
      <c r="DD10" s="627">
        <v>3311</v>
      </c>
      <c r="DE10" s="622"/>
      <c r="DF10" s="622"/>
      <c r="DG10" s="622"/>
      <c r="DH10" s="622"/>
      <c r="DI10" s="622"/>
      <c r="DJ10" s="622"/>
      <c r="DK10" s="622"/>
      <c r="DL10" s="622"/>
      <c r="DM10" s="622"/>
      <c r="DN10" s="622"/>
      <c r="DO10" s="622"/>
      <c r="DP10" s="623"/>
      <c r="DQ10" s="627">
        <v>36038</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799728</v>
      </c>
      <c r="S11" s="622"/>
      <c r="T11" s="622"/>
      <c r="U11" s="622"/>
      <c r="V11" s="622"/>
      <c r="W11" s="622"/>
      <c r="X11" s="622"/>
      <c r="Y11" s="623"/>
      <c r="Z11" s="624">
        <v>3.1</v>
      </c>
      <c r="AA11" s="625"/>
      <c r="AB11" s="625"/>
      <c r="AC11" s="626"/>
      <c r="AD11" s="627">
        <v>799728</v>
      </c>
      <c r="AE11" s="622"/>
      <c r="AF11" s="622"/>
      <c r="AG11" s="622"/>
      <c r="AH11" s="622"/>
      <c r="AI11" s="622"/>
      <c r="AJ11" s="622"/>
      <c r="AK11" s="623"/>
      <c r="AL11" s="624">
        <v>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289559</v>
      </c>
      <c r="BH11" s="622"/>
      <c r="BI11" s="622"/>
      <c r="BJ11" s="622"/>
      <c r="BK11" s="622"/>
      <c r="BL11" s="622"/>
      <c r="BM11" s="622"/>
      <c r="BN11" s="623"/>
      <c r="BO11" s="659">
        <v>7.6</v>
      </c>
      <c r="BP11" s="659"/>
      <c r="BQ11" s="659"/>
      <c r="BR11" s="659"/>
      <c r="BS11" s="660">
        <v>82678</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989121</v>
      </c>
      <c r="CS11" s="622"/>
      <c r="CT11" s="622"/>
      <c r="CU11" s="622"/>
      <c r="CV11" s="622"/>
      <c r="CW11" s="622"/>
      <c r="CX11" s="622"/>
      <c r="CY11" s="623"/>
      <c r="CZ11" s="659">
        <v>3.9</v>
      </c>
      <c r="DA11" s="659"/>
      <c r="DB11" s="659"/>
      <c r="DC11" s="659"/>
      <c r="DD11" s="627">
        <v>239343</v>
      </c>
      <c r="DE11" s="622"/>
      <c r="DF11" s="622"/>
      <c r="DG11" s="622"/>
      <c r="DH11" s="622"/>
      <c r="DI11" s="622"/>
      <c r="DJ11" s="622"/>
      <c r="DK11" s="622"/>
      <c r="DL11" s="622"/>
      <c r="DM11" s="622"/>
      <c r="DN11" s="622"/>
      <c r="DO11" s="622"/>
      <c r="DP11" s="623"/>
      <c r="DQ11" s="627">
        <v>492988</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138</v>
      </c>
      <c r="AA12" s="659"/>
      <c r="AB12" s="659"/>
      <c r="AC12" s="659"/>
      <c r="AD12" s="660" t="s">
        <v>138</v>
      </c>
      <c r="AE12" s="660"/>
      <c r="AF12" s="660"/>
      <c r="AG12" s="660"/>
      <c r="AH12" s="660"/>
      <c r="AI12" s="660"/>
      <c r="AJ12" s="660"/>
      <c r="AK12" s="660"/>
      <c r="AL12" s="624" t="s">
        <v>240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1761617</v>
      </c>
      <c r="BH12" s="622"/>
      <c r="BI12" s="622"/>
      <c r="BJ12" s="622"/>
      <c r="BK12" s="622"/>
      <c r="BL12" s="622"/>
      <c r="BM12" s="622"/>
      <c r="BN12" s="623"/>
      <c r="BO12" s="659">
        <v>46.2</v>
      </c>
      <c r="BP12" s="659"/>
      <c r="BQ12" s="659"/>
      <c r="BR12" s="659"/>
      <c r="BS12" s="660">
        <v>217189</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652088</v>
      </c>
      <c r="CS12" s="622"/>
      <c r="CT12" s="622"/>
      <c r="CU12" s="622"/>
      <c r="CV12" s="622"/>
      <c r="CW12" s="622"/>
      <c r="CX12" s="622"/>
      <c r="CY12" s="623"/>
      <c r="CZ12" s="659">
        <v>2.6</v>
      </c>
      <c r="DA12" s="659"/>
      <c r="DB12" s="659"/>
      <c r="DC12" s="659"/>
      <c r="DD12" s="627">
        <v>46741</v>
      </c>
      <c r="DE12" s="622"/>
      <c r="DF12" s="622"/>
      <c r="DG12" s="622"/>
      <c r="DH12" s="622"/>
      <c r="DI12" s="622"/>
      <c r="DJ12" s="622"/>
      <c r="DK12" s="622"/>
      <c r="DL12" s="622"/>
      <c r="DM12" s="622"/>
      <c r="DN12" s="622"/>
      <c r="DO12" s="622"/>
      <c r="DP12" s="623"/>
      <c r="DQ12" s="627">
        <v>473349</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240</v>
      </c>
      <c r="AA13" s="659"/>
      <c r="AB13" s="659"/>
      <c r="AC13" s="659"/>
      <c r="AD13" s="660" t="s">
        <v>240</v>
      </c>
      <c r="AE13" s="660"/>
      <c r="AF13" s="660"/>
      <c r="AG13" s="660"/>
      <c r="AH13" s="660"/>
      <c r="AI13" s="660"/>
      <c r="AJ13" s="660"/>
      <c r="AK13" s="660"/>
      <c r="AL13" s="624" t="s">
        <v>138</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1753304</v>
      </c>
      <c r="BH13" s="622"/>
      <c r="BI13" s="622"/>
      <c r="BJ13" s="622"/>
      <c r="BK13" s="622"/>
      <c r="BL13" s="622"/>
      <c r="BM13" s="622"/>
      <c r="BN13" s="623"/>
      <c r="BO13" s="659">
        <v>45.9</v>
      </c>
      <c r="BP13" s="659"/>
      <c r="BQ13" s="659"/>
      <c r="BR13" s="659"/>
      <c r="BS13" s="660">
        <v>217189</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1954903</v>
      </c>
      <c r="CS13" s="622"/>
      <c r="CT13" s="622"/>
      <c r="CU13" s="622"/>
      <c r="CV13" s="622"/>
      <c r="CW13" s="622"/>
      <c r="CX13" s="622"/>
      <c r="CY13" s="623"/>
      <c r="CZ13" s="659">
        <v>7.8</v>
      </c>
      <c r="DA13" s="659"/>
      <c r="DB13" s="659"/>
      <c r="DC13" s="659"/>
      <c r="DD13" s="627">
        <v>921604</v>
      </c>
      <c r="DE13" s="622"/>
      <c r="DF13" s="622"/>
      <c r="DG13" s="622"/>
      <c r="DH13" s="622"/>
      <c r="DI13" s="622"/>
      <c r="DJ13" s="622"/>
      <c r="DK13" s="622"/>
      <c r="DL13" s="622"/>
      <c r="DM13" s="622"/>
      <c r="DN13" s="622"/>
      <c r="DO13" s="622"/>
      <c r="DP13" s="623"/>
      <c r="DQ13" s="627">
        <v>1142442</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138</v>
      </c>
      <c r="AA14" s="659"/>
      <c r="AB14" s="659"/>
      <c r="AC14" s="659"/>
      <c r="AD14" s="660" t="s">
        <v>240</v>
      </c>
      <c r="AE14" s="660"/>
      <c r="AF14" s="660"/>
      <c r="AG14" s="660"/>
      <c r="AH14" s="660"/>
      <c r="AI14" s="660"/>
      <c r="AJ14" s="660"/>
      <c r="AK14" s="660"/>
      <c r="AL14" s="624" t="s">
        <v>240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141813</v>
      </c>
      <c r="BH14" s="622"/>
      <c r="BI14" s="622"/>
      <c r="BJ14" s="622"/>
      <c r="BK14" s="622"/>
      <c r="BL14" s="622"/>
      <c r="BM14" s="622"/>
      <c r="BN14" s="623"/>
      <c r="BO14" s="659">
        <v>3.7</v>
      </c>
      <c r="BP14" s="659"/>
      <c r="BQ14" s="659"/>
      <c r="BR14" s="659"/>
      <c r="BS14" s="660">
        <v>6140</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1125395</v>
      </c>
      <c r="CS14" s="622"/>
      <c r="CT14" s="622"/>
      <c r="CU14" s="622"/>
      <c r="CV14" s="622"/>
      <c r="CW14" s="622"/>
      <c r="CX14" s="622"/>
      <c r="CY14" s="623"/>
      <c r="CZ14" s="659">
        <v>4.5</v>
      </c>
      <c r="DA14" s="659"/>
      <c r="DB14" s="659"/>
      <c r="DC14" s="659"/>
      <c r="DD14" s="627">
        <v>347451</v>
      </c>
      <c r="DE14" s="622"/>
      <c r="DF14" s="622"/>
      <c r="DG14" s="622"/>
      <c r="DH14" s="622"/>
      <c r="DI14" s="622"/>
      <c r="DJ14" s="622"/>
      <c r="DK14" s="622"/>
      <c r="DL14" s="622"/>
      <c r="DM14" s="622"/>
      <c r="DN14" s="622"/>
      <c r="DO14" s="622"/>
      <c r="DP14" s="623"/>
      <c r="DQ14" s="627">
        <v>766306</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240</v>
      </c>
      <c r="AA15" s="659"/>
      <c r="AB15" s="659"/>
      <c r="AC15" s="659"/>
      <c r="AD15" s="660" t="s">
        <v>138</v>
      </c>
      <c r="AE15" s="660"/>
      <c r="AF15" s="660"/>
      <c r="AG15" s="660"/>
      <c r="AH15" s="660"/>
      <c r="AI15" s="660"/>
      <c r="AJ15" s="660"/>
      <c r="AK15" s="660"/>
      <c r="AL15" s="624" t="s">
        <v>181</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209049</v>
      </c>
      <c r="BH15" s="622"/>
      <c r="BI15" s="622"/>
      <c r="BJ15" s="622"/>
      <c r="BK15" s="622"/>
      <c r="BL15" s="622"/>
      <c r="BM15" s="622"/>
      <c r="BN15" s="623"/>
      <c r="BO15" s="659">
        <v>5.5</v>
      </c>
      <c r="BP15" s="659"/>
      <c r="BQ15" s="659"/>
      <c r="BR15" s="659"/>
      <c r="BS15" s="660" t="s">
        <v>138</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1748262</v>
      </c>
      <c r="CS15" s="622"/>
      <c r="CT15" s="622"/>
      <c r="CU15" s="622"/>
      <c r="CV15" s="622"/>
      <c r="CW15" s="622"/>
      <c r="CX15" s="622"/>
      <c r="CY15" s="623"/>
      <c r="CZ15" s="659">
        <v>7</v>
      </c>
      <c r="DA15" s="659"/>
      <c r="DB15" s="659"/>
      <c r="DC15" s="659"/>
      <c r="DD15" s="627">
        <v>83566</v>
      </c>
      <c r="DE15" s="622"/>
      <c r="DF15" s="622"/>
      <c r="DG15" s="622"/>
      <c r="DH15" s="622"/>
      <c r="DI15" s="622"/>
      <c r="DJ15" s="622"/>
      <c r="DK15" s="622"/>
      <c r="DL15" s="622"/>
      <c r="DM15" s="622"/>
      <c r="DN15" s="622"/>
      <c r="DO15" s="622"/>
      <c r="DP15" s="623"/>
      <c r="DQ15" s="627">
        <v>1330677</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12192</v>
      </c>
      <c r="S16" s="622"/>
      <c r="T16" s="622"/>
      <c r="U16" s="622"/>
      <c r="V16" s="622"/>
      <c r="W16" s="622"/>
      <c r="X16" s="622"/>
      <c r="Y16" s="623"/>
      <c r="Z16" s="659">
        <v>0</v>
      </c>
      <c r="AA16" s="659"/>
      <c r="AB16" s="659"/>
      <c r="AC16" s="659"/>
      <c r="AD16" s="660">
        <v>12192</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382</v>
      </c>
      <c r="BH16" s="622"/>
      <c r="BI16" s="622"/>
      <c r="BJ16" s="622"/>
      <c r="BK16" s="622"/>
      <c r="BL16" s="622"/>
      <c r="BM16" s="622"/>
      <c r="BN16" s="623"/>
      <c r="BO16" s="659">
        <v>0</v>
      </c>
      <c r="BP16" s="659"/>
      <c r="BQ16" s="659"/>
      <c r="BR16" s="659"/>
      <c r="BS16" s="660" t="s">
        <v>138</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461003</v>
      </c>
      <c r="CS16" s="622"/>
      <c r="CT16" s="622"/>
      <c r="CU16" s="622"/>
      <c r="CV16" s="622"/>
      <c r="CW16" s="622"/>
      <c r="CX16" s="622"/>
      <c r="CY16" s="623"/>
      <c r="CZ16" s="659">
        <v>1.8</v>
      </c>
      <c r="DA16" s="659"/>
      <c r="DB16" s="659"/>
      <c r="DC16" s="659"/>
      <c r="DD16" s="627" t="s">
        <v>138</v>
      </c>
      <c r="DE16" s="622"/>
      <c r="DF16" s="622"/>
      <c r="DG16" s="622"/>
      <c r="DH16" s="622"/>
      <c r="DI16" s="622"/>
      <c r="DJ16" s="622"/>
      <c r="DK16" s="622"/>
      <c r="DL16" s="622"/>
      <c r="DM16" s="622"/>
      <c r="DN16" s="622"/>
      <c r="DO16" s="622"/>
      <c r="DP16" s="623"/>
      <c r="DQ16" s="627">
        <v>45792</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56626</v>
      </c>
      <c r="S17" s="622"/>
      <c r="T17" s="622"/>
      <c r="U17" s="622"/>
      <c r="V17" s="622"/>
      <c r="W17" s="622"/>
      <c r="X17" s="622"/>
      <c r="Y17" s="623"/>
      <c r="Z17" s="659">
        <v>0.2</v>
      </c>
      <c r="AA17" s="659"/>
      <c r="AB17" s="659"/>
      <c r="AC17" s="659"/>
      <c r="AD17" s="660">
        <v>56626</v>
      </c>
      <c r="AE17" s="660"/>
      <c r="AF17" s="660"/>
      <c r="AG17" s="660"/>
      <c r="AH17" s="660"/>
      <c r="AI17" s="660"/>
      <c r="AJ17" s="660"/>
      <c r="AK17" s="660"/>
      <c r="AL17" s="624">
        <v>0.4</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138</v>
      </c>
      <c r="BP17" s="659"/>
      <c r="BQ17" s="659"/>
      <c r="BR17" s="659"/>
      <c r="BS17" s="660" t="s">
        <v>240</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3037352</v>
      </c>
      <c r="CS17" s="622"/>
      <c r="CT17" s="622"/>
      <c r="CU17" s="622"/>
      <c r="CV17" s="622"/>
      <c r="CW17" s="622"/>
      <c r="CX17" s="622"/>
      <c r="CY17" s="623"/>
      <c r="CZ17" s="659">
        <v>12.1</v>
      </c>
      <c r="DA17" s="659"/>
      <c r="DB17" s="659"/>
      <c r="DC17" s="659"/>
      <c r="DD17" s="627" t="s">
        <v>240</v>
      </c>
      <c r="DE17" s="622"/>
      <c r="DF17" s="622"/>
      <c r="DG17" s="622"/>
      <c r="DH17" s="622"/>
      <c r="DI17" s="622"/>
      <c r="DJ17" s="622"/>
      <c r="DK17" s="622"/>
      <c r="DL17" s="622"/>
      <c r="DM17" s="622"/>
      <c r="DN17" s="622"/>
      <c r="DO17" s="622"/>
      <c r="DP17" s="623"/>
      <c r="DQ17" s="627">
        <v>2980997</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28377</v>
      </c>
      <c r="S18" s="622"/>
      <c r="T18" s="622"/>
      <c r="U18" s="622"/>
      <c r="V18" s="622"/>
      <c r="W18" s="622"/>
      <c r="X18" s="622"/>
      <c r="Y18" s="623"/>
      <c r="Z18" s="659">
        <v>0.1</v>
      </c>
      <c r="AA18" s="659"/>
      <c r="AB18" s="659"/>
      <c r="AC18" s="659"/>
      <c r="AD18" s="660">
        <v>28377</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240</v>
      </c>
      <c r="BP18" s="659"/>
      <c r="BQ18" s="659"/>
      <c r="BR18" s="659"/>
      <c r="BS18" s="660" t="s">
        <v>240</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138</v>
      </c>
      <c r="DA18" s="659"/>
      <c r="DB18" s="659"/>
      <c r="DC18" s="659"/>
      <c r="DD18" s="627" t="s">
        <v>138</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24038</v>
      </c>
      <c r="S19" s="622"/>
      <c r="T19" s="622"/>
      <c r="U19" s="622"/>
      <c r="V19" s="622"/>
      <c r="W19" s="622"/>
      <c r="X19" s="622"/>
      <c r="Y19" s="623"/>
      <c r="Z19" s="659">
        <v>0.1</v>
      </c>
      <c r="AA19" s="659"/>
      <c r="AB19" s="659"/>
      <c r="AC19" s="659"/>
      <c r="AD19" s="660">
        <v>24038</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65795</v>
      </c>
      <c r="BH19" s="622"/>
      <c r="BI19" s="622"/>
      <c r="BJ19" s="622"/>
      <c r="BK19" s="622"/>
      <c r="BL19" s="622"/>
      <c r="BM19" s="622"/>
      <c r="BN19" s="623"/>
      <c r="BO19" s="659">
        <v>1.7</v>
      </c>
      <c r="BP19" s="659"/>
      <c r="BQ19" s="659"/>
      <c r="BR19" s="659"/>
      <c r="BS19" s="660" t="s">
        <v>138</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240</v>
      </c>
      <c r="DA19" s="659"/>
      <c r="DB19" s="659"/>
      <c r="DC19" s="659"/>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4339</v>
      </c>
      <c r="S20" s="622"/>
      <c r="T20" s="622"/>
      <c r="U20" s="622"/>
      <c r="V20" s="622"/>
      <c r="W20" s="622"/>
      <c r="X20" s="622"/>
      <c r="Y20" s="623"/>
      <c r="Z20" s="659">
        <v>0</v>
      </c>
      <c r="AA20" s="659"/>
      <c r="AB20" s="659"/>
      <c r="AC20" s="659"/>
      <c r="AD20" s="660">
        <v>4339</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65795</v>
      </c>
      <c r="BH20" s="622"/>
      <c r="BI20" s="622"/>
      <c r="BJ20" s="622"/>
      <c r="BK20" s="622"/>
      <c r="BL20" s="622"/>
      <c r="BM20" s="622"/>
      <c r="BN20" s="623"/>
      <c r="BO20" s="659">
        <v>1.7</v>
      </c>
      <c r="BP20" s="659"/>
      <c r="BQ20" s="659"/>
      <c r="BR20" s="659"/>
      <c r="BS20" s="660" t="s">
        <v>138</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25135098</v>
      </c>
      <c r="CS20" s="622"/>
      <c r="CT20" s="622"/>
      <c r="CU20" s="622"/>
      <c r="CV20" s="622"/>
      <c r="CW20" s="622"/>
      <c r="CX20" s="622"/>
      <c r="CY20" s="623"/>
      <c r="CZ20" s="659">
        <v>100</v>
      </c>
      <c r="DA20" s="659"/>
      <c r="DB20" s="659"/>
      <c r="DC20" s="659"/>
      <c r="DD20" s="627">
        <v>2891645</v>
      </c>
      <c r="DE20" s="622"/>
      <c r="DF20" s="622"/>
      <c r="DG20" s="622"/>
      <c r="DH20" s="622"/>
      <c r="DI20" s="622"/>
      <c r="DJ20" s="622"/>
      <c r="DK20" s="622"/>
      <c r="DL20" s="622"/>
      <c r="DM20" s="622"/>
      <c r="DN20" s="622"/>
      <c r="DO20" s="622"/>
      <c r="DP20" s="623"/>
      <c r="DQ20" s="627">
        <v>16169933</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9891868</v>
      </c>
      <c r="S21" s="622"/>
      <c r="T21" s="622"/>
      <c r="U21" s="622"/>
      <c r="V21" s="622"/>
      <c r="W21" s="622"/>
      <c r="X21" s="622"/>
      <c r="Y21" s="623"/>
      <c r="Z21" s="659">
        <v>38.299999999999997</v>
      </c>
      <c r="AA21" s="659"/>
      <c r="AB21" s="659"/>
      <c r="AC21" s="659"/>
      <c r="AD21" s="660">
        <v>8452649</v>
      </c>
      <c r="AE21" s="660"/>
      <c r="AF21" s="660"/>
      <c r="AG21" s="660"/>
      <c r="AH21" s="660"/>
      <c r="AI21" s="660"/>
      <c r="AJ21" s="660"/>
      <c r="AK21" s="660"/>
      <c r="AL21" s="624">
        <v>62.9</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4821</v>
      </c>
      <c r="BH21" s="622"/>
      <c r="BI21" s="622"/>
      <c r="BJ21" s="622"/>
      <c r="BK21" s="622"/>
      <c r="BL21" s="622"/>
      <c r="BM21" s="622"/>
      <c r="BN21" s="623"/>
      <c r="BO21" s="659">
        <v>0.1</v>
      </c>
      <c r="BP21" s="659"/>
      <c r="BQ21" s="659"/>
      <c r="BR21" s="659"/>
      <c r="BS21" s="660" t="s">
        <v>138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8452649</v>
      </c>
      <c r="S22" s="622"/>
      <c r="T22" s="622"/>
      <c r="U22" s="622"/>
      <c r="V22" s="622"/>
      <c r="W22" s="622"/>
      <c r="X22" s="622"/>
      <c r="Y22" s="623"/>
      <c r="Z22" s="659">
        <v>32.799999999999997</v>
      </c>
      <c r="AA22" s="659"/>
      <c r="AB22" s="659"/>
      <c r="AC22" s="659"/>
      <c r="AD22" s="660">
        <v>8452649</v>
      </c>
      <c r="AE22" s="660"/>
      <c r="AF22" s="660"/>
      <c r="AG22" s="660"/>
      <c r="AH22" s="660"/>
      <c r="AI22" s="660"/>
      <c r="AJ22" s="660"/>
      <c r="AK22" s="660"/>
      <c r="AL22" s="624">
        <v>62.9</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59" t="s">
        <v>138</v>
      </c>
      <c r="BP22" s="659"/>
      <c r="BQ22" s="659"/>
      <c r="BR22" s="659"/>
      <c r="BS22" s="660" t="s">
        <v>138</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1439219</v>
      </c>
      <c r="S23" s="622"/>
      <c r="T23" s="622"/>
      <c r="U23" s="622"/>
      <c r="V23" s="622"/>
      <c r="W23" s="622"/>
      <c r="X23" s="622"/>
      <c r="Y23" s="623"/>
      <c r="Z23" s="659">
        <v>5.6</v>
      </c>
      <c r="AA23" s="659"/>
      <c r="AB23" s="659"/>
      <c r="AC23" s="659"/>
      <c r="AD23" s="660" t="s">
        <v>240</v>
      </c>
      <c r="AE23" s="660"/>
      <c r="AF23" s="660"/>
      <c r="AG23" s="660"/>
      <c r="AH23" s="660"/>
      <c r="AI23" s="660"/>
      <c r="AJ23" s="660"/>
      <c r="AK23" s="660"/>
      <c r="AL23" s="624" t="s">
        <v>138</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60974</v>
      </c>
      <c r="BH23" s="622"/>
      <c r="BI23" s="622"/>
      <c r="BJ23" s="622"/>
      <c r="BK23" s="622"/>
      <c r="BL23" s="622"/>
      <c r="BM23" s="622"/>
      <c r="BN23" s="623"/>
      <c r="BO23" s="659">
        <v>1.6</v>
      </c>
      <c r="BP23" s="659"/>
      <c r="BQ23" s="659"/>
      <c r="BR23" s="659"/>
      <c r="BS23" s="660" t="s">
        <v>240</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138</v>
      </c>
      <c r="S24" s="622"/>
      <c r="T24" s="622"/>
      <c r="U24" s="622"/>
      <c r="V24" s="622"/>
      <c r="W24" s="622"/>
      <c r="X24" s="622"/>
      <c r="Y24" s="623"/>
      <c r="Z24" s="659" t="s">
        <v>138</v>
      </c>
      <c r="AA24" s="659"/>
      <c r="AB24" s="659"/>
      <c r="AC24" s="659"/>
      <c r="AD24" s="660" t="s">
        <v>240</v>
      </c>
      <c r="AE24" s="660"/>
      <c r="AF24" s="660"/>
      <c r="AG24" s="660"/>
      <c r="AH24" s="660"/>
      <c r="AI24" s="660"/>
      <c r="AJ24" s="660"/>
      <c r="AK24" s="660"/>
      <c r="AL24" s="624" t="s">
        <v>138</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138</v>
      </c>
      <c r="BP24" s="659"/>
      <c r="BQ24" s="659"/>
      <c r="BR24" s="659"/>
      <c r="BS24" s="660" t="s">
        <v>138</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11763611</v>
      </c>
      <c r="CS24" s="677"/>
      <c r="CT24" s="677"/>
      <c r="CU24" s="677"/>
      <c r="CV24" s="677"/>
      <c r="CW24" s="677"/>
      <c r="CX24" s="677"/>
      <c r="CY24" s="702"/>
      <c r="CZ24" s="703">
        <v>46.8</v>
      </c>
      <c r="DA24" s="685"/>
      <c r="DB24" s="685"/>
      <c r="DC24" s="705"/>
      <c r="DD24" s="701">
        <v>8100084</v>
      </c>
      <c r="DE24" s="677"/>
      <c r="DF24" s="677"/>
      <c r="DG24" s="677"/>
      <c r="DH24" s="677"/>
      <c r="DI24" s="677"/>
      <c r="DJ24" s="677"/>
      <c r="DK24" s="702"/>
      <c r="DL24" s="701">
        <v>8027143</v>
      </c>
      <c r="DM24" s="677"/>
      <c r="DN24" s="677"/>
      <c r="DO24" s="677"/>
      <c r="DP24" s="677"/>
      <c r="DQ24" s="677"/>
      <c r="DR24" s="677"/>
      <c r="DS24" s="677"/>
      <c r="DT24" s="677"/>
      <c r="DU24" s="677"/>
      <c r="DV24" s="702"/>
      <c r="DW24" s="703">
        <v>59.2</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14883409</v>
      </c>
      <c r="S25" s="622"/>
      <c r="T25" s="622"/>
      <c r="U25" s="622"/>
      <c r="V25" s="622"/>
      <c r="W25" s="622"/>
      <c r="X25" s="622"/>
      <c r="Y25" s="623"/>
      <c r="Z25" s="659">
        <v>57.7</v>
      </c>
      <c r="AA25" s="659"/>
      <c r="AB25" s="659"/>
      <c r="AC25" s="659"/>
      <c r="AD25" s="660">
        <v>13383216</v>
      </c>
      <c r="AE25" s="660"/>
      <c r="AF25" s="660"/>
      <c r="AG25" s="660"/>
      <c r="AH25" s="660"/>
      <c r="AI25" s="660"/>
      <c r="AJ25" s="660"/>
      <c r="AK25" s="660"/>
      <c r="AL25" s="624">
        <v>99.7</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138</v>
      </c>
      <c r="BH25" s="622"/>
      <c r="BI25" s="622"/>
      <c r="BJ25" s="622"/>
      <c r="BK25" s="622"/>
      <c r="BL25" s="622"/>
      <c r="BM25" s="622"/>
      <c r="BN25" s="623"/>
      <c r="BO25" s="659" t="s">
        <v>181</v>
      </c>
      <c r="BP25" s="659"/>
      <c r="BQ25" s="659"/>
      <c r="BR25" s="659"/>
      <c r="BS25" s="660" t="s">
        <v>181</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4588181</v>
      </c>
      <c r="CS25" s="634"/>
      <c r="CT25" s="634"/>
      <c r="CU25" s="634"/>
      <c r="CV25" s="634"/>
      <c r="CW25" s="634"/>
      <c r="CX25" s="634"/>
      <c r="CY25" s="635"/>
      <c r="CZ25" s="624">
        <v>18.3</v>
      </c>
      <c r="DA25" s="636"/>
      <c r="DB25" s="636"/>
      <c r="DC25" s="637"/>
      <c r="DD25" s="627">
        <v>4098823</v>
      </c>
      <c r="DE25" s="634"/>
      <c r="DF25" s="634"/>
      <c r="DG25" s="634"/>
      <c r="DH25" s="634"/>
      <c r="DI25" s="634"/>
      <c r="DJ25" s="634"/>
      <c r="DK25" s="635"/>
      <c r="DL25" s="627">
        <v>4028354</v>
      </c>
      <c r="DM25" s="634"/>
      <c r="DN25" s="634"/>
      <c r="DO25" s="634"/>
      <c r="DP25" s="634"/>
      <c r="DQ25" s="634"/>
      <c r="DR25" s="634"/>
      <c r="DS25" s="634"/>
      <c r="DT25" s="634"/>
      <c r="DU25" s="634"/>
      <c r="DV25" s="635"/>
      <c r="DW25" s="624">
        <v>29.7</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2975</v>
      </c>
      <c r="S26" s="622"/>
      <c r="T26" s="622"/>
      <c r="U26" s="622"/>
      <c r="V26" s="622"/>
      <c r="W26" s="622"/>
      <c r="X26" s="622"/>
      <c r="Y26" s="623"/>
      <c r="Z26" s="659">
        <v>0</v>
      </c>
      <c r="AA26" s="659"/>
      <c r="AB26" s="659"/>
      <c r="AC26" s="659"/>
      <c r="AD26" s="660">
        <v>2975</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240</v>
      </c>
      <c r="BP26" s="659"/>
      <c r="BQ26" s="659"/>
      <c r="BR26" s="659"/>
      <c r="BS26" s="660" t="s">
        <v>181</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2590492</v>
      </c>
      <c r="CS26" s="622"/>
      <c r="CT26" s="622"/>
      <c r="CU26" s="622"/>
      <c r="CV26" s="622"/>
      <c r="CW26" s="622"/>
      <c r="CX26" s="622"/>
      <c r="CY26" s="623"/>
      <c r="CZ26" s="624">
        <v>10.3</v>
      </c>
      <c r="DA26" s="636"/>
      <c r="DB26" s="636"/>
      <c r="DC26" s="637"/>
      <c r="DD26" s="627">
        <v>2448375</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98590</v>
      </c>
      <c r="S27" s="622"/>
      <c r="T27" s="622"/>
      <c r="U27" s="622"/>
      <c r="V27" s="622"/>
      <c r="W27" s="622"/>
      <c r="X27" s="622"/>
      <c r="Y27" s="623"/>
      <c r="Z27" s="659">
        <v>0.4</v>
      </c>
      <c r="AA27" s="659"/>
      <c r="AB27" s="659"/>
      <c r="AC27" s="659"/>
      <c r="AD27" s="660" t="s">
        <v>240</v>
      </c>
      <c r="AE27" s="660"/>
      <c r="AF27" s="660"/>
      <c r="AG27" s="660"/>
      <c r="AH27" s="660"/>
      <c r="AI27" s="660"/>
      <c r="AJ27" s="660"/>
      <c r="AK27" s="660"/>
      <c r="AL27" s="624" t="s">
        <v>240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3815921</v>
      </c>
      <c r="BH27" s="622"/>
      <c r="BI27" s="622"/>
      <c r="BJ27" s="622"/>
      <c r="BK27" s="622"/>
      <c r="BL27" s="622"/>
      <c r="BM27" s="622"/>
      <c r="BN27" s="623"/>
      <c r="BO27" s="659">
        <v>100</v>
      </c>
      <c r="BP27" s="659"/>
      <c r="BQ27" s="659"/>
      <c r="BR27" s="659"/>
      <c r="BS27" s="660">
        <v>323358</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4138078</v>
      </c>
      <c r="CS27" s="634"/>
      <c r="CT27" s="634"/>
      <c r="CU27" s="634"/>
      <c r="CV27" s="634"/>
      <c r="CW27" s="634"/>
      <c r="CX27" s="634"/>
      <c r="CY27" s="635"/>
      <c r="CZ27" s="624">
        <v>16.5</v>
      </c>
      <c r="DA27" s="636"/>
      <c r="DB27" s="636"/>
      <c r="DC27" s="637"/>
      <c r="DD27" s="627">
        <v>1020264</v>
      </c>
      <c r="DE27" s="634"/>
      <c r="DF27" s="634"/>
      <c r="DG27" s="634"/>
      <c r="DH27" s="634"/>
      <c r="DI27" s="634"/>
      <c r="DJ27" s="634"/>
      <c r="DK27" s="635"/>
      <c r="DL27" s="627">
        <v>1017792</v>
      </c>
      <c r="DM27" s="634"/>
      <c r="DN27" s="634"/>
      <c r="DO27" s="634"/>
      <c r="DP27" s="634"/>
      <c r="DQ27" s="634"/>
      <c r="DR27" s="634"/>
      <c r="DS27" s="634"/>
      <c r="DT27" s="634"/>
      <c r="DU27" s="634"/>
      <c r="DV27" s="635"/>
      <c r="DW27" s="624">
        <v>7.5</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146649</v>
      </c>
      <c r="S28" s="622"/>
      <c r="T28" s="622"/>
      <c r="U28" s="622"/>
      <c r="V28" s="622"/>
      <c r="W28" s="622"/>
      <c r="X28" s="622"/>
      <c r="Y28" s="623"/>
      <c r="Z28" s="659">
        <v>0.6</v>
      </c>
      <c r="AA28" s="659"/>
      <c r="AB28" s="659"/>
      <c r="AC28" s="659"/>
      <c r="AD28" s="660">
        <v>20181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3037352</v>
      </c>
      <c r="CS28" s="622"/>
      <c r="CT28" s="622"/>
      <c r="CU28" s="622"/>
      <c r="CV28" s="622"/>
      <c r="CW28" s="622"/>
      <c r="CX28" s="622"/>
      <c r="CY28" s="623"/>
      <c r="CZ28" s="624">
        <v>12.1</v>
      </c>
      <c r="DA28" s="636"/>
      <c r="DB28" s="636"/>
      <c r="DC28" s="637"/>
      <c r="DD28" s="627">
        <v>2980997</v>
      </c>
      <c r="DE28" s="622"/>
      <c r="DF28" s="622"/>
      <c r="DG28" s="622"/>
      <c r="DH28" s="622"/>
      <c r="DI28" s="622"/>
      <c r="DJ28" s="622"/>
      <c r="DK28" s="623"/>
      <c r="DL28" s="627">
        <v>2980997</v>
      </c>
      <c r="DM28" s="622"/>
      <c r="DN28" s="622"/>
      <c r="DO28" s="622"/>
      <c r="DP28" s="622"/>
      <c r="DQ28" s="622"/>
      <c r="DR28" s="622"/>
      <c r="DS28" s="622"/>
      <c r="DT28" s="622"/>
      <c r="DU28" s="622"/>
      <c r="DV28" s="623"/>
      <c r="DW28" s="624">
        <v>22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115056</v>
      </c>
      <c r="S29" s="622"/>
      <c r="T29" s="622"/>
      <c r="U29" s="622"/>
      <c r="V29" s="622"/>
      <c r="W29" s="622"/>
      <c r="X29" s="622"/>
      <c r="Y29" s="623"/>
      <c r="Z29" s="659">
        <v>0.4</v>
      </c>
      <c r="AA29" s="659"/>
      <c r="AB29" s="659"/>
      <c r="AC29" s="659"/>
      <c r="AD29" s="660">
        <v>3068</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72</v>
      </c>
      <c r="CG29" s="619"/>
      <c r="CH29" s="619"/>
      <c r="CI29" s="619"/>
      <c r="CJ29" s="619"/>
      <c r="CK29" s="619"/>
      <c r="CL29" s="619"/>
      <c r="CM29" s="619"/>
      <c r="CN29" s="619"/>
      <c r="CO29" s="619"/>
      <c r="CP29" s="619"/>
      <c r="CQ29" s="620"/>
      <c r="CR29" s="621">
        <v>3037234</v>
      </c>
      <c r="CS29" s="634"/>
      <c r="CT29" s="634"/>
      <c r="CU29" s="634"/>
      <c r="CV29" s="634"/>
      <c r="CW29" s="634"/>
      <c r="CX29" s="634"/>
      <c r="CY29" s="635"/>
      <c r="CZ29" s="624">
        <v>12.1</v>
      </c>
      <c r="DA29" s="636"/>
      <c r="DB29" s="636"/>
      <c r="DC29" s="637"/>
      <c r="DD29" s="627">
        <v>2980879</v>
      </c>
      <c r="DE29" s="634"/>
      <c r="DF29" s="634"/>
      <c r="DG29" s="634"/>
      <c r="DH29" s="634"/>
      <c r="DI29" s="634"/>
      <c r="DJ29" s="634"/>
      <c r="DK29" s="635"/>
      <c r="DL29" s="627">
        <v>2980879</v>
      </c>
      <c r="DM29" s="634"/>
      <c r="DN29" s="634"/>
      <c r="DO29" s="634"/>
      <c r="DP29" s="634"/>
      <c r="DQ29" s="634"/>
      <c r="DR29" s="634"/>
      <c r="DS29" s="634"/>
      <c r="DT29" s="634"/>
      <c r="DU29" s="634"/>
      <c r="DV29" s="635"/>
      <c r="DW29" s="624">
        <v>22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4389307</v>
      </c>
      <c r="S30" s="622"/>
      <c r="T30" s="622"/>
      <c r="U30" s="622"/>
      <c r="V30" s="622"/>
      <c r="W30" s="622"/>
      <c r="X30" s="622"/>
      <c r="Y30" s="623"/>
      <c r="Z30" s="659">
        <v>17</v>
      </c>
      <c r="AA30" s="659"/>
      <c r="AB30" s="659"/>
      <c r="AC30" s="659"/>
      <c r="AD30" s="660" t="s">
        <v>240</v>
      </c>
      <c r="AE30" s="660"/>
      <c r="AF30" s="660"/>
      <c r="AG30" s="660"/>
      <c r="AH30" s="660"/>
      <c r="AI30" s="660"/>
      <c r="AJ30" s="660"/>
      <c r="AK30" s="660"/>
      <c r="AL30" s="624" t="s">
        <v>138</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2918528</v>
      </c>
      <c r="CS30" s="622"/>
      <c r="CT30" s="622"/>
      <c r="CU30" s="622"/>
      <c r="CV30" s="622"/>
      <c r="CW30" s="622"/>
      <c r="CX30" s="622"/>
      <c r="CY30" s="623"/>
      <c r="CZ30" s="624">
        <v>11.6</v>
      </c>
      <c r="DA30" s="636"/>
      <c r="DB30" s="636"/>
      <c r="DC30" s="637"/>
      <c r="DD30" s="627">
        <v>2862770</v>
      </c>
      <c r="DE30" s="622"/>
      <c r="DF30" s="622"/>
      <c r="DG30" s="622"/>
      <c r="DH30" s="622"/>
      <c r="DI30" s="622"/>
      <c r="DJ30" s="622"/>
      <c r="DK30" s="623"/>
      <c r="DL30" s="627">
        <v>2862770</v>
      </c>
      <c r="DM30" s="622"/>
      <c r="DN30" s="622"/>
      <c r="DO30" s="622"/>
      <c r="DP30" s="622"/>
      <c r="DQ30" s="622"/>
      <c r="DR30" s="622"/>
      <c r="DS30" s="622"/>
      <c r="DT30" s="622"/>
      <c r="DU30" s="622"/>
      <c r="DV30" s="623"/>
      <c r="DW30" s="624">
        <v>21.1</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240</v>
      </c>
      <c r="AM31" s="625"/>
      <c r="AN31" s="625"/>
      <c r="AO31" s="661"/>
      <c r="AP31" s="691" t="s">
        <v>311</v>
      </c>
      <c r="AQ31" s="692"/>
      <c r="AR31" s="692"/>
      <c r="AS31" s="692"/>
      <c r="AT31" s="693" t="s">
        <v>312</v>
      </c>
      <c r="AU31" s="218"/>
      <c r="AV31" s="218"/>
      <c r="AW31" s="218"/>
      <c r="AX31" s="679" t="s">
        <v>189</v>
      </c>
      <c r="AY31" s="680"/>
      <c r="AZ31" s="680"/>
      <c r="BA31" s="680"/>
      <c r="BB31" s="680"/>
      <c r="BC31" s="680"/>
      <c r="BD31" s="680"/>
      <c r="BE31" s="680"/>
      <c r="BF31" s="681"/>
      <c r="BG31" s="683">
        <v>98.9</v>
      </c>
      <c r="BH31" s="684"/>
      <c r="BI31" s="684"/>
      <c r="BJ31" s="684"/>
      <c r="BK31" s="684"/>
      <c r="BL31" s="684"/>
      <c r="BM31" s="685">
        <v>96.9</v>
      </c>
      <c r="BN31" s="684"/>
      <c r="BO31" s="684"/>
      <c r="BP31" s="684"/>
      <c r="BQ31" s="686"/>
      <c r="BR31" s="683">
        <v>98.8</v>
      </c>
      <c r="BS31" s="684"/>
      <c r="BT31" s="684"/>
      <c r="BU31" s="684"/>
      <c r="BV31" s="684"/>
      <c r="BW31" s="684"/>
      <c r="BX31" s="685">
        <v>96.9</v>
      </c>
      <c r="BY31" s="684"/>
      <c r="BZ31" s="684"/>
      <c r="CA31" s="684"/>
      <c r="CB31" s="686"/>
      <c r="CD31" s="642"/>
      <c r="CE31" s="643"/>
      <c r="CF31" s="618" t="s">
        <v>313</v>
      </c>
      <c r="CG31" s="619"/>
      <c r="CH31" s="619"/>
      <c r="CI31" s="619"/>
      <c r="CJ31" s="619"/>
      <c r="CK31" s="619"/>
      <c r="CL31" s="619"/>
      <c r="CM31" s="619"/>
      <c r="CN31" s="619"/>
      <c r="CO31" s="619"/>
      <c r="CP31" s="619"/>
      <c r="CQ31" s="620"/>
      <c r="CR31" s="621">
        <v>118706</v>
      </c>
      <c r="CS31" s="634"/>
      <c r="CT31" s="634"/>
      <c r="CU31" s="634"/>
      <c r="CV31" s="634"/>
      <c r="CW31" s="634"/>
      <c r="CX31" s="634"/>
      <c r="CY31" s="635"/>
      <c r="CZ31" s="624">
        <v>0.5</v>
      </c>
      <c r="DA31" s="636"/>
      <c r="DB31" s="636"/>
      <c r="DC31" s="637"/>
      <c r="DD31" s="627">
        <v>118109</v>
      </c>
      <c r="DE31" s="634"/>
      <c r="DF31" s="634"/>
      <c r="DG31" s="634"/>
      <c r="DH31" s="634"/>
      <c r="DI31" s="634"/>
      <c r="DJ31" s="634"/>
      <c r="DK31" s="635"/>
      <c r="DL31" s="627">
        <v>118109</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2011793</v>
      </c>
      <c r="S32" s="622"/>
      <c r="T32" s="622"/>
      <c r="U32" s="622"/>
      <c r="V32" s="622"/>
      <c r="W32" s="622"/>
      <c r="X32" s="622"/>
      <c r="Y32" s="623"/>
      <c r="Z32" s="659">
        <v>7.8</v>
      </c>
      <c r="AA32" s="659"/>
      <c r="AB32" s="659"/>
      <c r="AC32" s="659"/>
      <c r="AD32" s="660" t="s">
        <v>138</v>
      </c>
      <c r="AE32" s="660"/>
      <c r="AF32" s="660"/>
      <c r="AG32" s="660"/>
      <c r="AH32" s="660"/>
      <c r="AI32" s="660"/>
      <c r="AJ32" s="660"/>
      <c r="AK32" s="660"/>
      <c r="AL32" s="624" t="s">
        <v>240</v>
      </c>
      <c r="AM32" s="625"/>
      <c r="AN32" s="625"/>
      <c r="AO32" s="661"/>
      <c r="AP32" s="662"/>
      <c r="AQ32" s="663"/>
      <c r="AR32" s="663"/>
      <c r="AS32" s="663"/>
      <c r="AT32" s="694"/>
      <c r="AU32" s="214" t="s">
        <v>315</v>
      </c>
      <c r="AX32" s="618" t="s">
        <v>316</v>
      </c>
      <c r="AY32" s="619"/>
      <c r="AZ32" s="619"/>
      <c r="BA32" s="619"/>
      <c r="BB32" s="619"/>
      <c r="BC32" s="619"/>
      <c r="BD32" s="619"/>
      <c r="BE32" s="619"/>
      <c r="BF32" s="620"/>
      <c r="BG32" s="687">
        <v>99.3</v>
      </c>
      <c r="BH32" s="634"/>
      <c r="BI32" s="634"/>
      <c r="BJ32" s="634"/>
      <c r="BK32" s="634"/>
      <c r="BL32" s="634"/>
      <c r="BM32" s="625">
        <v>98.1</v>
      </c>
      <c r="BN32" s="634"/>
      <c r="BO32" s="634"/>
      <c r="BP32" s="634"/>
      <c r="BQ32" s="657"/>
      <c r="BR32" s="687">
        <v>99.4</v>
      </c>
      <c r="BS32" s="634"/>
      <c r="BT32" s="634"/>
      <c r="BU32" s="634"/>
      <c r="BV32" s="634"/>
      <c r="BW32" s="634"/>
      <c r="BX32" s="625">
        <v>98.2</v>
      </c>
      <c r="BY32" s="634"/>
      <c r="BZ32" s="634"/>
      <c r="CA32" s="634"/>
      <c r="CB32" s="657"/>
      <c r="CD32" s="644"/>
      <c r="CE32" s="645"/>
      <c r="CF32" s="618" t="s">
        <v>317</v>
      </c>
      <c r="CG32" s="619"/>
      <c r="CH32" s="619"/>
      <c r="CI32" s="619"/>
      <c r="CJ32" s="619"/>
      <c r="CK32" s="619"/>
      <c r="CL32" s="619"/>
      <c r="CM32" s="619"/>
      <c r="CN32" s="619"/>
      <c r="CO32" s="619"/>
      <c r="CP32" s="619"/>
      <c r="CQ32" s="620"/>
      <c r="CR32" s="621">
        <v>118</v>
      </c>
      <c r="CS32" s="622"/>
      <c r="CT32" s="622"/>
      <c r="CU32" s="622"/>
      <c r="CV32" s="622"/>
      <c r="CW32" s="622"/>
      <c r="CX32" s="622"/>
      <c r="CY32" s="623"/>
      <c r="CZ32" s="624">
        <v>0</v>
      </c>
      <c r="DA32" s="636"/>
      <c r="DB32" s="636"/>
      <c r="DC32" s="637"/>
      <c r="DD32" s="627">
        <v>118</v>
      </c>
      <c r="DE32" s="622"/>
      <c r="DF32" s="622"/>
      <c r="DG32" s="622"/>
      <c r="DH32" s="622"/>
      <c r="DI32" s="622"/>
      <c r="DJ32" s="622"/>
      <c r="DK32" s="623"/>
      <c r="DL32" s="627">
        <v>118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114943</v>
      </c>
      <c r="S33" s="622"/>
      <c r="T33" s="622"/>
      <c r="U33" s="622"/>
      <c r="V33" s="622"/>
      <c r="W33" s="622"/>
      <c r="X33" s="622"/>
      <c r="Y33" s="623"/>
      <c r="Z33" s="659">
        <v>0.4</v>
      </c>
      <c r="AA33" s="659"/>
      <c r="AB33" s="659"/>
      <c r="AC33" s="659"/>
      <c r="AD33" s="660">
        <v>20492</v>
      </c>
      <c r="AE33" s="660"/>
      <c r="AF33" s="660"/>
      <c r="AG33" s="660"/>
      <c r="AH33" s="660"/>
      <c r="AI33" s="660"/>
      <c r="AJ33" s="660"/>
      <c r="AK33" s="660"/>
      <c r="AL33" s="624">
        <v>0.2</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98.3</v>
      </c>
      <c r="BH33" s="606"/>
      <c r="BI33" s="606"/>
      <c r="BJ33" s="606"/>
      <c r="BK33" s="606"/>
      <c r="BL33" s="606"/>
      <c r="BM33" s="652">
        <v>95.4</v>
      </c>
      <c r="BN33" s="606"/>
      <c r="BO33" s="606"/>
      <c r="BP33" s="606"/>
      <c r="BQ33" s="669"/>
      <c r="BR33" s="682">
        <v>98.2</v>
      </c>
      <c r="BS33" s="606"/>
      <c r="BT33" s="606"/>
      <c r="BU33" s="606"/>
      <c r="BV33" s="606"/>
      <c r="BW33" s="606"/>
      <c r="BX33" s="652">
        <v>95.4</v>
      </c>
      <c r="BY33" s="606"/>
      <c r="BZ33" s="606"/>
      <c r="CA33" s="606"/>
      <c r="CB33" s="669"/>
      <c r="CD33" s="618" t="s">
        <v>320</v>
      </c>
      <c r="CE33" s="619"/>
      <c r="CF33" s="619"/>
      <c r="CG33" s="619"/>
      <c r="CH33" s="619"/>
      <c r="CI33" s="619"/>
      <c r="CJ33" s="619"/>
      <c r="CK33" s="619"/>
      <c r="CL33" s="619"/>
      <c r="CM33" s="619"/>
      <c r="CN33" s="619"/>
      <c r="CO33" s="619"/>
      <c r="CP33" s="619"/>
      <c r="CQ33" s="620"/>
      <c r="CR33" s="621">
        <v>10018839</v>
      </c>
      <c r="CS33" s="634"/>
      <c r="CT33" s="634"/>
      <c r="CU33" s="634"/>
      <c r="CV33" s="634"/>
      <c r="CW33" s="634"/>
      <c r="CX33" s="634"/>
      <c r="CY33" s="635"/>
      <c r="CZ33" s="624">
        <v>39.9</v>
      </c>
      <c r="DA33" s="636"/>
      <c r="DB33" s="636"/>
      <c r="DC33" s="637"/>
      <c r="DD33" s="627">
        <v>7664135</v>
      </c>
      <c r="DE33" s="634"/>
      <c r="DF33" s="634"/>
      <c r="DG33" s="634"/>
      <c r="DH33" s="634"/>
      <c r="DI33" s="634"/>
      <c r="DJ33" s="634"/>
      <c r="DK33" s="635"/>
      <c r="DL33" s="627">
        <v>4991228</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183234</v>
      </c>
      <c r="S34" s="622"/>
      <c r="T34" s="622"/>
      <c r="U34" s="622"/>
      <c r="V34" s="622"/>
      <c r="W34" s="622"/>
      <c r="X34" s="622"/>
      <c r="Y34" s="623"/>
      <c r="Z34" s="659">
        <v>0.7</v>
      </c>
      <c r="AA34" s="659"/>
      <c r="AB34" s="659"/>
      <c r="AC34" s="659"/>
      <c r="AD34" s="660" t="s">
        <v>240</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3303708</v>
      </c>
      <c r="CS34" s="622"/>
      <c r="CT34" s="622"/>
      <c r="CU34" s="622"/>
      <c r="CV34" s="622"/>
      <c r="CW34" s="622"/>
      <c r="CX34" s="622"/>
      <c r="CY34" s="623"/>
      <c r="CZ34" s="624">
        <v>13.1</v>
      </c>
      <c r="DA34" s="636"/>
      <c r="DB34" s="636"/>
      <c r="DC34" s="637"/>
      <c r="DD34" s="627">
        <v>2293846</v>
      </c>
      <c r="DE34" s="622"/>
      <c r="DF34" s="622"/>
      <c r="DG34" s="622"/>
      <c r="DH34" s="622"/>
      <c r="DI34" s="622"/>
      <c r="DJ34" s="622"/>
      <c r="DK34" s="623"/>
      <c r="DL34" s="627">
        <v>1900837</v>
      </c>
      <c r="DM34" s="622"/>
      <c r="DN34" s="622"/>
      <c r="DO34" s="622"/>
      <c r="DP34" s="622"/>
      <c r="DQ34" s="622"/>
      <c r="DR34" s="622"/>
      <c r="DS34" s="622"/>
      <c r="DT34" s="622"/>
      <c r="DU34" s="622"/>
      <c r="DV34" s="623"/>
      <c r="DW34" s="624">
        <v>14</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568007</v>
      </c>
      <c r="S35" s="622"/>
      <c r="T35" s="622"/>
      <c r="U35" s="622"/>
      <c r="V35" s="622"/>
      <c r="W35" s="622"/>
      <c r="X35" s="622"/>
      <c r="Y35" s="623"/>
      <c r="Z35" s="659">
        <v>2.2000000000000002</v>
      </c>
      <c r="AA35" s="659"/>
      <c r="AB35" s="659"/>
      <c r="AC35" s="659"/>
      <c r="AD35" s="660" t="s">
        <v>181</v>
      </c>
      <c r="AE35" s="660"/>
      <c r="AF35" s="660"/>
      <c r="AG35" s="660"/>
      <c r="AH35" s="660"/>
      <c r="AI35" s="660"/>
      <c r="AJ35" s="660"/>
      <c r="AK35" s="660"/>
      <c r="AL35" s="624" t="s">
        <v>138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106187</v>
      </c>
      <c r="CS35" s="634"/>
      <c r="CT35" s="634"/>
      <c r="CU35" s="634"/>
      <c r="CV35" s="634"/>
      <c r="CW35" s="634"/>
      <c r="CX35" s="634"/>
      <c r="CY35" s="635"/>
      <c r="CZ35" s="624">
        <v>0.4</v>
      </c>
      <c r="DA35" s="636"/>
      <c r="DB35" s="636"/>
      <c r="DC35" s="637"/>
      <c r="DD35" s="627">
        <v>100735</v>
      </c>
      <c r="DE35" s="634"/>
      <c r="DF35" s="634"/>
      <c r="DG35" s="634"/>
      <c r="DH35" s="634"/>
      <c r="DI35" s="634"/>
      <c r="DJ35" s="634"/>
      <c r="DK35" s="635"/>
      <c r="DL35" s="627">
        <v>100356</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984880</v>
      </c>
      <c r="S36" s="622"/>
      <c r="T36" s="622"/>
      <c r="U36" s="622"/>
      <c r="V36" s="622"/>
      <c r="W36" s="622"/>
      <c r="X36" s="622"/>
      <c r="Y36" s="623"/>
      <c r="Z36" s="659">
        <v>3.8</v>
      </c>
      <c r="AA36" s="659"/>
      <c r="AB36" s="659"/>
      <c r="AC36" s="659"/>
      <c r="AD36" s="660" t="s">
        <v>181</v>
      </c>
      <c r="AE36" s="660"/>
      <c r="AF36" s="660"/>
      <c r="AG36" s="660"/>
      <c r="AH36" s="660"/>
      <c r="AI36" s="660"/>
      <c r="AJ36" s="660"/>
      <c r="AK36" s="660"/>
      <c r="AL36" s="624" t="s">
        <v>240</v>
      </c>
      <c r="AM36" s="625"/>
      <c r="AN36" s="625"/>
      <c r="AO36" s="661"/>
      <c r="AP36" s="222"/>
      <c r="AQ36" s="670" t="s">
        <v>328</v>
      </c>
      <c r="AR36" s="671"/>
      <c r="AS36" s="671"/>
      <c r="AT36" s="671"/>
      <c r="AU36" s="671"/>
      <c r="AV36" s="671"/>
      <c r="AW36" s="671"/>
      <c r="AX36" s="671"/>
      <c r="AY36" s="672"/>
      <c r="AZ36" s="676">
        <v>3959806</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70241</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2983679</v>
      </c>
      <c r="CS36" s="622"/>
      <c r="CT36" s="622"/>
      <c r="CU36" s="622"/>
      <c r="CV36" s="622"/>
      <c r="CW36" s="622"/>
      <c r="CX36" s="622"/>
      <c r="CY36" s="623"/>
      <c r="CZ36" s="624">
        <v>11.9</v>
      </c>
      <c r="DA36" s="636"/>
      <c r="DB36" s="636"/>
      <c r="DC36" s="637"/>
      <c r="DD36" s="627">
        <v>2169728</v>
      </c>
      <c r="DE36" s="622"/>
      <c r="DF36" s="622"/>
      <c r="DG36" s="622"/>
      <c r="DH36" s="622"/>
      <c r="DI36" s="622"/>
      <c r="DJ36" s="622"/>
      <c r="DK36" s="623"/>
      <c r="DL36" s="627">
        <v>1356579</v>
      </c>
      <c r="DM36" s="622"/>
      <c r="DN36" s="622"/>
      <c r="DO36" s="622"/>
      <c r="DP36" s="622"/>
      <c r="DQ36" s="622"/>
      <c r="DR36" s="622"/>
      <c r="DS36" s="622"/>
      <c r="DT36" s="622"/>
      <c r="DU36" s="622"/>
      <c r="DV36" s="623"/>
      <c r="DW36" s="624">
        <v>10</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316164</v>
      </c>
      <c r="S37" s="622"/>
      <c r="T37" s="622"/>
      <c r="U37" s="622"/>
      <c r="V37" s="622"/>
      <c r="W37" s="622"/>
      <c r="X37" s="622"/>
      <c r="Y37" s="623"/>
      <c r="Z37" s="659">
        <v>1.2</v>
      </c>
      <c r="AA37" s="659"/>
      <c r="AB37" s="659"/>
      <c r="AC37" s="659"/>
      <c r="AD37" s="660" t="s">
        <v>240</v>
      </c>
      <c r="AE37" s="660"/>
      <c r="AF37" s="660"/>
      <c r="AG37" s="660"/>
      <c r="AH37" s="660"/>
      <c r="AI37" s="660"/>
      <c r="AJ37" s="660"/>
      <c r="AK37" s="660"/>
      <c r="AL37" s="624" t="s">
        <v>240</v>
      </c>
      <c r="AM37" s="625"/>
      <c r="AN37" s="625"/>
      <c r="AO37" s="661"/>
      <c r="AQ37" s="654" t="s">
        <v>332</v>
      </c>
      <c r="AR37" s="655"/>
      <c r="AS37" s="655"/>
      <c r="AT37" s="655"/>
      <c r="AU37" s="655"/>
      <c r="AV37" s="655"/>
      <c r="AW37" s="655"/>
      <c r="AX37" s="655"/>
      <c r="AY37" s="656"/>
      <c r="AZ37" s="621">
        <v>969112</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6540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14340</v>
      </c>
      <c r="CS37" s="634"/>
      <c r="CT37" s="634"/>
      <c r="CU37" s="634"/>
      <c r="CV37" s="634"/>
      <c r="CW37" s="634"/>
      <c r="CX37" s="634"/>
      <c r="CY37" s="635"/>
      <c r="CZ37" s="624">
        <v>0.1</v>
      </c>
      <c r="DA37" s="636"/>
      <c r="DB37" s="636"/>
      <c r="DC37" s="637"/>
      <c r="DD37" s="627">
        <v>14340</v>
      </c>
      <c r="DE37" s="634"/>
      <c r="DF37" s="634"/>
      <c r="DG37" s="634"/>
      <c r="DH37" s="634"/>
      <c r="DI37" s="634"/>
      <c r="DJ37" s="634"/>
      <c r="DK37" s="635"/>
      <c r="DL37" s="627">
        <v>14340</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1991700</v>
      </c>
      <c r="S38" s="622"/>
      <c r="T38" s="622"/>
      <c r="U38" s="622"/>
      <c r="V38" s="622"/>
      <c r="W38" s="622"/>
      <c r="X38" s="622"/>
      <c r="Y38" s="623"/>
      <c r="Z38" s="659">
        <v>7.7</v>
      </c>
      <c r="AA38" s="659"/>
      <c r="AB38" s="659"/>
      <c r="AC38" s="659"/>
      <c r="AD38" s="660" t="s">
        <v>240</v>
      </c>
      <c r="AE38" s="660"/>
      <c r="AF38" s="660"/>
      <c r="AG38" s="660"/>
      <c r="AH38" s="660"/>
      <c r="AI38" s="660"/>
      <c r="AJ38" s="660"/>
      <c r="AK38" s="660"/>
      <c r="AL38" s="624" t="s">
        <v>240</v>
      </c>
      <c r="AM38" s="625"/>
      <c r="AN38" s="625"/>
      <c r="AO38" s="661"/>
      <c r="AQ38" s="654" t="s">
        <v>336</v>
      </c>
      <c r="AR38" s="655"/>
      <c r="AS38" s="655"/>
      <c r="AT38" s="655"/>
      <c r="AU38" s="655"/>
      <c r="AV38" s="655"/>
      <c r="AW38" s="655"/>
      <c r="AX38" s="655"/>
      <c r="AY38" s="656"/>
      <c r="AZ38" s="621">
        <v>612794</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4505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2188008</v>
      </c>
      <c r="CS38" s="622"/>
      <c r="CT38" s="622"/>
      <c r="CU38" s="622"/>
      <c r="CV38" s="622"/>
      <c r="CW38" s="622"/>
      <c r="CX38" s="622"/>
      <c r="CY38" s="623"/>
      <c r="CZ38" s="624">
        <v>8.6999999999999993</v>
      </c>
      <c r="DA38" s="636"/>
      <c r="DB38" s="636"/>
      <c r="DC38" s="637"/>
      <c r="DD38" s="627">
        <v>1833235</v>
      </c>
      <c r="DE38" s="622"/>
      <c r="DF38" s="622"/>
      <c r="DG38" s="622"/>
      <c r="DH38" s="622"/>
      <c r="DI38" s="622"/>
      <c r="DJ38" s="622"/>
      <c r="DK38" s="623"/>
      <c r="DL38" s="627">
        <v>1633456</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59" t="s">
        <v>240</v>
      </c>
      <c r="AA39" s="659"/>
      <c r="AB39" s="659"/>
      <c r="AC39" s="659"/>
      <c r="AD39" s="660" t="s">
        <v>138</v>
      </c>
      <c r="AE39" s="660"/>
      <c r="AF39" s="660"/>
      <c r="AG39" s="660"/>
      <c r="AH39" s="660"/>
      <c r="AI39" s="660"/>
      <c r="AJ39" s="660"/>
      <c r="AK39" s="660"/>
      <c r="AL39" s="624" t="s">
        <v>240</v>
      </c>
      <c r="AM39" s="625"/>
      <c r="AN39" s="625"/>
      <c r="AO39" s="661"/>
      <c r="AQ39" s="654" t="s">
        <v>340</v>
      </c>
      <c r="AR39" s="655"/>
      <c r="AS39" s="655"/>
      <c r="AT39" s="655"/>
      <c r="AU39" s="655"/>
      <c r="AV39" s="655"/>
      <c r="AW39" s="655"/>
      <c r="AX39" s="655"/>
      <c r="AY39" s="656"/>
      <c r="AZ39" s="621">
        <v>188113</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6493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780944</v>
      </c>
      <c r="CS39" s="634"/>
      <c r="CT39" s="634"/>
      <c r="CU39" s="634"/>
      <c r="CV39" s="634"/>
      <c r="CW39" s="634"/>
      <c r="CX39" s="634"/>
      <c r="CY39" s="635"/>
      <c r="CZ39" s="624">
        <v>3.1</v>
      </c>
      <c r="DA39" s="636"/>
      <c r="DB39" s="636"/>
      <c r="DC39" s="637"/>
      <c r="DD39" s="627">
        <v>665278</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128300</v>
      </c>
      <c r="S40" s="622"/>
      <c r="T40" s="622"/>
      <c r="U40" s="622"/>
      <c r="V40" s="622"/>
      <c r="W40" s="622"/>
      <c r="X40" s="622"/>
      <c r="Y40" s="623"/>
      <c r="Z40" s="659">
        <v>0.5</v>
      </c>
      <c r="AA40" s="659"/>
      <c r="AB40" s="659"/>
      <c r="AC40" s="659"/>
      <c r="AD40" s="660" t="s">
        <v>240</v>
      </c>
      <c r="AE40" s="660"/>
      <c r="AF40" s="660"/>
      <c r="AG40" s="660"/>
      <c r="AH40" s="660"/>
      <c r="AI40" s="660"/>
      <c r="AJ40" s="660"/>
      <c r="AK40" s="660"/>
      <c r="AL40" s="624" t="s">
        <v>138</v>
      </c>
      <c r="AM40" s="625"/>
      <c r="AN40" s="625"/>
      <c r="AO40" s="661"/>
      <c r="AQ40" s="654" t="s">
        <v>344</v>
      </c>
      <c r="AR40" s="655"/>
      <c r="AS40" s="655"/>
      <c r="AT40" s="655"/>
      <c r="AU40" s="655"/>
      <c r="AV40" s="655"/>
      <c r="AW40" s="655"/>
      <c r="AX40" s="655"/>
      <c r="AY40" s="656"/>
      <c r="AZ40" s="621">
        <v>127912</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89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656313</v>
      </c>
      <c r="CS40" s="622"/>
      <c r="CT40" s="622"/>
      <c r="CU40" s="622"/>
      <c r="CV40" s="622"/>
      <c r="CW40" s="622"/>
      <c r="CX40" s="622"/>
      <c r="CY40" s="623"/>
      <c r="CZ40" s="624">
        <v>2.6</v>
      </c>
      <c r="DA40" s="636"/>
      <c r="DB40" s="636"/>
      <c r="DC40" s="637"/>
      <c r="DD40" s="627">
        <v>601313</v>
      </c>
      <c r="DE40" s="622"/>
      <c r="DF40" s="622"/>
      <c r="DG40" s="622"/>
      <c r="DH40" s="622"/>
      <c r="DI40" s="622"/>
      <c r="DJ40" s="622"/>
      <c r="DK40" s="623"/>
      <c r="DL40" s="627" t="s">
        <v>240</v>
      </c>
      <c r="DM40" s="622"/>
      <c r="DN40" s="622"/>
      <c r="DO40" s="622"/>
      <c r="DP40" s="622"/>
      <c r="DQ40" s="622"/>
      <c r="DR40" s="622"/>
      <c r="DS40" s="622"/>
      <c r="DT40" s="622"/>
      <c r="DU40" s="622"/>
      <c r="DV40" s="623"/>
      <c r="DW40" s="624" t="s">
        <v>138</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25806707</v>
      </c>
      <c r="S41" s="646"/>
      <c r="T41" s="646"/>
      <c r="U41" s="646"/>
      <c r="V41" s="646"/>
      <c r="W41" s="646"/>
      <c r="X41" s="646"/>
      <c r="Y41" s="649"/>
      <c r="Z41" s="650">
        <v>100</v>
      </c>
      <c r="AA41" s="650"/>
      <c r="AB41" s="650"/>
      <c r="AC41" s="650"/>
      <c r="AD41" s="651">
        <v>13429932</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373622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138</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1688253</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468</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3352648</v>
      </c>
      <c r="CS42" s="634"/>
      <c r="CT42" s="634"/>
      <c r="CU42" s="634"/>
      <c r="CV42" s="634"/>
      <c r="CW42" s="634"/>
      <c r="CX42" s="634"/>
      <c r="CY42" s="635"/>
      <c r="CZ42" s="624">
        <v>13.3</v>
      </c>
      <c r="DA42" s="636"/>
      <c r="DB42" s="636"/>
      <c r="DC42" s="637"/>
      <c r="DD42" s="627">
        <v>405714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123331</v>
      </c>
      <c r="CS43" s="634"/>
      <c r="CT43" s="634"/>
      <c r="CU43" s="634"/>
      <c r="CV43" s="634"/>
      <c r="CW43" s="634"/>
      <c r="CX43" s="634"/>
      <c r="CY43" s="635"/>
      <c r="CZ43" s="624">
        <v>0.5</v>
      </c>
      <c r="DA43" s="636"/>
      <c r="DB43" s="636"/>
      <c r="DC43" s="637"/>
      <c r="DD43" s="627">
        <v>123331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2891645</v>
      </c>
      <c r="CS44" s="622"/>
      <c r="CT44" s="622"/>
      <c r="CU44" s="622"/>
      <c r="CV44" s="622"/>
      <c r="CW44" s="622"/>
      <c r="CX44" s="622"/>
      <c r="CY44" s="623"/>
      <c r="CZ44" s="624">
        <v>11.5</v>
      </c>
      <c r="DA44" s="625"/>
      <c r="DB44" s="625"/>
      <c r="DC44" s="626"/>
      <c r="DD44" s="627">
        <v>359922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1797981</v>
      </c>
      <c r="CS45" s="634"/>
      <c r="CT45" s="634"/>
      <c r="CU45" s="634"/>
      <c r="CV45" s="634"/>
      <c r="CW45" s="634"/>
      <c r="CX45" s="634"/>
      <c r="CY45" s="635"/>
      <c r="CZ45" s="624">
        <v>7.2</v>
      </c>
      <c r="DA45" s="636"/>
      <c r="DB45" s="636"/>
      <c r="DC45" s="637"/>
      <c r="DD45" s="627">
        <v>39066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938930</v>
      </c>
      <c r="CS46" s="622"/>
      <c r="CT46" s="622"/>
      <c r="CU46" s="622"/>
      <c r="CV46" s="622"/>
      <c r="CW46" s="622"/>
      <c r="CX46" s="622"/>
      <c r="CY46" s="623"/>
      <c r="CZ46" s="624">
        <v>3.7</v>
      </c>
      <c r="DA46" s="625"/>
      <c r="DB46" s="625"/>
      <c r="DC46" s="626"/>
      <c r="DD46" s="627">
        <v>311480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461003</v>
      </c>
      <c r="CS47" s="634"/>
      <c r="CT47" s="634"/>
      <c r="CU47" s="634"/>
      <c r="CV47" s="634"/>
      <c r="CW47" s="634"/>
      <c r="CX47" s="634"/>
      <c r="CY47" s="635"/>
      <c r="CZ47" s="624">
        <v>1.8</v>
      </c>
      <c r="DA47" s="636"/>
      <c r="DB47" s="636"/>
      <c r="DC47" s="637"/>
      <c r="DD47" s="627">
        <v>45792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138</v>
      </c>
      <c r="DA48" s="625"/>
      <c r="DB48" s="625"/>
      <c r="DC48" s="626"/>
      <c r="DD48" s="627" t="s">
        <v>181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25135098</v>
      </c>
      <c r="CS49" s="606"/>
      <c r="CT49" s="606"/>
      <c r="CU49" s="606"/>
      <c r="CV49" s="606"/>
      <c r="CW49" s="606"/>
      <c r="CX49" s="606"/>
      <c r="CY49" s="607"/>
      <c r="CZ49" s="608">
        <v>100</v>
      </c>
      <c r="DA49" s="609"/>
      <c r="DB49" s="609"/>
      <c r="DC49" s="610"/>
      <c r="DD49" s="611">
        <v>16169933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nGi9aJGgL6vBXh6XpSJjglce1v4JwsR8h9NOj30daBF0ZMyXjeR3aBFu57sPxIBXiLuDR8QKLt9oWpkhcd6XA==" saltValue="NWfI2B+R6mknQx7cPYwB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71" sqref="AF71:AJ71"/>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25687</v>
      </c>
      <c r="R7" s="1103"/>
      <c r="S7" s="1103"/>
      <c r="T7" s="1103"/>
      <c r="U7" s="1103"/>
      <c r="V7" s="1103">
        <v>25017</v>
      </c>
      <c r="W7" s="1103"/>
      <c r="X7" s="1103"/>
      <c r="Y7" s="1103"/>
      <c r="Z7" s="1103"/>
      <c r="AA7" s="1103">
        <v>670</v>
      </c>
      <c r="AB7" s="1103"/>
      <c r="AC7" s="1103"/>
      <c r="AD7" s="1103"/>
      <c r="AE7" s="1104"/>
      <c r="AF7" s="1105">
        <v>587</v>
      </c>
      <c r="AG7" s="1106"/>
      <c r="AH7" s="1106"/>
      <c r="AI7" s="1106"/>
      <c r="AJ7" s="1107"/>
      <c r="AK7" s="1108">
        <v>568</v>
      </c>
      <c r="AL7" s="1109"/>
      <c r="AM7" s="1109"/>
      <c r="AN7" s="1109"/>
      <c r="AO7" s="1109"/>
      <c r="AP7" s="1109">
        <v>31016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8</v>
      </c>
      <c r="CI7" s="1097"/>
      <c r="CJ7" s="1097"/>
      <c r="CK7" s="1097"/>
      <c r="CL7" s="1098"/>
      <c r="CM7" s="1096">
        <v>53</v>
      </c>
      <c r="CN7" s="1097"/>
      <c r="CO7" s="1097"/>
      <c r="CP7" s="1097"/>
      <c r="CQ7" s="1098"/>
      <c r="CR7" s="1096">
        <v>5</v>
      </c>
      <c r="CS7" s="1097"/>
      <c r="CT7" s="1097"/>
      <c r="CU7" s="1097"/>
      <c r="CV7" s="1098"/>
      <c r="CW7" s="1096" t="s">
        <v>592</v>
      </c>
      <c r="CX7" s="1097"/>
      <c r="CY7" s="1097"/>
      <c r="CZ7" s="1097"/>
      <c r="DA7" s="1098"/>
      <c r="DB7" s="1096" t="s">
        <v>592</v>
      </c>
      <c r="DC7" s="1097"/>
      <c r="DD7" s="1097"/>
      <c r="DE7" s="1097"/>
      <c r="DF7" s="1098"/>
      <c r="DG7" s="1096" t="s">
        <v>592</v>
      </c>
      <c r="DH7" s="1097"/>
      <c r="DI7" s="1097"/>
      <c r="DJ7" s="1097"/>
      <c r="DK7" s="1098"/>
      <c r="DL7" s="1096" t="s">
        <v>592</v>
      </c>
      <c r="DM7" s="1097"/>
      <c r="DN7" s="1097"/>
      <c r="DO7" s="1097"/>
      <c r="DP7" s="1098"/>
      <c r="DQ7" s="1096" t="s">
        <v>592</v>
      </c>
      <c r="DR7" s="1097"/>
      <c r="DS7" s="1097"/>
      <c r="DT7" s="1097"/>
      <c r="DU7" s="1098"/>
      <c r="DV7" s="1099"/>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19</v>
      </c>
      <c r="R8" s="1039"/>
      <c r="S8" s="1039"/>
      <c r="T8" s="1039"/>
      <c r="U8" s="1039"/>
      <c r="V8" s="1039">
        <v>19</v>
      </c>
      <c r="W8" s="1039"/>
      <c r="X8" s="1039"/>
      <c r="Y8" s="1039"/>
      <c r="Z8" s="1039"/>
      <c r="AA8" s="1039" t="s">
        <v>592</v>
      </c>
      <c r="AB8" s="1039"/>
      <c r="AC8" s="1039"/>
      <c r="AD8" s="1039"/>
      <c r="AE8" s="1040"/>
      <c r="AF8" s="1035" t="s">
        <v>138</v>
      </c>
      <c r="AG8" s="1036"/>
      <c r="AH8" s="1036"/>
      <c r="AI8" s="1036"/>
      <c r="AJ8" s="1037"/>
      <c r="AK8" s="1080">
        <v>14</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8</v>
      </c>
      <c r="CI8" s="990"/>
      <c r="CJ8" s="990"/>
      <c r="CK8" s="990"/>
      <c r="CL8" s="991"/>
      <c r="CM8" s="989">
        <v>85</v>
      </c>
      <c r="CN8" s="990"/>
      <c r="CO8" s="990"/>
      <c r="CP8" s="990"/>
      <c r="CQ8" s="991"/>
      <c r="CR8" s="989">
        <v>26</v>
      </c>
      <c r="CS8" s="990"/>
      <c r="CT8" s="990"/>
      <c r="CU8" s="990"/>
      <c r="CV8" s="991"/>
      <c r="CW8" s="989" t="s">
        <v>592</v>
      </c>
      <c r="CX8" s="990"/>
      <c r="CY8" s="990"/>
      <c r="CZ8" s="990"/>
      <c r="DA8" s="991"/>
      <c r="DB8" s="989" t="s">
        <v>592</v>
      </c>
      <c r="DC8" s="990"/>
      <c r="DD8" s="990"/>
      <c r="DE8" s="990"/>
      <c r="DF8" s="991"/>
      <c r="DG8" s="989" t="s">
        <v>592</v>
      </c>
      <c r="DH8" s="990"/>
      <c r="DI8" s="990"/>
      <c r="DJ8" s="990"/>
      <c r="DK8" s="991"/>
      <c r="DL8" s="989" t="s">
        <v>592</v>
      </c>
      <c r="DM8" s="990"/>
      <c r="DN8" s="990"/>
      <c r="DO8" s="990"/>
      <c r="DP8" s="991"/>
      <c r="DQ8" s="989" t="s">
        <v>592</v>
      </c>
      <c r="DR8" s="990"/>
      <c r="DS8" s="990"/>
      <c r="DT8" s="990"/>
      <c r="DU8" s="991"/>
      <c r="DV8" s="992"/>
      <c r="DW8" s="993"/>
      <c r="DX8" s="993"/>
      <c r="DY8" s="993"/>
      <c r="DZ8" s="994"/>
      <c r="EA8" s="234"/>
    </row>
    <row r="9" spans="1:131" s="235" customFormat="1" ht="26.25" customHeight="1" x14ac:dyDescent="0.2">
      <c r="A9" s="238">
        <v>3</v>
      </c>
      <c r="B9" s="1030" t="s">
        <v>389</v>
      </c>
      <c r="C9" s="1031"/>
      <c r="D9" s="1031"/>
      <c r="E9" s="1031"/>
      <c r="F9" s="1031"/>
      <c r="G9" s="1031"/>
      <c r="H9" s="1031"/>
      <c r="I9" s="1031"/>
      <c r="J9" s="1031"/>
      <c r="K9" s="1031"/>
      <c r="L9" s="1031"/>
      <c r="M9" s="1031"/>
      <c r="N9" s="1031"/>
      <c r="O9" s="1031"/>
      <c r="P9" s="1032"/>
      <c r="Q9" s="1038">
        <v>162</v>
      </c>
      <c r="R9" s="1039"/>
      <c r="S9" s="1039"/>
      <c r="T9" s="1039"/>
      <c r="U9" s="1039"/>
      <c r="V9" s="1039">
        <v>160</v>
      </c>
      <c r="W9" s="1039"/>
      <c r="X9" s="1039"/>
      <c r="Y9" s="1039"/>
      <c r="Z9" s="1039"/>
      <c r="AA9" s="1039">
        <v>2</v>
      </c>
      <c r="AB9" s="1039"/>
      <c r="AC9" s="1039"/>
      <c r="AD9" s="1039"/>
      <c r="AE9" s="1040"/>
      <c r="AF9" s="1035" t="s">
        <v>138</v>
      </c>
      <c r="AG9" s="1036"/>
      <c r="AH9" s="1036"/>
      <c r="AI9" s="1036"/>
      <c r="AJ9" s="1037"/>
      <c r="AK9" s="1080">
        <v>47</v>
      </c>
      <c r="AL9" s="1081"/>
      <c r="AM9" s="1081"/>
      <c r="AN9" s="1081"/>
      <c r="AO9" s="1081"/>
      <c r="AP9" s="1081">
        <v>109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598</v>
      </c>
      <c r="BT9" s="993"/>
      <c r="BU9" s="993"/>
      <c r="BV9" s="993"/>
      <c r="BW9" s="993"/>
      <c r="BX9" s="993"/>
      <c r="BY9" s="993"/>
      <c r="BZ9" s="993"/>
      <c r="CA9" s="993"/>
      <c r="CB9" s="993"/>
      <c r="CC9" s="993"/>
      <c r="CD9" s="993"/>
      <c r="CE9" s="993"/>
      <c r="CF9" s="993"/>
      <c r="CG9" s="1014"/>
      <c r="CH9" s="989">
        <v>4</v>
      </c>
      <c r="CI9" s="990"/>
      <c r="CJ9" s="990"/>
      <c r="CK9" s="990"/>
      <c r="CL9" s="991"/>
      <c r="CM9" s="989">
        <v>88</v>
      </c>
      <c r="CN9" s="990"/>
      <c r="CO9" s="990"/>
      <c r="CP9" s="990"/>
      <c r="CQ9" s="991"/>
      <c r="CR9" s="989">
        <v>30</v>
      </c>
      <c r="CS9" s="990"/>
      <c r="CT9" s="990"/>
      <c r="CU9" s="990"/>
      <c r="CV9" s="991"/>
      <c r="CW9" s="989" t="s">
        <v>592</v>
      </c>
      <c r="CX9" s="990"/>
      <c r="CY9" s="990"/>
      <c r="CZ9" s="990"/>
      <c r="DA9" s="991"/>
      <c r="DB9" s="989" t="s">
        <v>592</v>
      </c>
      <c r="DC9" s="990"/>
      <c r="DD9" s="990"/>
      <c r="DE9" s="990"/>
      <c r="DF9" s="991"/>
      <c r="DG9" s="989" t="s">
        <v>592</v>
      </c>
      <c r="DH9" s="990"/>
      <c r="DI9" s="990"/>
      <c r="DJ9" s="990"/>
      <c r="DK9" s="991"/>
      <c r="DL9" s="989" t="s">
        <v>592</v>
      </c>
      <c r="DM9" s="990"/>
      <c r="DN9" s="990"/>
      <c r="DO9" s="990"/>
      <c r="DP9" s="991"/>
      <c r="DQ9" s="989" t="s">
        <v>592</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587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4194</v>
      </c>
      <c r="R28" s="1051"/>
      <c r="S28" s="1051"/>
      <c r="T28" s="1051"/>
      <c r="U28" s="1051"/>
      <c r="V28" s="1051">
        <v>124</v>
      </c>
      <c r="W28" s="1051"/>
      <c r="X28" s="1051"/>
      <c r="Y28" s="1051"/>
      <c r="Z28" s="1051"/>
      <c r="AA28" s="1051">
        <v>70</v>
      </c>
      <c r="AB28" s="1051"/>
      <c r="AC28" s="1051"/>
      <c r="AD28" s="1051"/>
      <c r="AE28" s="1052"/>
      <c r="AF28" s="1053">
        <v>70</v>
      </c>
      <c r="AG28" s="1051"/>
      <c r="AH28" s="1051"/>
      <c r="AI28" s="1051"/>
      <c r="AJ28" s="1054"/>
      <c r="AK28" s="1042">
        <v>369</v>
      </c>
      <c r="AL28" s="1043"/>
      <c r="AM28" s="1043"/>
      <c r="AN28" s="1043"/>
      <c r="AO28" s="1043"/>
      <c r="AP28" s="1043" t="s">
        <v>592</v>
      </c>
      <c r="AQ28" s="1043"/>
      <c r="AR28" s="1043"/>
      <c r="AS28" s="1043"/>
      <c r="AT28" s="1043"/>
      <c r="AU28" s="1043" t="s">
        <v>592</v>
      </c>
      <c r="AV28" s="1043"/>
      <c r="AW28" s="1043"/>
      <c r="AX28" s="1043"/>
      <c r="AY28" s="1043"/>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25</v>
      </c>
      <c r="R29" s="1039"/>
      <c r="S29" s="1039"/>
      <c r="T29" s="1039"/>
      <c r="U29" s="1039"/>
      <c r="V29" s="1039">
        <v>25</v>
      </c>
      <c r="W29" s="1039"/>
      <c r="X29" s="1039"/>
      <c r="Y29" s="1039"/>
      <c r="Z29" s="1039"/>
      <c r="AA29" s="1039" t="s">
        <v>592</v>
      </c>
      <c r="AB29" s="1039"/>
      <c r="AC29" s="1039"/>
      <c r="AD29" s="1039"/>
      <c r="AE29" s="1040"/>
      <c r="AF29" s="1035" t="s">
        <v>138</v>
      </c>
      <c r="AG29" s="1036"/>
      <c r="AH29" s="1036"/>
      <c r="AI29" s="1036"/>
      <c r="AJ29" s="1037"/>
      <c r="AK29" s="980">
        <v>5</v>
      </c>
      <c r="AL29" s="971"/>
      <c r="AM29" s="971"/>
      <c r="AN29" s="971"/>
      <c r="AO29" s="971"/>
      <c r="AP29" s="971">
        <v>2</v>
      </c>
      <c r="AQ29" s="971"/>
      <c r="AR29" s="971"/>
      <c r="AS29" s="971"/>
      <c r="AT29" s="971"/>
      <c r="AU29" s="971">
        <v>1</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1247</v>
      </c>
      <c r="R30" s="1039"/>
      <c r="S30" s="1039"/>
      <c r="T30" s="1039"/>
      <c r="U30" s="1039"/>
      <c r="V30" s="1039">
        <v>1238</v>
      </c>
      <c r="W30" s="1039"/>
      <c r="X30" s="1039"/>
      <c r="Y30" s="1039"/>
      <c r="Z30" s="1039"/>
      <c r="AA30" s="1039">
        <v>9</v>
      </c>
      <c r="AB30" s="1039"/>
      <c r="AC30" s="1039"/>
      <c r="AD30" s="1039"/>
      <c r="AE30" s="1040"/>
      <c r="AF30" s="1035">
        <v>9</v>
      </c>
      <c r="AG30" s="1036"/>
      <c r="AH30" s="1036"/>
      <c r="AI30" s="1036"/>
      <c r="AJ30" s="1037"/>
      <c r="AK30" s="980">
        <v>766</v>
      </c>
      <c r="AL30" s="971"/>
      <c r="AM30" s="971"/>
      <c r="AN30" s="971"/>
      <c r="AO30" s="971"/>
      <c r="AP30" s="971" t="s">
        <v>592</v>
      </c>
      <c r="AQ30" s="971"/>
      <c r="AR30" s="971"/>
      <c r="AS30" s="971"/>
      <c r="AT30" s="971"/>
      <c r="AU30" s="971" t="s">
        <v>592</v>
      </c>
      <c r="AV30" s="971"/>
      <c r="AW30" s="971"/>
      <c r="AX30" s="971"/>
      <c r="AY30" s="971"/>
      <c r="AZ30" s="1041" t="s">
        <v>592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5948</v>
      </c>
      <c r="R31" s="1039"/>
      <c r="S31" s="1039"/>
      <c r="T31" s="1039"/>
      <c r="U31" s="1039"/>
      <c r="V31" s="1039">
        <v>5728</v>
      </c>
      <c r="W31" s="1039"/>
      <c r="X31" s="1039"/>
      <c r="Y31" s="1039"/>
      <c r="Z31" s="1039"/>
      <c r="AA31" s="1039">
        <v>220</v>
      </c>
      <c r="AB31" s="1039"/>
      <c r="AC31" s="1039"/>
      <c r="AD31" s="1039"/>
      <c r="AE31" s="1040"/>
      <c r="AF31" s="1035">
        <v>220</v>
      </c>
      <c r="AG31" s="1036"/>
      <c r="AH31" s="1036"/>
      <c r="AI31" s="1036"/>
      <c r="AJ31" s="1037"/>
      <c r="AK31" s="980">
        <v>882</v>
      </c>
      <c r="AL31" s="971"/>
      <c r="AM31" s="971"/>
      <c r="AN31" s="971"/>
      <c r="AO31" s="971"/>
      <c r="AP31" s="971" t="s">
        <v>592</v>
      </c>
      <c r="AQ31" s="971"/>
      <c r="AR31" s="971"/>
      <c r="AS31" s="971"/>
      <c r="AT31" s="971"/>
      <c r="AU31" s="971" t="s">
        <v>592</v>
      </c>
      <c r="AV31" s="971"/>
      <c r="AW31" s="971"/>
      <c r="AX31" s="971"/>
      <c r="AY31" s="971"/>
      <c r="AZ31" s="1041" t="s">
        <v>592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1100</v>
      </c>
      <c r="R32" s="1039"/>
      <c r="S32" s="1039"/>
      <c r="T32" s="1039"/>
      <c r="U32" s="1039"/>
      <c r="V32" s="1039">
        <v>1077</v>
      </c>
      <c r="W32" s="1039"/>
      <c r="X32" s="1039"/>
      <c r="Y32" s="1039"/>
      <c r="Z32" s="1039"/>
      <c r="AA32" s="1039">
        <v>23</v>
      </c>
      <c r="AB32" s="1039"/>
      <c r="AC32" s="1039"/>
      <c r="AD32" s="1039"/>
      <c r="AE32" s="1040"/>
      <c r="AF32" s="1035">
        <v>519</v>
      </c>
      <c r="AG32" s="1036"/>
      <c r="AH32" s="1036"/>
      <c r="AI32" s="1036"/>
      <c r="AJ32" s="1037"/>
      <c r="AK32" s="980">
        <v>316</v>
      </c>
      <c r="AL32" s="971"/>
      <c r="AM32" s="971"/>
      <c r="AN32" s="971"/>
      <c r="AO32" s="971"/>
      <c r="AP32" s="971">
        <v>4912</v>
      </c>
      <c r="AQ32" s="971"/>
      <c r="AR32" s="971"/>
      <c r="AS32" s="971"/>
      <c r="AT32" s="971"/>
      <c r="AU32" s="971">
        <v>697</v>
      </c>
      <c r="AV32" s="971"/>
      <c r="AW32" s="971"/>
      <c r="AX32" s="971"/>
      <c r="AY32" s="971"/>
      <c r="AZ32" s="1041" t="s">
        <v>592</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5683</v>
      </c>
      <c r="R33" s="1039"/>
      <c r="S33" s="1039"/>
      <c r="T33" s="1039"/>
      <c r="U33" s="1039"/>
      <c r="V33" s="1039">
        <v>5891</v>
      </c>
      <c r="W33" s="1039"/>
      <c r="X33" s="1039"/>
      <c r="Y33" s="1039"/>
      <c r="Z33" s="1039"/>
      <c r="AA33" s="1039">
        <v>-208</v>
      </c>
      <c r="AB33" s="1039"/>
      <c r="AC33" s="1039"/>
      <c r="AD33" s="1039"/>
      <c r="AE33" s="1040"/>
      <c r="AF33" s="1035">
        <v>1249</v>
      </c>
      <c r="AG33" s="1036"/>
      <c r="AH33" s="1036"/>
      <c r="AI33" s="1036"/>
      <c r="AJ33" s="1037"/>
      <c r="AK33" s="980">
        <v>984</v>
      </c>
      <c r="AL33" s="971"/>
      <c r="AM33" s="971"/>
      <c r="AN33" s="971"/>
      <c r="AO33" s="971"/>
      <c r="AP33" s="971">
        <v>12315</v>
      </c>
      <c r="AQ33" s="971"/>
      <c r="AR33" s="971"/>
      <c r="AS33" s="971"/>
      <c r="AT33" s="971"/>
      <c r="AU33" s="971">
        <v>6835</v>
      </c>
      <c r="AV33" s="971"/>
      <c r="AW33" s="971"/>
      <c r="AX33" s="971"/>
      <c r="AY33" s="971"/>
      <c r="AZ33" s="1041" t="s">
        <v>592</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628</v>
      </c>
      <c r="R34" s="1039"/>
      <c r="S34" s="1039"/>
      <c r="T34" s="1039"/>
      <c r="U34" s="1039"/>
      <c r="V34" s="1039">
        <v>599</v>
      </c>
      <c r="W34" s="1039"/>
      <c r="X34" s="1039"/>
      <c r="Y34" s="1039"/>
      <c r="Z34" s="1039"/>
      <c r="AA34" s="1039">
        <v>29</v>
      </c>
      <c r="AB34" s="1039"/>
      <c r="AC34" s="1039"/>
      <c r="AD34" s="1039"/>
      <c r="AE34" s="1040"/>
      <c r="AF34" s="1035">
        <v>183</v>
      </c>
      <c r="AG34" s="1036"/>
      <c r="AH34" s="1036"/>
      <c r="AI34" s="1036"/>
      <c r="AJ34" s="1037"/>
      <c r="AK34" s="980">
        <v>487</v>
      </c>
      <c r="AL34" s="971"/>
      <c r="AM34" s="971"/>
      <c r="AN34" s="971"/>
      <c r="AO34" s="971"/>
      <c r="AP34" s="971">
        <v>7196</v>
      </c>
      <c r="AQ34" s="971"/>
      <c r="AR34" s="971"/>
      <c r="AS34" s="971"/>
      <c r="AT34" s="971"/>
      <c r="AU34" s="971">
        <v>4728</v>
      </c>
      <c r="AV34" s="971"/>
      <c r="AW34" s="971"/>
      <c r="AX34" s="971"/>
      <c r="AY34" s="971"/>
      <c r="AZ34" s="1041" t="s">
        <v>592</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246</v>
      </c>
      <c r="R35" s="1039"/>
      <c r="S35" s="1039"/>
      <c r="T35" s="1039"/>
      <c r="U35" s="1039"/>
      <c r="V35" s="1039">
        <v>246</v>
      </c>
      <c r="W35" s="1039"/>
      <c r="X35" s="1039"/>
      <c r="Y35" s="1039"/>
      <c r="Z35" s="1039"/>
      <c r="AA35" s="1039" t="s">
        <v>592</v>
      </c>
      <c r="AB35" s="1039"/>
      <c r="AC35" s="1039"/>
      <c r="AD35" s="1039"/>
      <c r="AE35" s="1040"/>
      <c r="AF35" s="1035" t="s">
        <v>138</v>
      </c>
      <c r="AG35" s="1036"/>
      <c r="AH35" s="1036"/>
      <c r="AI35" s="1036"/>
      <c r="AJ35" s="1037"/>
      <c r="AK35" s="980">
        <v>62</v>
      </c>
      <c r="AL35" s="971"/>
      <c r="AM35" s="971"/>
      <c r="AN35" s="971"/>
      <c r="AO35" s="971"/>
      <c r="AP35" s="971">
        <v>682</v>
      </c>
      <c r="AQ35" s="971"/>
      <c r="AR35" s="971"/>
      <c r="AS35" s="971"/>
      <c r="AT35" s="971"/>
      <c r="AU35" s="971">
        <v>682</v>
      </c>
      <c r="AV35" s="971"/>
      <c r="AW35" s="971"/>
      <c r="AX35" s="971"/>
      <c r="AY35" s="971"/>
      <c r="AZ35" s="1041" t="s">
        <v>592</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416</v>
      </c>
      <c r="C36" s="1031"/>
      <c r="D36" s="1031"/>
      <c r="E36" s="1031"/>
      <c r="F36" s="1031"/>
      <c r="G36" s="1031"/>
      <c r="H36" s="1031"/>
      <c r="I36" s="1031"/>
      <c r="J36" s="1031"/>
      <c r="K36" s="1031"/>
      <c r="L36" s="1031"/>
      <c r="M36" s="1031"/>
      <c r="N36" s="1031"/>
      <c r="O36" s="1031"/>
      <c r="P36" s="1032"/>
      <c r="Q36" s="1038">
        <v>78</v>
      </c>
      <c r="R36" s="1039"/>
      <c r="S36" s="1039"/>
      <c r="T36" s="1039"/>
      <c r="U36" s="1039"/>
      <c r="V36" s="1039">
        <v>78</v>
      </c>
      <c r="W36" s="1039"/>
      <c r="X36" s="1039"/>
      <c r="Y36" s="1039"/>
      <c r="Z36" s="1039"/>
      <c r="AA36" s="1039" t="s">
        <v>592</v>
      </c>
      <c r="AB36" s="1039"/>
      <c r="AC36" s="1039"/>
      <c r="AD36" s="1039"/>
      <c r="AE36" s="1040"/>
      <c r="AF36" s="1035" t="s">
        <v>417</v>
      </c>
      <c r="AG36" s="1036"/>
      <c r="AH36" s="1036"/>
      <c r="AI36" s="1036"/>
      <c r="AJ36" s="1037"/>
      <c r="AK36" s="980">
        <v>64</v>
      </c>
      <c r="AL36" s="971"/>
      <c r="AM36" s="971"/>
      <c r="AN36" s="971"/>
      <c r="AO36" s="971"/>
      <c r="AP36" s="971">
        <v>205</v>
      </c>
      <c r="AQ36" s="971"/>
      <c r="AR36" s="971"/>
      <c r="AS36" s="971"/>
      <c r="AT36" s="971"/>
      <c r="AU36" s="971">
        <v>205</v>
      </c>
      <c r="AV36" s="971"/>
      <c r="AW36" s="971"/>
      <c r="AX36" s="971"/>
      <c r="AY36" s="971"/>
      <c r="AZ36" s="1041" t="s">
        <v>592</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419</v>
      </c>
      <c r="C37" s="1031"/>
      <c r="D37" s="1031"/>
      <c r="E37" s="1031"/>
      <c r="F37" s="1031"/>
      <c r="G37" s="1031"/>
      <c r="H37" s="1031"/>
      <c r="I37" s="1031"/>
      <c r="J37" s="1031"/>
      <c r="K37" s="1031"/>
      <c r="L37" s="1031"/>
      <c r="M37" s="1031"/>
      <c r="N37" s="1031"/>
      <c r="O37" s="1031"/>
      <c r="P37" s="1032"/>
      <c r="Q37" s="1038">
        <v>376</v>
      </c>
      <c r="R37" s="1039"/>
      <c r="S37" s="1039"/>
      <c r="T37" s="1039"/>
      <c r="U37" s="1039"/>
      <c r="V37" s="1039">
        <v>376</v>
      </c>
      <c r="W37" s="1039"/>
      <c r="X37" s="1039"/>
      <c r="Y37" s="1039"/>
      <c r="Z37" s="1039"/>
      <c r="AA37" s="1039" t="s">
        <v>592</v>
      </c>
      <c r="AB37" s="1039"/>
      <c r="AC37" s="1039"/>
      <c r="AD37" s="1039"/>
      <c r="AE37" s="1040"/>
      <c r="AF37" s="1035" t="s">
        <v>417</v>
      </c>
      <c r="AG37" s="1036"/>
      <c r="AH37" s="1036"/>
      <c r="AI37" s="1036"/>
      <c r="AJ37" s="1037"/>
      <c r="AK37" s="980">
        <v>23</v>
      </c>
      <c r="AL37" s="971"/>
      <c r="AM37" s="971"/>
      <c r="AN37" s="971"/>
      <c r="AO37" s="971"/>
      <c r="AP37" s="971">
        <v>369</v>
      </c>
      <c r="AQ37" s="971"/>
      <c r="AR37" s="971"/>
      <c r="AS37" s="971"/>
      <c r="AT37" s="971"/>
      <c r="AU37" s="971">
        <v>369</v>
      </c>
      <c r="AV37" s="971"/>
      <c r="AW37" s="971"/>
      <c r="AX37" s="971"/>
      <c r="AY37" s="971"/>
      <c r="AZ37" s="1041" t="s">
        <v>592</v>
      </c>
      <c r="BA37" s="1041"/>
      <c r="BB37" s="1041"/>
      <c r="BC37" s="1041"/>
      <c r="BD37" s="1041"/>
      <c r="BE37" s="972" t="s">
        <v>415</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2250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396</v>
      </c>
      <c r="R66" s="1002"/>
      <c r="S66" s="1002"/>
      <c r="T66" s="1002"/>
      <c r="U66" s="1003"/>
      <c r="V66" s="1001" t="s">
        <v>424</v>
      </c>
      <c r="W66" s="1002"/>
      <c r="X66" s="1002"/>
      <c r="Y66" s="1002"/>
      <c r="Z66" s="1003"/>
      <c r="AA66" s="1001" t="s">
        <v>398</v>
      </c>
      <c r="AB66" s="1002"/>
      <c r="AC66" s="1002"/>
      <c r="AD66" s="1002"/>
      <c r="AE66" s="1003"/>
      <c r="AF66" s="1007" t="s">
        <v>399</v>
      </c>
      <c r="AG66" s="1008"/>
      <c r="AH66" s="1008"/>
      <c r="AI66" s="1008"/>
      <c r="AJ66" s="1009"/>
      <c r="AK66" s="1001" t="s">
        <v>425</v>
      </c>
      <c r="AL66" s="996"/>
      <c r="AM66" s="996"/>
      <c r="AN66" s="996"/>
      <c r="AO66" s="997"/>
      <c r="AP66" s="1001" t="s">
        <v>401</v>
      </c>
      <c r="AQ66" s="1002"/>
      <c r="AR66" s="1002"/>
      <c r="AS66" s="1002"/>
      <c r="AT66" s="1003"/>
      <c r="AU66" s="1001" t="s">
        <v>426</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593</v>
      </c>
      <c r="C68" s="986"/>
      <c r="D68" s="986"/>
      <c r="E68" s="986"/>
      <c r="F68" s="986"/>
      <c r="G68" s="986"/>
      <c r="H68" s="986"/>
      <c r="I68" s="986"/>
      <c r="J68" s="986"/>
      <c r="K68" s="986"/>
      <c r="L68" s="986"/>
      <c r="M68" s="986"/>
      <c r="N68" s="986"/>
      <c r="O68" s="986"/>
      <c r="P68" s="987"/>
      <c r="Q68" s="988">
        <v>4846</v>
      </c>
      <c r="R68" s="982"/>
      <c r="S68" s="982"/>
      <c r="T68" s="982"/>
      <c r="U68" s="982"/>
      <c r="V68" s="982">
        <v>4807</v>
      </c>
      <c r="W68" s="982"/>
      <c r="X68" s="982"/>
      <c r="Y68" s="982"/>
      <c r="Z68" s="982"/>
      <c r="AA68" s="982">
        <v>39</v>
      </c>
      <c r="AB68" s="982"/>
      <c r="AC68" s="982"/>
      <c r="AD68" s="982"/>
      <c r="AE68" s="982"/>
      <c r="AF68" s="982">
        <v>16</v>
      </c>
      <c r="AG68" s="982"/>
      <c r="AH68" s="982"/>
      <c r="AI68" s="982"/>
      <c r="AJ68" s="982"/>
      <c r="AK68" s="982">
        <v>217</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594</v>
      </c>
      <c r="C69" s="975"/>
      <c r="D69" s="975"/>
      <c r="E69" s="975"/>
      <c r="F69" s="975"/>
      <c r="G69" s="975"/>
      <c r="H69" s="975"/>
      <c r="I69" s="975"/>
      <c r="J69" s="975"/>
      <c r="K69" s="975"/>
      <c r="L69" s="975"/>
      <c r="M69" s="975"/>
      <c r="N69" s="975"/>
      <c r="O69" s="975"/>
      <c r="P69" s="976"/>
      <c r="Q69" s="977">
        <v>310</v>
      </c>
      <c r="R69" s="971"/>
      <c r="S69" s="971"/>
      <c r="T69" s="971"/>
      <c r="U69" s="971"/>
      <c r="V69" s="971">
        <v>280</v>
      </c>
      <c r="W69" s="971"/>
      <c r="X69" s="971"/>
      <c r="Y69" s="971"/>
      <c r="Z69" s="971"/>
      <c r="AA69" s="971">
        <v>30</v>
      </c>
      <c r="AB69" s="971"/>
      <c r="AC69" s="971"/>
      <c r="AD69" s="971"/>
      <c r="AE69" s="971"/>
      <c r="AF69" s="971">
        <v>30</v>
      </c>
      <c r="AG69" s="971"/>
      <c r="AH69" s="971"/>
      <c r="AI69" s="971"/>
      <c r="AJ69" s="971"/>
      <c r="AK69" s="971">
        <v>23</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595</v>
      </c>
      <c r="C70" s="975"/>
      <c r="D70" s="975"/>
      <c r="E70" s="975"/>
      <c r="F70" s="975"/>
      <c r="G70" s="975"/>
      <c r="H70" s="975"/>
      <c r="I70" s="975"/>
      <c r="J70" s="975"/>
      <c r="K70" s="975"/>
      <c r="L70" s="975"/>
      <c r="M70" s="975"/>
      <c r="N70" s="975"/>
      <c r="O70" s="975"/>
      <c r="P70" s="976"/>
      <c r="Q70" s="977">
        <v>118915</v>
      </c>
      <c r="R70" s="971"/>
      <c r="S70" s="971"/>
      <c r="T70" s="971"/>
      <c r="U70" s="971"/>
      <c r="V70" s="971">
        <v>115915</v>
      </c>
      <c r="W70" s="971"/>
      <c r="X70" s="971"/>
      <c r="Y70" s="971"/>
      <c r="Z70" s="971"/>
      <c r="AA70" s="971">
        <v>3000</v>
      </c>
      <c r="AB70" s="971"/>
      <c r="AC70" s="971"/>
      <c r="AD70" s="971"/>
      <c r="AE70" s="971"/>
      <c r="AF70" s="971" t="s">
        <v>592</v>
      </c>
      <c r="AG70" s="971"/>
      <c r="AH70" s="971"/>
      <c r="AI70" s="971"/>
      <c r="AJ70" s="971"/>
      <c r="AK70" s="971" t="s">
        <v>592</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307</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307</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307</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3307345</v>
      </c>
      <c r="AB110" s="889"/>
      <c r="AC110" s="889"/>
      <c r="AD110" s="889"/>
      <c r="AE110" s="890"/>
      <c r="AF110" s="891">
        <v>3235797</v>
      </c>
      <c r="AG110" s="889"/>
      <c r="AH110" s="889"/>
      <c r="AI110" s="889"/>
      <c r="AJ110" s="890"/>
      <c r="AK110" s="891">
        <v>3037234</v>
      </c>
      <c r="AL110" s="889"/>
      <c r="AM110" s="889"/>
      <c r="AN110" s="889"/>
      <c r="AO110" s="890"/>
      <c r="AP110" s="892">
        <v>28.6</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31148557</v>
      </c>
      <c r="BR110" s="842"/>
      <c r="BS110" s="842"/>
      <c r="BT110" s="842"/>
      <c r="BU110" s="842"/>
      <c r="BV110" s="842">
        <v>32052771</v>
      </c>
      <c r="BW110" s="842"/>
      <c r="BX110" s="842"/>
      <c r="BY110" s="842"/>
      <c r="BZ110" s="842"/>
      <c r="CA110" s="842">
        <v>31125193</v>
      </c>
      <c r="CB110" s="842"/>
      <c r="CC110" s="842"/>
      <c r="CD110" s="842"/>
      <c r="CE110" s="842"/>
      <c r="CF110" s="866">
        <v>293</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138</v>
      </c>
      <c r="DM110" s="842"/>
      <c r="DN110" s="842"/>
      <c r="DO110" s="842"/>
      <c r="DP110" s="842"/>
      <c r="DQ110" s="842" t="s">
        <v>445</v>
      </c>
      <c r="DR110" s="842"/>
      <c r="DS110" s="842"/>
      <c r="DT110" s="842"/>
      <c r="DU110" s="842"/>
      <c r="DV110" s="843" t="s">
        <v>138</v>
      </c>
      <c r="DW110" s="843"/>
      <c r="DX110" s="843"/>
      <c r="DY110" s="843"/>
      <c r="DZ110" s="844"/>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445</v>
      </c>
      <c r="AG111" s="919"/>
      <c r="AH111" s="919"/>
      <c r="AI111" s="919"/>
      <c r="AJ111" s="920"/>
      <c r="AK111" s="921" t="s">
        <v>445</v>
      </c>
      <c r="AL111" s="919"/>
      <c r="AM111" s="919"/>
      <c r="AN111" s="919"/>
      <c r="AO111" s="920"/>
      <c r="AP111" s="922" t="s">
        <v>138</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319733</v>
      </c>
      <c r="BR111" s="817"/>
      <c r="BS111" s="817"/>
      <c r="BT111" s="817"/>
      <c r="BU111" s="817"/>
      <c r="BV111" s="817">
        <v>44016</v>
      </c>
      <c r="BW111" s="817"/>
      <c r="BX111" s="817"/>
      <c r="BY111" s="817"/>
      <c r="BZ111" s="817"/>
      <c r="CA111" s="817">
        <v>26618</v>
      </c>
      <c r="CB111" s="817"/>
      <c r="CC111" s="817"/>
      <c r="CD111" s="817"/>
      <c r="CE111" s="817"/>
      <c r="CF111" s="875">
        <v>0.3</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138</v>
      </c>
      <c r="DH111" s="817"/>
      <c r="DI111" s="817"/>
      <c r="DJ111" s="817"/>
      <c r="DK111" s="817"/>
      <c r="DL111" s="817" t="s">
        <v>138</v>
      </c>
      <c r="DM111" s="817"/>
      <c r="DN111" s="817"/>
      <c r="DO111" s="817"/>
      <c r="DP111" s="817"/>
      <c r="DQ111" s="817" t="s">
        <v>445</v>
      </c>
      <c r="DR111" s="817"/>
      <c r="DS111" s="817"/>
      <c r="DT111" s="817"/>
      <c r="DU111" s="817"/>
      <c r="DV111" s="794" t="s">
        <v>450</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138</v>
      </c>
      <c r="AG112" s="780"/>
      <c r="AH112" s="780"/>
      <c r="AI112" s="780"/>
      <c r="AJ112" s="781"/>
      <c r="AK112" s="782" t="s">
        <v>444</v>
      </c>
      <c r="AL112" s="780"/>
      <c r="AM112" s="780"/>
      <c r="AN112" s="780"/>
      <c r="AO112" s="781"/>
      <c r="AP112" s="824" t="s">
        <v>445</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12626928</v>
      </c>
      <c r="BR112" s="817"/>
      <c r="BS112" s="817"/>
      <c r="BT112" s="817"/>
      <c r="BU112" s="817"/>
      <c r="BV112" s="817">
        <v>12867395</v>
      </c>
      <c r="BW112" s="817"/>
      <c r="BX112" s="817"/>
      <c r="BY112" s="817"/>
      <c r="BZ112" s="817"/>
      <c r="CA112" s="817">
        <v>13524236</v>
      </c>
      <c r="CB112" s="817"/>
      <c r="CC112" s="817"/>
      <c r="CD112" s="817"/>
      <c r="CE112" s="817"/>
      <c r="CF112" s="875">
        <v>127.3</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455</v>
      </c>
      <c r="DH112" s="817"/>
      <c r="DI112" s="817"/>
      <c r="DJ112" s="817"/>
      <c r="DK112" s="817"/>
      <c r="DL112" s="817" t="s">
        <v>456</v>
      </c>
      <c r="DM112" s="817"/>
      <c r="DN112" s="817"/>
      <c r="DO112" s="817"/>
      <c r="DP112" s="817"/>
      <c r="DQ112" s="817" t="s">
        <v>445</v>
      </c>
      <c r="DR112" s="817"/>
      <c r="DS112" s="817"/>
      <c r="DT112" s="817"/>
      <c r="DU112" s="817"/>
      <c r="DV112" s="794" t="s">
        <v>445</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661122</v>
      </c>
      <c r="AB113" s="919"/>
      <c r="AC113" s="919"/>
      <c r="AD113" s="919"/>
      <c r="AE113" s="920"/>
      <c r="AF113" s="921">
        <v>743909</v>
      </c>
      <c r="AG113" s="919"/>
      <c r="AH113" s="919"/>
      <c r="AI113" s="919"/>
      <c r="AJ113" s="920"/>
      <c r="AK113" s="921">
        <v>695196</v>
      </c>
      <c r="AL113" s="919"/>
      <c r="AM113" s="919"/>
      <c r="AN113" s="919"/>
      <c r="AO113" s="920"/>
      <c r="AP113" s="922">
        <v>6.5</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t="s">
        <v>445</v>
      </c>
      <c r="BR113" s="817"/>
      <c r="BS113" s="817"/>
      <c r="BT113" s="817"/>
      <c r="BU113" s="817"/>
      <c r="BV113" s="817" t="s">
        <v>138</v>
      </c>
      <c r="BW113" s="817"/>
      <c r="BX113" s="817"/>
      <c r="BY113" s="817"/>
      <c r="BZ113" s="817"/>
      <c r="CA113" s="817" t="s">
        <v>445</v>
      </c>
      <c r="CB113" s="817"/>
      <c r="CC113" s="817"/>
      <c r="CD113" s="817"/>
      <c r="CE113" s="817"/>
      <c r="CF113" s="875" t="s">
        <v>455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138</v>
      </c>
      <c r="DH113" s="780"/>
      <c r="DI113" s="780"/>
      <c r="DJ113" s="780"/>
      <c r="DK113" s="781"/>
      <c r="DL113" s="782" t="s">
        <v>138</v>
      </c>
      <c r="DM113" s="780"/>
      <c r="DN113" s="780"/>
      <c r="DO113" s="780"/>
      <c r="DP113" s="781"/>
      <c r="DQ113" s="782" t="s">
        <v>447</v>
      </c>
      <c r="DR113" s="780"/>
      <c r="DS113" s="780"/>
      <c r="DT113" s="780"/>
      <c r="DU113" s="781"/>
      <c r="DV113" s="824" t="s">
        <v>138</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138</v>
      </c>
      <c r="AB114" s="780"/>
      <c r="AC114" s="780"/>
      <c r="AD114" s="780"/>
      <c r="AE114" s="781"/>
      <c r="AF114" s="782" t="s">
        <v>461</v>
      </c>
      <c r="AG114" s="780"/>
      <c r="AH114" s="780"/>
      <c r="AI114" s="780"/>
      <c r="AJ114" s="781"/>
      <c r="AK114" s="782" t="s">
        <v>138</v>
      </c>
      <c r="AL114" s="780"/>
      <c r="AM114" s="780"/>
      <c r="AN114" s="780"/>
      <c r="AO114" s="781"/>
      <c r="AP114" s="824" t="s">
        <v>138</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3980374</v>
      </c>
      <c r="BR114" s="817"/>
      <c r="BS114" s="817"/>
      <c r="BT114" s="817"/>
      <c r="BU114" s="817"/>
      <c r="BV114" s="817">
        <v>3904178</v>
      </c>
      <c r="BW114" s="817"/>
      <c r="BX114" s="817"/>
      <c r="BY114" s="817"/>
      <c r="BZ114" s="817"/>
      <c r="CA114" s="817">
        <v>3831291</v>
      </c>
      <c r="CB114" s="817"/>
      <c r="CC114" s="817"/>
      <c r="CD114" s="817"/>
      <c r="CE114" s="817"/>
      <c r="CF114" s="875">
        <v>36.1</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455</v>
      </c>
      <c r="DH114" s="780"/>
      <c r="DI114" s="780"/>
      <c r="DJ114" s="780"/>
      <c r="DK114" s="781"/>
      <c r="DL114" s="782" t="s">
        <v>138</v>
      </c>
      <c r="DM114" s="780"/>
      <c r="DN114" s="780"/>
      <c r="DO114" s="780"/>
      <c r="DP114" s="781"/>
      <c r="DQ114" s="782" t="s">
        <v>138</v>
      </c>
      <c r="DR114" s="780"/>
      <c r="DS114" s="780"/>
      <c r="DT114" s="780"/>
      <c r="DU114" s="781"/>
      <c r="DV114" s="824" t="s">
        <v>138</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129741</v>
      </c>
      <c r="AB115" s="919"/>
      <c r="AC115" s="919"/>
      <c r="AD115" s="919"/>
      <c r="AE115" s="920"/>
      <c r="AF115" s="921">
        <v>131939</v>
      </c>
      <c r="AG115" s="919"/>
      <c r="AH115" s="919"/>
      <c r="AI115" s="919"/>
      <c r="AJ115" s="920"/>
      <c r="AK115" s="921">
        <v>16914</v>
      </c>
      <c r="AL115" s="919"/>
      <c r="AM115" s="919"/>
      <c r="AN115" s="919"/>
      <c r="AO115" s="920"/>
      <c r="AP115" s="922">
        <v>0.2</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466</v>
      </c>
      <c r="BR115" s="817"/>
      <c r="BS115" s="817"/>
      <c r="BT115" s="817"/>
      <c r="BU115" s="817"/>
      <c r="BV115" s="817" t="s">
        <v>138</v>
      </c>
      <c r="BW115" s="817"/>
      <c r="BX115" s="817"/>
      <c r="BY115" s="817"/>
      <c r="BZ115" s="817"/>
      <c r="CA115" s="817" t="s">
        <v>444</v>
      </c>
      <c r="CB115" s="817"/>
      <c r="CC115" s="817"/>
      <c r="CD115" s="817"/>
      <c r="CE115" s="817"/>
      <c r="CF115" s="875" t="s">
        <v>455</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138</v>
      </c>
      <c r="DM115" s="780"/>
      <c r="DN115" s="780"/>
      <c r="DO115" s="780"/>
      <c r="DP115" s="781"/>
      <c r="DQ115" s="782" t="s">
        <v>138</v>
      </c>
      <c r="DR115" s="780"/>
      <c r="DS115" s="780"/>
      <c r="DT115" s="780"/>
      <c r="DU115" s="781"/>
      <c r="DV115" s="824" t="s">
        <v>445</v>
      </c>
      <c r="DW115" s="825"/>
      <c r="DX115" s="825"/>
      <c r="DY115" s="825"/>
      <c r="DZ115" s="826"/>
    </row>
    <row r="116" spans="1:130" s="230" customFormat="1" ht="26.25" customHeight="1" x14ac:dyDescent="0.2">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138</v>
      </c>
      <c r="AB116" s="780"/>
      <c r="AC116" s="780"/>
      <c r="AD116" s="780"/>
      <c r="AE116" s="781"/>
      <c r="AF116" s="782">
        <v>97</v>
      </c>
      <c r="AG116" s="780"/>
      <c r="AH116" s="780"/>
      <c r="AI116" s="780"/>
      <c r="AJ116" s="781"/>
      <c r="AK116" s="782" t="s">
        <v>466</v>
      </c>
      <c r="AL116" s="780"/>
      <c r="AM116" s="780"/>
      <c r="AN116" s="780"/>
      <c r="AO116" s="781"/>
      <c r="AP116" s="824" t="s">
        <v>138</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138</v>
      </c>
      <c r="BW116" s="817"/>
      <c r="BX116" s="817"/>
      <c r="BY116" s="817"/>
      <c r="BZ116" s="817"/>
      <c r="CA116" s="817" t="s">
        <v>456</v>
      </c>
      <c r="CB116" s="817"/>
      <c r="CC116" s="817"/>
      <c r="CD116" s="817"/>
      <c r="CE116" s="817"/>
      <c r="CF116" s="875" t="s">
        <v>138</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32880</v>
      </c>
      <c r="DH116" s="780"/>
      <c r="DI116" s="780"/>
      <c r="DJ116" s="780"/>
      <c r="DK116" s="781"/>
      <c r="DL116" s="782">
        <v>22173</v>
      </c>
      <c r="DM116" s="780"/>
      <c r="DN116" s="780"/>
      <c r="DO116" s="780"/>
      <c r="DP116" s="781"/>
      <c r="DQ116" s="782">
        <v>11024</v>
      </c>
      <c r="DR116" s="780"/>
      <c r="DS116" s="780"/>
      <c r="DT116" s="780"/>
      <c r="DU116" s="781"/>
      <c r="DV116" s="824">
        <v>0.1</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4098208</v>
      </c>
      <c r="AB117" s="903"/>
      <c r="AC117" s="903"/>
      <c r="AD117" s="903"/>
      <c r="AE117" s="904"/>
      <c r="AF117" s="905">
        <v>4111742</v>
      </c>
      <c r="AG117" s="903"/>
      <c r="AH117" s="903"/>
      <c r="AI117" s="903"/>
      <c r="AJ117" s="904"/>
      <c r="AK117" s="905">
        <v>3749344</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466</v>
      </c>
      <c r="BW117" s="817"/>
      <c r="BX117" s="817"/>
      <c r="BY117" s="817"/>
      <c r="BZ117" s="817"/>
      <c r="CA117" s="817" t="s">
        <v>138</v>
      </c>
      <c r="CB117" s="817"/>
      <c r="CC117" s="817"/>
      <c r="CD117" s="817"/>
      <c r="CE117" s="817"/>
      <c r="CF117" s="875" t="s">
        <v>138</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138</v>
      </c>
      <c r="DM117" s="780"/>
      <c r="DN117" s="780"/>
      <c r="DO117" s="780"/>
      <c r="DP117" s="781"/>
      <c r="DQ117" s="782" t="s">
        <v>138</v>
      </c>
      <c r="DR117" s="780"/>
      <c r="DS117" s="780"/>
      <c r="DT117" s="780"/>
      <c r="DU117" s="781"/>
      <c r="DV117" s="824" t="s">
        <v>138</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307</v>
      </c>
      <c r="AL118" s="896"/>
      <c r="AM118" s="896"/>
      <c r="AN118" s="896"/>
      <c r="AO118" s="897"/>
      <c r="AP118" s="899" t="s">
        <v>438</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138</v>
      </c>
      <c r="BR118" s="845"/>
      <c r="BS118" s="845"/>
      <c r="BT118" s="845"/>
      <c r="BU118" s="845"/>
      <c r="BV118" s="845" t="s">
        <v>445</v>
      </c>
      <c r="BW118" s="845"/>
      <c r="BX118" s="845"/>
      <c r="BY118" s="845"/>
      <c r="BZ118" s="845"/>
      <c r="CA118" s="845" t="s">
        <v>456</v>
      </c>
      <c r="CB118" s="845"/>
      <c r="CC118" s="845"/>
      <c r="CD118" s="845"/>
      <c r="CE118" s="845"/>
      <c r="CF118" s="875" t="s">
        <v>445</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138</v>
      </c>
      <c r="DH118" s="780"/>
      <c r="DI118" s="780"/>
      <c r="DJ118" s="780"/>
      <c r="DK118" s="781"/>
      <c r="DL118" s="782" t="s">
        <v>138</v>
      </c>
      <c r="DM118" s="780"/>
      <c r="DN118" s="780"/>
      <c r="DO118" s="780"/>
      <c r="DP118" s="781"/>
      <c r="DQ118" s="782" t="s">
        <v>138</v>
      </c>
      <c r="DR118" s="780"/>
      <c r="DS118" s="780"/>
      <c r="DT118" s="780"/>
      <c r="DU118" s="781"/>
      <c r="DV118" s="824" t="s">
        <v>445</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138</v>
      </c>
      <c r="AG119" s="889"/>
      <c r="AH119" s="889"/>
      <c r="AI119" s="889"/>
      <c r="AJ119" s="890"/>
      <c r="AK119" s="891" t="s">
        <v>138</v>
      </c>
      <c r="AL119" s="889"/>
      <c r="AM119" s="889"/>
      <c r="AN119" s="889"/>
      <c r="AO119" s="890"/>
      <c r="AP119" s="892" t="s">
        <v>445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476</v>
      </c>
      <c r="BP119" s="878"/>
      <c r="BQ119" s="879">
        <v>48075592</v>
      </c>
      <c r="BR119" s="845"/>
      <c r="BS119" s="845"/>
      <c r="BT119" s="845"/>
      <c r="BU119" s="845"/>
      <c r="BV119" s="845">
        <v>48868360</v>
      </c>
      <c r="BW119" s="845"/>
      <c r="BX119" s="845"/>
      <c r="BY119" s="845"/>
      <c r="BZ119" s="845"/>
      <c r="CA119" s="845">
        <v>48507338</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286853</v>
      </c>
      <c r="DH119" s="764"/>
      <c r="DI119" s="764"/>
      <c r="DJ119" s="764"/>
      <c r="DK119" s="765"/>
      <c r="DL119" s="766">
        <v>21843</v>
      </c>
      <c r="DM119" s="764"/>
      <c r="DN119" s="764"/>
      <c r="DO119" s="764"/>
      <c r="DP119" s="765"/>
      <c r="DQ119" s="766">
        <v>15594</v>
      </c>
      <c r="DR119" s="764"/>
      <c r="DS119" s="764"/>
      <c r="DT119" s="764"/>
      <c r="DU119" s="765"/>
      <c r="DV119" s="848">
        <v>0.1</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445</v>
      </c>
      <c r="AG120" s="780"/>
      <c r="AH120" s="780"/>
      <c r="AI120" s="780"/>
      <c r="AJ120" s="781"/>
      <c r="AK120" s="782" t="s">
        <v>138</v>
      </c>
      <c r="AL120" s="780"/>
      <c r="AM120" s="780"/>
      <c r="AN120" s="780"/>
      <c r="AO120" s="781"/>
      <c r="AP120" s="824" t="s">
        <v>138</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4336225</v>
      </c>
      <c r="BR120" s="842"/>
      <c r="BS120" s="842"/>
      <c r="BT120" s="842"/>
      <c r="BU120" s="842"/>
      <c r="BV120" s="842">
        <v>4470390</v>
      </c>
      <c r="BW120" s="842"/>
      <c r="BX120" s="842"/>
      <c r="BY120" s="842"/>
      <c r="BZ120" s="842"/>
      <c r="CA120" s="842">
        <v>4972564</v>
      </c>
      <c r="CB120" s="842"/>
      <c r="CC120" s="842"/>
      <c r="CD120" s="842"/>
      <c r="CE120" s="842"/>
      <c r="CF120" s="866">
        <v>46.8</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7101610</v>
      </c>
      <c r="DH120" s="842"/>
      <c r="DI120" s="842"/>
      <c r="DJ120" s="842"/>
      <c r="DK120" s="842"/>
      <c r="DL120" s="842">
        <v>7101091</v>
      </c>
      <c r="DM120" s="842"/>
      <c r="DN120" s="842"/>
      <c r="DO120" s="842"/>
      <c r="DP120" s="842"/>
      <c r="DQ120" s="842">
        <v>6834665</v>
      </c>
      <c r="DR120" s="842"/>
      <c r="DS120" s="842"/>
      <c r="DT120" s="842"/>
      <c r="DU120" s="842"/>
      <c r="DV120" s="843">
        <v>64.3</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445</v>
      </c>
      <c r="AG121" s="780"/>
      <c r="AH121" s="780"/>
      <c r="AI121" s="780"/>
      <c r="AJ121" s="781"/>
      <c r="AK121" s="782" t="s">
        <v>138</v>
      </c>
      <c r="AL121" s="780"/>
      <c r="AM121" s="780"/>
      <c r="AN121" s="780"/>
      <c r="AO121" s="781"/>
      <c r="AP121" s="824" t="s">
        <v>445</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1467864</v>
      </c>
      <c r="BR121" s="817"/>
      <c r="BS121" s="817"/>
      <c r="BT121" s="817"/>
      <c r="BU121" s="817"/>
      <c r="BV121" s="817">
        <v>1635192</v>
      </c>
      <c r="BW121" s="817"/>
      <c r="BX121" s="817"/>
      <c r="BY121" s="817"/>
      <c r="BZ121" s="817"/>
      <c r="CA121" s="817">
        <v>1957187</v>
      </c>
      <c r="CB121" s="817"/>
      <c r="CC121" s="817"/>
      <c r="CD121" s="817"/>
      <c r="CE121" s="817"/>
      <c r="CF121" s="875">
        <v>18.399999999999999</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3802039</v>
      </c>
      <c r="DH121" s="817"/>
      <c r="DI121" s="817"/>
      <c r="DJ121" s="817"/>
      <c r="DK121" s="817"/>
      <c r="DL121" s="817">
        <v>4105425</v>
      </c>
      <c r="DM121" s="817"/>
      <c r="DN121" s="817"/>
      <c r="DO121" s="817"/>
      <c r="DP121" s="817"/>
      <c r="DQ121" s="817">
        <v>4727662</v>
      </c>
      <c r="DR121" s="817"/>
      <c r="DS121" s="817"/>
      <c r="DT121" s="817"/>
      <c r="DU121" s="817"/>
      <c r="DV121" s="794">
        <v>44.5</v>
      </c>
      <c r="DW121" s="794"/>
      <c r="DX121" s="794"/>
      <c r="DY121" s="794"/>
      <c r="DZ121" s="795"/>
    </row>
    <row r="122" spans="1:130" s="230" customFormat="1" ht="26.25" customHeight="1" x14ac:dyDescent="0.2">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445</v>
      </c>
      <c r="AG122" s="780"/>
      <c r="AH122" s="780"/>
      <c r="AI122" s="780"/>
      <c r="AJ122" s="781"/>
      <c r="AK122" s="782" t="s">
        <v>138</v>
      </c>
      <c r="AL122" s="780"/>
      <c r="AM122" s="780"/>
      <c r="AN122" s="780"/>
      <c r="AO122" s="781"/>
      <c r="AP122" s="824" t="s">
        <v>138</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32988095</v>
      </c>
      <c r="BR122" s="845"/>
      <c r="BS122" s="845"/>
      <c r="BT122" s="845"/>
      <c r="BU122" s="845"/>
      <c r="BV122" s="845">
        <v>33048940</v>
      </c>
      <c r="BW122" s="845"/>
      <c r="BX122" s="845"/>
      <c r="BY122" s="845"/>
      <c r="BZ122" s="845"/>
      <c r="CA122" s="845">
        <v>34318024</v>
      </c>
      <c r="CB122" s="845"/>
      <c r="CC122" s="845"/>
      <c r="CD122" s="845"/>
      <c r="CE122" s="845"/>
      <c r="CF122" s="846">
        <v>323.10000000000002</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v>827557</v>
      </c>
      <c r="DH122" s="817"/>
      <c r="DI122" s="817"/>
      <c r="DJ122" s="817"/>
      <c r="DK122" s="817"/>
      <c r="DL122" s="817">
        <v>763390</v>
      </c>
      <c r="DM122" s="817"/>
      <c r="DN122" s="817"/>
      <c r="DO122" s="817"/>
      <c r="DP122" s="817"/>
      <c r="DQ122" s="817">
        <v>697443</v>
      </c>
      <c r="DR122" s="817"/>
      <c r="DS122" s="817"/>
      <c r="DT122" s="817"/>
      <c r="DU122" s="817"/>
      <c r="DV122" s="794">
        <v>6.6</v>
      </c>
      <c r="DW122" s="794"/>
      <c r="DX122" s="794"/>
      <c r="DY122" s="794"/>
      <c r="DZ122" s="795"/>
    </row>
    <row r="123" spans="1:130" s="230" customFormat="1" ht="26.25" customHeight="1" x14ac:dyDescent="0.2">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11403</v>
      </c>
      <c r="AB123" s="780"/>
      <c r="AC123" s="780"/>
      <c r="AD123" s="780"/>
      <c r="AE123" s="781"/>
      <c r="AF123" s="782">
        <v>11276</v>
      </c>
      <c r="AG123" s="780"/>
      <c r="AH123" s="780"/>
      <c r="AI123" s="780"/>
      <c r="AJ123" s="781"/>
      <c r="AK123" s="782">
        <v>11149</v>
      </c>
      <c r="AL123" s="780"/>
      <c r="AM123" s="780"/>
      <c r="AN123" s="780"/>
      <c r="AO123" s="781"/>
      <c r="AP123" s="824">
        <v>0.1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486</v>
      </c>
      <c r="BP123" s="878"/>
      <c r="BQ123" s="832">
        <v>38792184</v>
      </c>
      <c r="BR123" s="833"/>
      <c r="BS123" s="833"/>
      <c r="BT123" s="833"/>
      <c r="BU123" s="833"/>
      <c r="BV123" s="833">
        <v>39154522</v>
      </c>
      <c r="BW123" s="833"/>
      <c r="BX123" s="833"/>
      <c r="BY123" s="833"/>
      <c r="BZ123" s="833"/>
      <c r="CA123" s="833">
        <v>41247775</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600016</v>
      </c>
      <c r="DH123" s="780"/>
      <c r="DI123" s="780"/>
      <c r="DJ123" s="780"/>
      <c r="DK123" s="781"/>
      <c r="DL123" s="782">
        <v>634572</v>
      </c>
      <c r="DM123" s="780"/>
      <c r="DN123" s="780"/>
      <c r="DO123" s="780"/>
      <c r="DP123" s="781"/>
      <c r="DQ123" s="782">
        <v>685312</v>
      </c>
      <c r="DR123" s="780"/>
      <c r="DS123" s="780"/>
      <c r="DT123" s="780"/>
      <c r="DU123" s="781"/>
      <c r="DV123" s="824">
        <v>6.5</v>
      </c>
      <c r="DW123" s="825"/>
      <c r="DX123" s="825"/>
      <c r="DY123" s="825"/>
      <c r="DZ123" s="826"/>
    </row>
    <row r="124" spans="1:130" s="230"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488</v>
      </c>
      <c r="AB124" s="780"/>
      <c r="AC124" s="780"/>
      <c r="AD124" s="780"/>
      <c r="AE124" s="781"/>
      <c r="AF124" s="782" t="s">
        <v>445</v>
      </c>
      <c r="AG124" s="780"/>
      <c r="AH124" s="780"/>
      <c r="AI124" s="780"/>
      <c r="AJ124" s="781"/>
      <c r="AK124" s="782" t="s">
        <v>138</v>
      </c>
      <c r="AL124" s="780"/>
      <c r="AM124" s="780"/>
      <c r="AN124" s="780"/>
      <c r="AO124" s="781"/>
      <c r="AP124" s="824" t="s">
        <v>138</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87.3</v>
      </c>
      <c r="BR124" s="831"/>
      <c r="BS124" s="831"/>
      <c r="BT124" s="831"/>
      <c r="BU124" s="831"/>
      <c r="BV124" s="831">
        <v>88.3</v>
      </c>
      <c r="BW124" s="831"/>
      <c r="BX124" s="831"/>
      <c r="BY124" s="831"/>
      <c r="BZ124" s="831"/>
      <c r="CA124" s="831">
        <v>68.3</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v>295706</v>
      </c>
      <c r="DH124" s="764"/>
      <c r="DI124" s="764"/>
      <c r="DJ124" s="764"/>
      <c r="DK124" s="765"/>
      <c r="DL124" s="766">
        <v>262917</v>
      </c>
      <c r="DM124" s="764"/>
      <c r="DN124" s="764"/>
      <c r="DO124" s="764"/>
      <c r="DP124" s="765"/>
      <c r="DQ124" s="766">
        <v>579154</v>
      </c>
      <c r="DR124" s="764"/>
      <c r="DS124" s="764"/>
      <c r="DT124" s="764"/>
      <c r="DU124" s="765"/>
      <c r="DV124" s="848">
        <v>5.5</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138</v>
      </c>
      <c r="AB125" s="780"/>
      <c r="AC125" s="780"/>
      <c r="AD125" s="780"/>
      <c r="AE125" s="781"/>
      <c r="AF125" s="782" t="s">
        <v>488</v>
      </c>
      <c r="AG125" s="780"/>
      <c r="AH125" s="780"/>
      <c r="AI125" s="780"/>
      <c r="AJ125" s="781"/>
      <c r="AK125" s="782" t="s">
        <v>491</v>
      </c>
      <c r="AL125" s="780"/>
      <c r="AM125" s="780"/>
      <c r="AN125" s="780"/>
      <c r="AO125" s="781"/>
      <c r="AP125" s="824" t="s">
        <v>138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445</v>
      </c>
      <c r="DM125" s="842"/>
      <c r="DN125" s="842"/>
      <c r="DO125" s="842"/>
      <c r="DP125" s="842"/>
      <c r="DQ125" s="842" t="s">
        <v>488</v>
      </c>
      <c r="DR125" s="842"/>
      <c r="DS125" s="842"/>
      <c r="DT125" s="842"/>
      <c r="DU125" s="842"/>
      <c r="DV125" s="843" t="s">
        <v>445</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118338</v>
      </c>
      <c r="AB126" s="780"/>
      <c r="AC126" s="780"/>
      <c r="AD126" s="780"/>
      <c r="AE126" s="781"/>
      <c r="AF126" s="782">
        <v>120663</v>
      </c>
      <c r="AG126" s="780"/>
      <c r="AH126" s="780"/>
      <c r="AI126" s="780"/>
      <c r="AJ126" s="781"/>
      <c r="AK126" s="782">
        <v>5765</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445</v>
      </c>
      <c r="DM126" s="817"/>
      <c r="DN126" s="817"/>
      <c r="DO126" s="817"/>
      <c r="DP126" s="817"/>
      <c r="DQ126" s="817" t="s">
        <v>488</v>
      </c>
      <c r="DR126" s="817"/>
      <c r="DS126" s="817"/>
      <c r="DT126" s="817"/>
      <c r="DU126" s="817"/>
      <c r="DV126" s="794" t="s">
        <v>488</v>
      </c>
      <c r="DW126" s="794"/>
      <c r="DX126" s="794"/>
      <c r="DY126" s="794"/>
      <c r="DZ126" s="795"/>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488</v>
      </c>
      <c r="AB127" s="780"/>
      <c r="AC127" s="780"/>
      <c r="AD127" s="780"/>
      <c r="AE127" s="781"/>
      <c r="AF127" s="782" t="s">
        <v>488</v>
      </c>
      <c r="AG127" s="780"/>
      <c r="AH127" s="780"/>
      <c r="AI127" s="780"/>
      <c r="AJ127" s="781"/>
      <c r="AK127" s="782" t="s">
        <v>488</v>
      </c>
      <c r="AL127" s="780"/>
      <c r="AM127" s="780"/>
      <c r="AN127" s="780"/>
      <c r="AO127" s="781"/>
      <c r="AP127" s="824" t="s">
        <v>445</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488</v>
      </c>
      <c r="DH127" s="817"/>
      <c r="DI127" s="817"/>
      <c r="DJ127" s="817"/>
      <c r="DK127" s="817"/>
      <c r="DL127" s="817" t="s">
        <v>488</v>
      </c>
      <c r="DM127" s="817"/>
      <c r="DN127" s="817"/>
      <c r="DO127" s="817"/>
      <c r="DP127" s="817"/>
      <c r="DQ127" s="817" t="s">
        <v>447</v>
      </c>
      <c r="DR127" s="817"/>
      <c r="DS127" s="817"/>
      <c r="DT127" s="817"/>
      <c r="DU127" s="817"/>
      <c r="DV127" s="794" t="s">
        <v>445</v>
      </c>
      <c r="DW127" s="794"/>
      <c r="DX127" s="794"/>
      <c r="DY127" s="794"/>
      <c r="DZ127" s="795"/>
    </row>
    <row r="128" spans="1:130" s="230" customFormat="1" ht="26.25" customHeight="1" thickBot="1" x14ac:dyDescent="0.25">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146025</v>
      </c>
      <c r="AB128" s="801"/>
      <c r="AC128" s="801"/>
      <c r="AD128" s="801"/>
      <c r="AE128" s="802"/>
      <c r="AF128" s="803">
        <v>124401</v>
      </c>
      <c r="AG128" s="801"/>
      <c r="AH128" s="801"/>
      <c r="AI128" s="801"/>
      <c r="AJ128" s="802"/>
      <c r="AK128" s="803">
        <v>117329</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491</v>
      </c>
      <c r="BG128" s="787"/>
      <c r="BH128" s="787"/>
      <c r="BI128" s="787"/>
      <c r="BJ128" s="787"/>
      <c r="BK128" s="787"/>
      <c r="BL128" s="810"/>
      <c r="BM128" s="786">
        <v>12.94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138</v>
      </c>
      <c r="DH128" s="791"/>
      <c r="DI128" s="791"/>
      <c r="DJ128" s="791"/>
      <c r="DK128" s="791"/>
      <c r="DL128" s="791" t="s">
        <v>445</v>
      </c>
      <c r="DM128" s="791"/>
      <c r="DN128" s="791"/>
      <c r="DO128" s="791"/>
      <c r="DP128" s="791"/>
      <c r="DQ128" s="791" t="s">
        <v>445</v>
      </c>
      <c r="DR128" s="791"/>
      <c r="DS128" s="791"/>
      <c r="DT128" s="791"/>
      <c r="DU128" s="791"/>
      <c r="DV128" s="792" t="s">
        <v>445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13413207</v>
      </c>
      <c r="AB129" s="780"/>
      <c r="AC129" s="780"/>
      <c r="AD129" s="780"/>
      <c r="AE129" s="781"/>
      <c r="AF129" s="782">
        <v>13687307</v>
      </c>
      <c r="AG129" s="780"/>
      <c r="AH129" s="780"/>
      <c r="AI129" s="780"/>
      <c r="AJ129" s="781"/>
      <c r="AK129" s="782">
        <v>13123947</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138</v>
      </c>
      <c r="BG129" s="771"/>
      <c r="BH129" s="771"/>
      <c r="BI129" s="771"/>
      <c r="BJ129" s="771"/>
      <c r="BK129" s="771"/>
      <c r="BL129" s="772"/>
      <c r="BM129" s="770">
        <v>17.940000000000001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2784842</v>
      </c>
      <c r="AB130" s="780"/>
      <c r="AC130" s="780"/>
      <c r="AD130" s="780"/>
      <c r="AE130" s="781"/>
      <c r="AF130" s="782">
        <v>2687210</v>
      </c>
      <c r="AG130" s="780"/>
      <c r="AH130" s="780"/>
      <c r="AI130" s="780"/>
      <c r="AJ130" s="781"/>
      <c r="AK130" s="782">
        <v>2501397</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11.1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10628365</v>
      </c>
      <c r="AB131" s="764"/>
      <c r="AC131" s="764"/>
      <c r="AD131" s="764"/>
      <c r="AE131" s="765"/>
      <c r="AF131" s="766">
        <v>11000097</v>
      </c>
      <c r="AG131" s="764"/>
      <c r="AH131" s="764"/>
      <c r="AI131" s="764"/>
      <c r="AJ131" s="765"/>
      <c r="AK131" s="766">
        <v>10622550</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68.3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10.983260359999999</v>
      </c>
      <c r="AB132" s="745"/>
      <c r="AC132" s="745"/>
      <c r="AD132" s="745"/>
      <c r="AE132" s="746"/>
      <c r="AF132" s="747">
        <v>11.8192685</v>
      </c>
      <c r="AG132" s="745"/>
      <c r="AH132" s="745"/>
      <c r="AI132" s="745"/>
      <c r="AJ132" s="746"/>
      <c r="AK132" s="747">
        <v>10.643564870000001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12.7</v>
      </c>
      <c r="AB133" s="724"/>
      <c r="AC133" s="724"/>
      <c r="AD133" s="724"/>
      <c r="AE133" s="725"/>
      <c r="AF133" s="723">
        <v>12.1</v>
      </c>
      <c r="AG133" s="724"/>
      <c r="AH133" s="724"/>
      <c r="AI133" s="724"/>
      <c r="AJ133" s="725"/>
      <c r="AK133" s="723">
        <v>11.1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ISgMWQAhtfOpzihpY+B6PDRFq30ZAuzayAPSGz3WE5fCQoYKyIXEm26tA7g7pCb7GBi1pa2GIz0plIL2EuwRQ==" saltValue="ZPhDmx4T088ptwjM5yE3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7" zoomScale="70" zoomScaleNormal="85" zoomScaleSheetLayoutView="70" workbookViewId="0">
      <selection activeCell="CQ28" sqref="CQ28"/>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Mt0+DYsTw5z4QuyHc3XmWGV7UuXFypMdlvtikS6oTd95Z2kS62RWZu/PT1HCW8zzdt8a7Vu9rnHi714WojxPg==" saltValue="/Q4m8A44J6vlunhf+pRe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cJ0DqfMIkGBCVcY7aooFnweAki4VFISf/cRZRiCJaanh3bWknCGm64ONPn7bg0A+2Z+FC/QBJguSsCP3CSSmA==" saltValue="S7yfNvijgdjRwfNepjn3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4588181</v>
      </c>
      <c r="AP9" s="281">
        <v>139999</v>
      </c>
      <c r="AQ9" s="282">
        <v>88339</v>
      </c>
      <c r="AR9" s="283">
        <v>58.5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457</v>
      </c>
      <c r="AP10" s="284">
        <v>14</v>
      </c>
      <c r="AQ10" s="285">
        <v>7842</v>
      </c>
      <c r="AR10" s="286">
        <v>-99.8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430897</v>
      </c>
      <c r="AP11" s="284">
        <v>13148</v>
      </c>
      <c r="AQ11" s="285">
        <v>2321</v>
      </c>
      <c r="AR11" s="286">
        <v>466.5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v>10</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190381</v>
      </c>
      <c r="AP13" s="284">
        <v>5809</v>
      </c>
      <c r="AQ13" s="285">
        <v>2936</v>
      </c>
      <c r="AR13" s="286">
        <v>97.9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123331</v>
      </c>
      <c r="AP14" s="284">
        <v>3763</v>
      </c>
      <c r="AQ14" s="285">
        <v>1649</v>
      </c>
      <c r="AR14" s="286">
        <v>128.19999999999999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-350005</v>
      </c>
      <c r="AP15" s="284">
        <v>-10680</v>
      </c>
      <c r="AQ15" s="285">
        <v>-5997</v>
      </c>
      <c r="AR15" s="286">
        <v>78.099999999999994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4983242</v>
      </c>
      <c r="AP16" s="284">
        <v>152053</v>
      </c>
      <c r="AQ16" s="285">
        <v>97102</v>
      </c>
      <c r="AR16" s="286">
        <v>56.6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12.97</v>
      </c>
      <c r="AP21" s="298">
        <v>8.91</v>
      </c>
      <c r="AQ21" s="299">
        <v>4.0599999999999996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98.8</v>
      </c>
      <c r="AP22" s="303">
        <v>97.5</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3037234</v>
      </c>
      <c r="AP32" s="312">
        <v>92675</v>
      </c>
      <c r="AQ32" s="313">
        <v>55264</v>
      </c>
      <c r="AR32" s="314">
        <v>67.7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v>19</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695196</v>
      </c>
      <c r="AP35" s="312">
        <v>21212</v>
      </c>
      <c r="AQ35" s="313">
        <v>18522</v>
      </c>
      <c r="AR35" s="314">
        <v>14.5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t="s">
        <v>527</v>
      </c>
      <c r="AP36" s="312" t="s">
        <v>527</v>
      </c>
      <c r="AQ36" s="313">
        <v>2744</v>
      </c>
      <c r="AR36" s="314" t="s">
        <v>527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v>16914</v>
      </c>
      <c r="AP37" s="312">
        <v>516</v>
      </c>
      <c r="AQ37" s="313">
        <v>519</v>
      </c>
      <c r="AR37" s="314">
        <v>-0.6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4</v>
      </c>
      <c r="AR38" s="304" t="s">
        <v>527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-117329</v>
      </c>
      <c r="AP39" s="312">
        <v>-3580</v>
      </c>
      <c r="AQ39" s="313">
        <v>-3996</v>
      </c>
      <c r="AR39" s="314">
        <v>-10.4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-2501397</v>
      </c>
      <c r="AP40" s="312">
        <v>-76325</v>
      </c>
      <c r="AQ40" s="313">
        <v>-50182</v>
      </c>
      <c r="AR40" s="314">
        <v>52.1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1130618</v>
      </c>
      <c r="AP41" s="312">
        <v>34498</v>
      </c>
      <c r="AQ41" s="313">
        <v>22892</v>
      </c>
      <c r="AR41" s="314">
        <v>50.7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2351442</v>
      </c>
      <c r="AN51" s="334">
        <v>67350</v>
      </c>
      <c r="AO51" s="335">
        <v>1.7</v>
      </c>
      <c r="AP51" s="336">
        <v>85173</v>
      </c>
      <c r="AQ51" s="337">
        <v>-4.3</v>
      </c>
      <c r="AR51" s="338">
        <v>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1373678</v>
      </c>
      <c r="AN52" s="342">
        <v>39345</v>
      </c>
      <c r="AO52" s="343">
        <v>16.2</v>
      </c>
      <c r="AP52" s="344">
        <v>43913</v>
      </c>
      <c r="AQ52" s="345">
        <v>-3.4</v>
      </c>
      <c r="AR52" s="346">
        <v>19.600000000000001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4046156</v>
      </c>
      <c r="AN53" s="334">
        <v>117795</v>
      </c>
      <c r="AO53" s="335">
        <v>74.900000000000006</v>
      </c>
      <c r="AP53" s="336">
        <v>94081</v>
      </c>
      <c r="AQ53" s="337">
        <v>10.5</v>
      </c>
      <c r="AR53" s="338">
        <v>64.400000000000006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2400509</v>
      </c>
      <c r="AN54" s="342">
        <v>69886</v>
      </c>
      <c r="AO54" s="343">
        <v>77.599999999999994</v>
      </c>
      <c r="AP54" s="344">
        <v>48949</v>
      </c>
      <c r="AQ54" s="345">
        <v>11.5</v>
      </c>
      <c r="AR54" s="346">
        <v>66.099999999999994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4603482</v>
      </c>
      <c r="AN55" s="334">
        <v>136198</v>
      </c>
      <c r="AO55" s="335">
        <v>15.6</v>
      </c>
      <c r="AP55" s="336">
        <v>92632</v>
      </c>
      <c r="AQ55" s="337">
        <v>-1.5</v>
      </c>
      <c r="AR55" s="338">
        <v>17.100000000000001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2520440</v>
      </c>
      <c r="AN56" s="342">
        <v>74569</v>
      </c>
      <c r="AO56" s="343">
        <v>6.7</v>
      </c>
      <c r="AP56" s="344">
        <v>47978</v>
      </c>
      <c r="AQ56" s="345">
        <v>-2</v>
      </c>
      <c r="AR56" s="346">
        <v>8.6999999999999993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5295277</v>
      </c>
      <c r="AN57" s="334">
        <v>159290</v>
      </c>
      <c r="AO57" s="335">
        <v>17</v>
      </c>
      <c r="AP57" s="336">
        <v>69604</v>
      </c>
      <c r="AQ57" s="337">
        <v>-24.9</v>
      </c>
      <c r="AR57" s="338">
        <v>41.9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3050158</v>
      </c>
      <c r="AN58" s="342">
        <v>91753</v>
      </c>
      <c r="AO58" s="343">
        <v>23</v>
      </c>
      <c r="AP58" s="344">
        <v>36247</v>
      </c>
      <c r="AQ58" s="345">
        <v>-24.5</v>
      </c>
      <c r="AR58" s="346">
        <v>47.5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2891645</v>
      </c>
      <c r="AN59" s="334">
        <v>88233</v>
      </c>
      <c r="AO59" s="335">
        <v>-44.6</v>
      </c>
      <c r="AP59" s="336">
        <v>68410</v>
      </c>
      <c r="AQ59" s="337">
        <v>-1.7</v>
      </c>
      <c r="AR59" s="338">
        <v>-42.9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938930</v>
      </c>
      <c r="AN60" s="342">
        <v>28649</v>
      </c>
      <c r="AO60" s="343">
        <v>-68.8</v>
      </c>
      <c r="AP60" s="344">
        <v>35086</v>
      </c>
      <c r="AQ60" s="345">
        <v>-3.2</v>
      </c>
      <c r="AR60" s="346">
        <v>-65.599999999999994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3837600</v>
      </c>
      <c r="AN61" s="349">
        <v>113773</v>
      </c>
      <c r="AO61" s="350">
        <v>12.9</v>
      </c>
      <c r="AP61" s="351">
        <v>81980</v>
      </c>
      <c r="AQ61" s="352">
        <v>-4.4000000000000004</v>
      </c>
      <c r="AR61" s="338">
        <v>17.3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2056743</v>
      </c>
      <c r="AN62" s="342">
        <v>60840</v>
      </c>
      <c r="AO62" s="343">
        <v>10.9</v>
      </c>
      <c r="AP62" s="344">
        <v>42435</v>
      </c>
      <c r="AQ62" s="345">
        <v>-4.3</v>
      </c>
      <c r="AR62" s="346">
        <v>15.2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o5V8ZV4XDvNTn84eJJnfH7hXd7xcKlz3E0L1ndhAxkZUTwa4ThzUJmRN+WcwK4RpEXx8FSg3QbThVUwLhZOkA==" saltValue="RaW4jBAPIb25inQ/PEOh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Ztfxs/DYZTO1VLRn36Fe5VK/Wc7/T1F8YdhTwO2JCJ4w31W9YSIu8ZsPQ8pkf7+jflsVDsTkv958xjn8ZsoomA==" saltValue="hDGlgAQmFKdUVImsDqpG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EqVoBhfW6YkyZmc40keuY4H2n3NFoBO9Xyqwnr1OH2BPImiltKOLUvIWaUndZByF1nNeTTVQ9s1Ypo4UU5QwGg==" saltValue="BE2qnrxxhjKp2Y3a1+iC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10.81</v>
      </c>
      <c r="G47" s="12">
        <v>12.32</v>
      </c>
      <c r="H47" s="12">
        <v>12.11</v>
      </c>
      <c r="I47" s="12">
        <v>11.87</v>
      </c>
      <c r="J47" s="13">
        <v>12.38</v>
      </c>
    </row>
    <row r="48" spans="2:10" ht="57.75" customHeight="1" x14ac:dyDescent="0.2">
      <c r="B48" s="14"/>
      <c r="C48" s="1141" t="s">
        <v>4</v>
      </c>
      <c r="D48" s="1141"/>
      <c r="E48" s="1142"/>
      <c r="F48" s="15">
        <v>2.36</v>
      </c>
      <c r="G48" s="16">
        <v>2.93</v>
      </c>
      <c r="H48" s="16">
        <v>2.19</v>
      </c>
      <c r="I48" s="16">
        <v>6.05</v>
      </c>
      <c r="J48" s="17">
        <v>4.47</v>
      </c>
    </row>
    <row r="49" spans="2:10" ht="57.75" customHeight="1" thickBot="1" x14ac:dyDescent="0.25">
      <c r="B49" s="18"/>
      <c r="C49" s="1143" t="s">
        <v>5</v>
      </c>
      <c r="D49" s="1143"/>
      <c r="E49" s="1144"/>
      <c r="F49" s="19" t="s">
        <v>573</v>
      </c>
      <c r="G49" s="20">
        <v>1.97</v>
      </c>
      <c r="H49" s="20" t="s">
        <v>574</v>
      </c>
      <c r="I49" s="20">
        <v>3.9</v>
      </c>
      <c r="J49" s="21" t="s">
        <v>575</v>
      </c>
    </row>
    <row r="50" spans="2:10" ht="13" x14ac:dyDescent="0.2"/>
  </sheetData>
  <sheetProtection algorithmName="SHA-512" hashValue="7aVW7wJhgYGIsBXjKsrgnleKxEgQ+bfzu83DEGcFp5/+nVT66UrhyvCwBcOaPtKBlmSKhmaoc8kokWhQm0LDhw==" saltValue="OB+WCzIn+R3rogDsaOxm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2024-03-22T02:45:52Z</cp:lastPrinted>
  <dcterms:created xsi:type="dcterms:W3CDTF">2024-02-05T02:42:42Z</dcterms:created>
  <dcterms:modified xsi:type="dcterms:W3CDTF">2024-03-27T09:42:21Z</dcterms:modified>
  <cp:category/>
</cp:coreProperties>
</file>