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ac\Home\Desktop\"/>
    </mc:Choice>
  </mc:AlternateContent>
  <xr:revisionPtr revIDLastSave="0" documentId="13_ncr:1_{E69A200A-8DFC-4FB2-8BE5-4079D1E414FC}" xr6:coauthVersionLast="43" xr6:coauthVersionMax="43" xr10:uidLastSave="{00000000-0000-0000-0000-000000000000}"/>
  <bookViews>
    <workbookView xWindow="-120" yWindow="-120" windowWidth="30960" windowHeight="16845"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23" i="12" l="1"/>
  <c r="AA23" i="12"/>
  <c r="V23" i="12"/>
  <c r="Q23" i="12"/>
  <c r="AU63" i="12"/>
  <c r="AP6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<sst xmlns="http://schemas.openxmlformats.org/spreadsheetml/2006/main" count="1117" uniqueCount="594">
  <si>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</si>
  <si>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</si>
  <si>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</si>
  <si>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</si>
  <si>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</si>
  <si>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</si>
  <si>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</si>
  <si>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</si>
  <si>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</si>
  <si>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</si>
  <si>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</si>
  <si>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</si>
  <si>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</si>
  <si>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</si>
  <si>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</si>
  <si>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</si>
  <si>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</si>
  <si>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</si>
  <si>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</si>
  <si>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</si>
  <si>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</si>
  <si>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</si>
  <si>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</si>
  <si>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</si>
  <si>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</si>
  <si>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</si>
  <si>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</si>
  <si>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</si>
  <si>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</si>
  <si>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</si>
  <si>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</si>
  <si>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</si>
  <si>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</si>
  <si>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</si>
  <si>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</si>
  <si>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</si>
  <si>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</si>
  <si>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</si>
  <si>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</si>
  <si>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</si>
  <si>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</si>
  <si>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</si>
  <si>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</si>
  <si>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</si>
  <si>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</si>
  <si>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</si>
  <si>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</si>
  <si>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</si>
  <si>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</si>
  <si>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</si>
  <si>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</si>
  <si>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</si>
  <si>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</si>
  <si>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</si>
  <si>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</si>
  <si>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</si>
  <si>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</si>
  <si>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</si>
  <si>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</si>
  <si>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</si>
  <si>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</si>
  <si>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</si>
  <si>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</si>
  <si>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</si>
  <si>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</si>
  <si>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</si>
  <si>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</si>
  <si>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</si>
  <si>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</si>
  <si>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</si>
  <si>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</si>
  <si>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</si>
  <si>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</si>
  <si>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</si>
  <si>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</si>
  <si>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</si>
  <si>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</si>
  <si>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</si>
  <si>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</si>
  <si>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</si>
  <si>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</si>
  <si>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</si>
  <si>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</si>
  <si>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</si>
  <si>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</si>
  <si>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</si>
  <si>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</si>
  <si>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</si>
  <si>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</si>
  <si>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</si>
  <si>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</si>
  <si>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</si>
  <si>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海士町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</si>
  <si>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</si>
  <si>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</si>
  <si>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</si>
  <si>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</si>
  <si>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</si>
  <si>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</si>
  <si>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</si>
  <si>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</si>
  <si>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</si>
  <si>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</si>
  <si>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</si>
  <si>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</si>
  <si>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</si>
  <si>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</si>
  <si>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</si>
  <si>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</si>
  <si>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</si>
  <si>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</si>
  <si>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</si>
  <si>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</si>
  <si>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</si>
  <si>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</si>
  <si>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</si>
  <si>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</si>
  <si>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</si>
  <si>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</si>
  <si>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</si>
  <si>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</si>
  <si>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</si>
  <si>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</si>
  <si>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</si>
  <si>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</si>
  <si>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</si>
  <si>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</si>
  <si>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</si>
  <si>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</si>
  <si>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</si>
  <si>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</si>
  <si>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</si>
  <si>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</si>
  <si>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</si>
  <si>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</si>
  <si>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</si>
  <si>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</si>
  <si>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</si>
  <si>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</si>
  <si>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</si>
  <si>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</si>
  <si>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</si>
  <si>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</si>
  <si>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</si>
  <si>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</si>
  <si>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</si>
  <si>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</si>
  <si>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</si>
  <si>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</si>
  <si>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</si>
  <si>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</si>
  <si>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</si>
  <si>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</si>
  <si>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</si>
  <si>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</si>
  <si>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</si>
  <si>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</si>
  <si>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</si>
  <si>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</si>
  <si>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</si>
  <si>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</si>
  <si>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</si>
  <si>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</si>
  <si>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</si>
  <si>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</si>
  <si>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</si>
  <si>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</si>
  <si>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</si>
  <si>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</si>
  <si>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</si>
  <si>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</si>
  <si>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</si>
  <si>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</si>
  <si>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</si>
  <si>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</si>
  <si>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</si>
  <si>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</si>
  <si>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</si>
  <si>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</si>
  <si>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</si>
  <si>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</si>
  <si>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</si>
  <si>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</si>
  <si>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</si>
  <si>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</si>
  <si>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</si>
  <si>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</si>
  <si>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</si>
  <si>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</si>
  <si>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</si>
  <si>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</si>
  <si>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</si>
  <si>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</si>
  <si>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</si>
  <si>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</si>
  <si>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</si>
  <si>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</si>
  <si>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</si>
  <si>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</si>
  <si>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</si>
  <si>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</si>
  <si>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</si>
  <si>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</si>
  <si>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</si>
  <si>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</si>
  <si>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</si>
  <si>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</si>
  <si>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島根県海士町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</si>
  <si>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</si>
  <si>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</si>
  <si>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</si>
  <si>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</si>
  <si>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</si>
  <si>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</si>
  <si>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</si>
  <si>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</si>
  <si>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</si>
  <si>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</si>
  <si>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</si>
  <si>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</si>
  <si>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</si>
  <si>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</si>
  <si>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</si>
  <si>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</si>
  <si>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</si>
  <si>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</si>
  <si>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</si>
  <si>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</si>
  <si>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</si>
  <si>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</si>
  <si>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</si>
  <si>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</si>
  <si>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</si>
  <si>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</si>
  <si>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</si>
  <si>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</si>
  <si>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</si>
  <si>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</si>
  <si>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</si>
  <si>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</si>
  <si>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</si>
  <si>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</si>
  <si>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</si>
  <si>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</si>
  <si>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</si>
  <si>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</si>
  <si>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</si>
  <si>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</si>
  <si>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</si>
  <si>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</si>
  <si>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</si>
  <si>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</si>
  <si>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</si>
  <si>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</si>
  <si>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</si>
  <si>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</si>
  <si>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</si>
  <si>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</si>
  <si>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</si>
  <si>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</si>
  <si>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</si>
  <si>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</si>
  <si>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</si>
  <si>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</si>
  <si>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</si>
  <si>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</si>
  <si>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</si>
  <si>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</si>
  <si>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</si>
  <si>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</si>
  <si>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</si>
  <si>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</si>
  <si>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</si>
  <si>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</si>
  <si>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</si>
  <si>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</si>
  <si>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</si>
  <si>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</si>
  <si>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</si>
  <si>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</si>
  <si>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</si>
  <si>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</si>
  <si>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</si>
  <si>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</si>
  <si>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</si>
  <si>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</si>
  <si>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</si>
  <si>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</si>
  <si>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</si>
  <si>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</si>
  <si>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</si>
  <si>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</si>
  <si>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</si>
  <si>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</si>
  <si>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</si>
  <si>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</si>
  <si>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</si>
  <si>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</si>
  <si>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</si>
  <si>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</si>
  <si>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</si>
  <si>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</si>
  <si>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</si>
  <si>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</si>
  <si>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</si>
  <si>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</si>
  <si>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</si>
  <si>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</si>
  <si>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</si>
  <si>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</si>
  <si>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</si>
  <si>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</si>
  <si>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</si>
  <si>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</si>
  <si>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</si>
  <si>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</si>
  <si>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</si>
  <si>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</si>
  <si>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</si>
  <si>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</si>
  <si>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</si>
  <si>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</si>
  <si>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</si>
  <si>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</si>
  <si>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</si>
  <si>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</si>
  <si>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</si>
  <si>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</si>
  <si>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</si>
  <si>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</si>
  <si>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</si>
  <si>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</si>
  <si>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</si>
  <si>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</si>
  <si>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</si>
  <si>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</si>
  <si>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</si>
  <si>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</si>
  <si>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</si>
  <si>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</si>
  <si>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</si>
  <si>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</si>
  <si>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</si>
  <si>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</si>
  <si>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</si>
  <si>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</si>
  <si>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</si>
  <si>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</si>
  <si>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</si>
  <si>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</si>
  <si>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</si>
  <si>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</si>
  <si>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</si>
  <si>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</si>
  <si>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</si>
  <si>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</si>
  <si>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島根県海士町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</si>
  <si>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</si>
  <si>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</si>
  <si>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</si>
  <si>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</si>
  <si>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</si>
  <si>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</si>
  <si>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</si>
  <si>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</si>
  <si>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</si>
  <si>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</si>
  <si>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</si>
  <si>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</si>
  <si>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</si>
  <si>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</si>
  <si>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</si>
  <si>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</si>
  <si>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</si>
  <si>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</si>
  <si>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</si>
  <si>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</si>
  <si>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</si>
  <si>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</si>
  <si>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</si>
  <si>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</si>
  <si>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</si>
  <si>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</si>
  <si>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</si>
  <si>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</si>
  <si>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</si>
  <si>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</si>
  <si>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</si>
  <si>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</si>
  <si>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</si>
  <si>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</si>
  <si>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</si>
  <si>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</si>
  <si>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国民健康保険歯科診療施設勘定特別会計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</si>
  <si>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</si>
  <si>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</si>
  <si>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</si>
  <si>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</si>
  <si>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</si>
  <si>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</si>
  <si>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</si>
  <si>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</si>
  <si>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</si>
  <si>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</si>
  <si>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</si>
  <si>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</si>
  <si>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</si>
  <si>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</si>
  <si>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</si>
  <si>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</si>
  <si>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</si>
  <si>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</si>
  <si>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</si>
  <si>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</si>
  <si>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</si>
  <si>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</si>
  <si>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</si>
  <si>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</si>
  <si>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</si>
  <si>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</si>
  <si>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</si>
  <si>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</si>
  <si>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</si>
  <si>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</si>
  <si>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</si>
  <si>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</si>
  <si>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</si>
  <si>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</si>
  <si>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</si>
  <si>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</si>
  <si>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</si>
  <si>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</si>
  <si>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</si>
  <si>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</si>
  <si>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</si>
  <si>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</si>
  <si>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</si>
  <si>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</si>
  <si>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</si>
  <si>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</si>
  <si>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</si>
  <si>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</si>
  <si>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</si>
  <si>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</si>
  <si>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</si>
  <si>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</si>
  <si>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</si>
  <si>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</si>
  <si>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</si>
  <si>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</si>
  <si>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</si>
  <si>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</si>
  <si>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</si>
  <si>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</si>
  <si>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</si>
  <si>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</si>
  <si>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</si>
  <si>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</si>
  <si>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</si>
  <si>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</si>
  <si>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</si>
  <si>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</si>
  <si>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</si>
  <si>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</si>
  <si>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</si>
  <si>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</si>
  <si>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</si>
  <si>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</si>
  <si>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</si>
  <si>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</si>
  <si>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</si>
  <si>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</si>
  <si>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</si>
  <si>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</si>
  <si>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</si>
  <si>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</si>
  <si>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</si>
  <si>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</si>
  <si>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</si>
  <si>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</si>
  <si>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</si>
  <si>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</si>
  <si>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</si>
  <si>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</si>
  <si>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</si>
  <si>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</si>
  <si>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</si>
  <si>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</si>
  <si>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</si>
  <si>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</si>
  <si>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</si>
  <si>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</si>
  <si>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</si>
  <si>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</si>
  <si>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</si>
  <si>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</si>
  <si>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</si>
  <si>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</si>
  <si>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</si>
  <si>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</si>
  <si>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</si>
  <si>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</si>
  <si>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</si>
  <si>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</si>
  <si>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</si>
  <si>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</si>
  <si>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</si>
  <si>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</si>
  <si>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</si>
  <si>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</si>
  <si>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</si>
  <si>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</si>
  <si>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</si>
  <si>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</si>
  <si>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</si>
  <si>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</si>
  <si>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</si>
  <si>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</si>
  <si>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</si>
  <si>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</si>
  <si>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</si>
  <si>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</si>
  <si>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</si>
  <si>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</si>
  <si>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</si>
  <si>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</si>
  <si>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</si>
  <si>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</si>
  <si>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</si>
  <si>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</si>
  <si>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</si>
  <si>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</si>
  <si>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</si>
  <si>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</si>
  <si>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</si>
  <si>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</si>
  <si>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</si>
  <si>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</si>
  <si>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</si>
  <si>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</si>
  <si>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</si>
  <si>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</si>
  <si>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</si>
  <si>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</si>
  <si>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</si>
  <si>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</si>
  <si>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</si>
  <si>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</si>
  <si>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</si>
  <si>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</si>
  <si>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</si>
  <si>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</si>
  <si>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</si>
  <si>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2.40</t>
  </si>
  <si>
    <t>▲ 1.42</t>
  </si>
  <si>
    <t>一般会計</t>
  </si>
  <si>
    <t>国民健康保険事業勘定特別会計</t>
  </si>
  <si>
    <t>後期高齢者医療特別会計</t>
  </si>
  <si>
    <t>国民健康保険診療施設勘定特別会計</t>
  </si>
  <si>
    <t>国民健康保険歯科診療施設勘定特別会計</t>
  </si>
  <si>
    <t>下水道特別会計</t>
  </si>
  <si>
    <t>簡易水道特別会計</t>
  </si>
  <si>
    <t>その他会計（赤字）</t>
  </si>
  <si>
    <t>その他会計（黒字）</t>
  </si>
  <si>
    <t>隠岐広域連合（普通会計）</t>
  </si>
  <si>
    <t>隠岐広域連合（島前病院事業）</t>
  </si>
  <si>
    <t>隠岐広域連合（隠岐病院事業）</t>
  </si>
  <si>
    <t>隠岐広域連合（介護保険事業）</t>
  </si>
  <si>
    <t>島前町村組合</t>
  </si>
  <si>
    <t>島根県市町村総合事務組合</t>
  </si>
  <si>
    <t>島根県後期高齢者医療広域連合（普通会計）</t>
  </si>
  <si>
    <t>島根県後期高齢者医療広域連合（後期高齢者医療）</t>
  </si>
  <si>
    <t>-</t>
    <phoneticPr fontId="2"/>
  </si>
  <si>
    <t>法適用企業</t>
    <rPh sb="0" eb="1">
      <t>ホウ</t>
    </rPh>
    <rPh sb="1" eb="3">
      <t>テキヨウ</t>
    </rPh>
    <rPh sb="3" eb="5">
      <t>キギョウ</t>
    </rPh>
    <phoneticPr fontId="5"/>
  </si>
  <si>
    <t>法適用企業</t>
  </si>
  <si>
    <t>（株）ふるさと海士</t>
    <rPh sb="1" eb="2">
      <t>カブ</t>
    </rPh>
    <rPh sb="7" eb="9">
      <t>アマ</t>
    </rPh>
    <phoneticPr fontId="21"/>
  </si>
  <si>
    <t>（株）海士</t>
    <rPh sb="1" eb="2">
      <t>カブ</t>
    </rPh>
    <rPh sb="3" eb="5">
      <t>アマ</t>
    </rPh>
    <phoneticPr fontId="21"/>
  </si>
  <si>
    <t>庁舎建設基金</t>
    <rPh sb="0" eb="2">
      <t>チョウシャ</t>
    </rPh>
    <rPh sb="2" eb="4">
      <t>ケンセツ</t>
    </rPh>
    <rPh sb="4" eb="6">
      <t>キキン</t>
    </rPh>
    <phoneticPr fontId="11"/>
  </si>
  <si>
    <t>地域雇用創出基金</t>
    <rPh sb="0" eb="2">
      <t>チイキ</t>
    </rPh>
    <rPh sb="2" eb="4">
      <t>コヨウ</t>
    </rPh>
    <rPh sb="4" eb="6">
      <t>ソウシュツ</t>
    </rPh>
    <rPh sb="6" eb="8">
      <t>キキン</t>
    </rPh>
    <phoneticPr fontId="11"/>
  </si>
  <si>
    <t>福祉基金</t>
    <rPh sb="0" eb="2">
      <t>フクシ</t>
    </rPh>
    <rPh sb="2" eb="4">
      <t>キキン</t>
    </rPh>
    <phoneticPr fontId="11"/>
  </si>
  <si>
    <t>人材育成基金</t>
    <rPh sb="0" eb="2">
      <t>ジンザイ</t>
    </rPh>
    <rPh sb="2" eb="4">
      <t>イクセイ</t>
    </rPh>
    <rPh sb="4" eb="6">
      <t>キキン</t>
    </rPh>
    <phoneticPr fontId="11"/>
  </si>
  <si>
    <t>ふるさと基金</t>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</si>
  <si>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</si>
  <si>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</si>
  <si>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</si>
  <si>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</si>
  <si>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</si>
  <si>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</si>
  <si>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</si>
  <si>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</si>
  <si>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</si>
  <si>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</si>
  <si>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実質公債比率については、行政改革による基金財源をもとに、繰上償還の実施などの効果により毎年、改善を推移している。
将来負担比率については、他団体に比べ基金積立より施策推進へ財政投資を行っている結果、高く推移している。</t>
    <phoneticPr fontId="5"/>
  </si>
  <si>
    <t>老朽化した公共施設など延命化や長寿命化を行っていく必要がある。将来負担比率の増加を抑制するため、基金積立額の増加や繰り上げ償還による残債の抑制など進めて行く。</t>
    <rPh sb="0" eb="3">
      <t>ロウキュウカ</t>
    </rPh>
    <rPh sb="5" eb="7">
      <t>コウキョウ</t>
    </rPh>
    <rPh sb="7" eb="9">
      <t>シセツ</t>
    </rPh>
    <rPh sb="11" eb="13">
      <t>エンメイ</t>
    </rPh>
    <rPh sb="13" eb="14">
      <t>カ</t>
    </rPh>
    <rPh sb="15" eb="19">
      <t>チョウジュミョウカ</t>
    </rPh>
    <rPh sb="20" eb="21">
      <t>オコナ</t>
    </rPh>
    <rPh sb="25" eb="27">
      <t>ヒツヨウ</t>
    </rPh>
    <rPh sb="31" eb="33">
      <t>ショウライ</t>
    </rPh>
    <rPh sb="33" eb="35">
      <t>フタン</t>
    </rPh>
    <rPh sb="35" eb="37">
      <t>ヒリツ</t>
    </rPh>
    <rPh sb="38" eb="40">
      <t>ゾウカ</t>
    </rPh>
    <rPh sb="41" eb="43">
      <t>ヨクセイ</t>
    </rPh>
    <rPh sb="48" eb="50">
      <t>キキン</t>
    </rPh>
    <rPh sb="50" eb="52">
      <t>ツミタテ</t>
    </rPh>
    <rPh sb="52" eb="53">
      <t>ガク</t>
    </rPh>
    <rPh sb="54" eb="56">
      <t>ゾウカ</t>
    </rPh>
    <rPh sb="57" eb="58">
      <t>ク</t>
    </rPh>
    <rPh sb="59" eb="60">
      <t>ア</t>
    </rPh>
    <rPh sb="61" eb="63">
      <t>ショウカン</t>
    </rPh>
    <rPh sb="66" eb="68">
      <t>ザンサイ</t>
    </rPh>
    <rPh sb="69" eb="71">
      <t>ヨクセイ</t>
    </rPh>
    <rPh sb="73" eb="74">
      <t>スス</t>
    </rPh>
    <rPh sb="76" eb="77">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</si>
</sst>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52EE188-51EA-485C-9195-0665C59BD5D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A272-4A06-8D6E-73C18C3F12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580018</c:v>
                </c:pt>
                <c:pt idx="1">
                  <c:v>1092039</c:v>
                </c:pt>
                <c:pt idx="2">
                  <c:v>626342</c:v>
                </c:pt>
                <c:pt idx="3">
                  <c:v>567216</c:v>
                </c:pt>
                <c:pt idx="4">
                  <c:v>429982</c:v>
                </c:pt>
              </c:numCache>
            </c:numRef>
          </c:val>
          <c:smooth val="0"/>
          <c:extLst>
            <c:ext xmlns:c16="http://schemas.microsoft.com/office/drawing/2014/chart" uri="{C3380CC4-5D6E-409C-BE32-E72D297353CC}">
              <c16:uniqueId val="{00000001-A272-4A06-8D6E-73C18C3F12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c:v>
                </c:pt>
                <c:pt idx="1">
                  <c:v>1.8</c:v>
                </c:pt>
                <c:pt idx="2">
                  <c:v>5.6</c:v>
                </c:pt>
                <c:pt idx="3">
                  <c:v>6.51</c:v>
                </c:pt>
                <c:pt idx="4">
                  <c:v>3.53</c:v>
                </c:pt>
              </c:numCache>
            </c:numRef>
          </c:val>
          <c:extLst>
            <c:ext xmlns:c16="http://schemas.microsoft.com/office/drawing/2014/chart" uri="{C3380CC4-5D6E-409C-BE32-E72D297353CC}">
              <c16:uniqueId val="{00000000-9AE2-4580-95B5-AE278729CE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13.11</c:v>
                </c:pt>
                <c:pt idx="1">
                  <c:v>13.28</c:v>
                </c:pt>
                <c:pt idx="2">
                  <c:v>12.85</c:v>
                </c:pt>
                <c:pt idx="3">
                  <c:v>12.67</c:v>
                </c:pt>
                <c:pt idx="4">
                  <c:v>11.88</c:v>
                </c:pt>
              </c:numCache>
            </c:numRef>
          </c:val>
          <c:extLst>
            <c:ext xmlns:c16="http://schemas.microsoft.com/office/drawing/2014/chart" uri="{C3380CC4-5D6E-409C-BE32-E72D297353CC}">
              <c16:uniqueId val="{00000001-9AE2-4580-95B5-AE278729CE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c:v>
                </c:pt>
                <c:pt idx="1">
                  <c:v>8.59</c:v>
                </c:pt>
                <c:pt idx="2">
                  <c:v>3.85</c:v>
                </c:pt>
                <c:pt idx="3">
                  <c:v>0.99</c:v>
                </c:pt>
                <c:pt idx="4">
                  <c:v>-1.42</c:v>
                </c:pt>
              </c:numCache>
            </c:numRef>
          </c:val>
          <c:smooth val="0"/>
          <c:extLst>
            <c:ext xmlns:c16="http://schemas.microsoft.com/office/drawing/2014/chart" uri="{C3380CC4-5D6E-409C-BE32-E72D297353CC}">
              <c16:uniqueId val="{00000002-9AE2-4580-95B5-AE278729CE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62-4909-99D2-13BF1633B4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62-4909-99D2-13BF1633B4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62-4909-99D2-13BF1633B404}"/>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7.0000000000000007E-2</c:v>
                </c:pt>
                <c:pt idx="6">
                  <c:v>#N/A</c:v>
                </c:pt>
                <c:pt idx="7">
                  <c:v>0.02</c:v>
                </c:pt>
                <c:pt idx="8">
                  <c:v>#N/A</c:v>
                </c:pt>
                <c:pt idx="9">
                  <c:v>0.02</c:v>
                </c:pt>
              </c:numCache>
            </c:numRef>
          </c:val>
          <c:extLst>
            <c:ext xmlns:c16="http://schemas.microsoft.com/office/drawing/2014/chart" uri="{C3380CC4-5D6E-409C-BE32-E72D297353CC}">
              <c16:uniqueId val="{00000003-4662-4909-99D2-13BF1633B404}"/>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0.06</c:v>
                </c:pt>
                <c:pt idx="6">
                  <c:v>#N/A</c:v>
                </c:pt>
                <c:pt idx="7">
                  <c:v>7.0000000000000007E-2</c:v>
                </c:pt>
                <c:pt idx="8">
                  <c:v>#N/A</c:v>
                </c:pt>
                <c:pt idx="9">
                  <c:v>0.03</c:v>
                </c:pt>
              </c:numCache>
            </c:numRef>
          </c:val>
          <c:extLst>
            <c:ext xmlns:c16="http://schemas.microsoft.com/office/drawing/2014/chart" uri="{C3380CC4-5D6E-409C-BE32-E72D297353CC}">
              <c16:uniqueId val="{00000004-4662-4909-99D2-13BF1633B404}"/>
            </c:ext>
          </c:extLst>
        </c:ser>
        <c:ser>
          <c:idx val="5"/>
          <c:order val="5"/>
          <c:tx>
            <c:strRef>
              <c:f>データシート!$A$32</c:f>
              <c:strCache>
                <c:ptCount val="1"/>
                <c:pt idx="0">
                  <c:v>国民健康保険歯科診療施設勘定特別会計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5-4662-4909-99D2-13BF1633B404}"/>
            </c:ext>
          </c:extLst>
        </c:ser>
        <c:ser>
          <c:idx val="6"/>
          <c:order val="6"/>
          <c:tx>
            <c:strRef>
              <c:f>データシート!$A$33</c:f>
              <c:strCache>
                <c:ptCount val="1"/>
                <c:pt idx="0">
                  <c:v>国民健康保険診療施設勘定特別会計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0.02</c:v>
                </c:pt>
                <c:pt idx="4">
                  <c:v>#N/A</c:v>
                </c:pt>
                <c:pt idx="5">
                  <c:v>0.02</c:v>
                </c:pt>
                <c:pt idx="6">
                  <c:v>#N/A</c:v>
                </c:pt>
                <c:pt idx="7">
                  <c:v>0.01</c:v>
                </c:pt>
                <c:pt idx="8">
                  <c:v>#N/A</c:v>
                </c:pt>
                <c:pt idx="9">
                  <c:v>0.04</c:v>
                </c:pt>
              </c:numCache>
            </c:numRef>
          </c:val>
          <c:extLst>
            <c:ext xmlns:c16="http://schemas.microsoft.com/office/drawing/2014/chart" uri="{C3380CC4-5D6E-409C-BE32-E72D297353CC}">
              <c16:uniqueId val="{00000006-4662-4909-99D2-13BF1633B404}"/>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7-4662-4909-99D2-13BF1633B404}"/>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0.02</c:v>
                </c:pt>
                <c:pt idx="2">
                  <c:v>#N/A</c:v>
                </c:pt>
                <c:pt idx="3">
                  <c:v>0.28000000000000003</c:v>
                </c:pt>
                <c:pt idx="4">
                  <c:v>#N/A</c:v>
                </c:pt>
                <c:pt idx="5">
                  <c:v>0.24</c:v>
                </c:pt>
                <c:pt idx="6">
                  <c:v>#N/A</c:v>
                </c:pt>
                <c:pt idx="7">
                  <c:v>0.16</c:v>
                </c:pt>
                <c:pt idx="8">
                  <c:v>#N/A</c:v>
                </c:pt>
                <c:pt idx="9">
                  <c:v>1.08</c:v>
                </c:pt>
              </c:numCache>
            </c:numRef>
          </c:val>
          <c:extLst>
            <c:ext xmlns:c16="http://schemas.microsoft.com/office/drawing/2014/chart" uri="{C3380CC4-5D6E-409C-BE32-E72D297353CC}">
              <c16:uniqueId val="{00000008-4662-4909-99D2-13BF1633B4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1.89</c:v>
                </c:pt>
                <c:pt idx="2">
                  <c:v>#N/A</c:v>
                </c:pt>
                <c:pt idx="3">
                  <c:v>1.8</c:v>
                </c:pt>
                <c:pt idx="4">
                  <c:v>#N/A</c:v>
                </c:pt>
                <c:pt idx="5">
                  <c:v>5.59</c:v>
                </c:pt>
                <c:pt idx="6">
                  <c:v>#N/A</c:v>
                </c:pt>
                <c:pt idx="7">
                  <c:v>6.5</c:v>
                </c:pt>
                <c:pt idx="8">
                  <c:v>#N/A</c:v>
                </c:pt>
                <c:pt idx="9">
                  <c:v>3.53</c:v>
                </c:pt>
              </c:numCache>
            </c:numRef>
          </c:val>
          <c:extLst>
            <c:ext xmlns:c16="http://schemas.microsoft.com/office/drawing/2014/chart" uri="{C3380CC4-5D6E-409C-BE32-E72D297353CC}">
              <c16:uniqueId val="{00000009-4662-4909-99D2-13BF1633B4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948</c:v>
                </c:pt>
                <c:pt idx="5">
                  <c:v>938</c:v>
                </c:pt>
                <c:pt idx="8">
                  <c:v>960</c:v>
                </c:pt>
                <c:pt idx="11">
                  <c:v>957</c:v>
                </c:pt>
                <c:pt idx="14">
                  <c:v>1021</c:v>
                </c:pt>
              </c:numCache>
            </c:numRef>
          </c:val>
          <c:extLst>
            <c:ext xmlns:c16="http://schemas.microsoft.com/office/drawing/2014/chart" uri="{C3380CC4-5D6E-409C-BE32-E72D297353CC}">
              <c16:uniqueId val="{00000000-7899-4F63-89BF-3D10DC74B2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2</c:v>
                </c:pt>
                <c:pt idx="6">
                  <c:v>2</c:v>
                </c:pt>
                <c:pt idx="9">
                  <c:v>1</c:v>
                </c:pt>
                <c:pt idx="12">
                  <c:v>1</c:v>
                </c:pt>
              </c:numCache>
            </c:numRef>
          </c:val>
          <c:extLst>
            <c:ext xmlns:c16="http://schemas.microsoft.com/office/drawing/2014/chart" uri="{C3380CC4-5D6E-409C-BE32-E72D297353CC}">
              <c16:uniqueId val="{00000001-7899-4F63-89BF-3D10DC74B2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99-4F63-89BF-3D10DC74B2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0</c:v>
                </c:pt>
                <c:pt idx="6">
                  <c:v>0</c:v>
                </c:pt>
                <c:pt idx="9">
                  <c:v>1</c:v>
                </c:pt>
                <c:pt idx="12">
                  <c:v>0</c:v>
                </c:pt>
              </c:numCache>
            </c:numRef>
          </c:val>
          <c:extLst>
            <c:ext xmlns:c16="http://schemas.microsoft.com/office/drawing/2014/chart" uri="{C3380CC4-5D6E-409C-BE32-E72D297353CC}">
              <c16:uniqueId val="{00000003-7899-4F63-89BF-3D10DC74B2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175</c:v>
                </c:pt>
                <c:pt idx="3">
                  <c:v>156</c:v>
                </c:pt>
                <c:pt idx="6">
                  <c:v>175</c:v>
                </c:pt>
                <c:pt idx="9">
                  <c:v>186</c:v>
                </c:pt>
                <c:pt idx="12">
                  <c:v>196</c:v>
                </c:pt>
              </c:numCache>
            </c:numRef>
          </c:val>
          <c:extLst>
            <c:ext xmlns:c16="http://schemas.microsoft.com/office/drawing/2014/chart" uri="{C3380CC4-5D6E-409C-BE32-E72D297353CC}">
              <c16:uniqueId val="{00000004-7899-4F63-89BF-3D10DC74B2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99-4F63-89BF-3D10DC74B2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99-4F63-89BF-3D10DC74B2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966</c:v>
                </c:pt>
                <c:pt idx="3">
                  <c:v>931</c:v>
                </c:pt>
                <c:pt idx="6">
                  <c:v>876</c:v>
                </c:pt>
                <c:pt idx="9">
                  <c:v>891</c:v>
                </c:pt>
                <c:pt idx="12">
                  <c:v>977</c:v>
                </c:pt>
              </c:numCache>
            </c:numRef>
          </c:val>
          <c:extLst>
            <c:ext xmlns:c16="http://schemas.microsoft.com/office/drawing/2014/chart" uri="{C3380CC4-5D6E-409C-BE32-E72D297353CC}">
              <c16:uniqueId val="{00000007-7899-4F63-89BF-3D10DC74B2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194</c:v>
                </c:pt>
                <c:pt idx="2">
                  <c:v>#N/A</c:v>
                </c:pt>
                <c:pt idx="3">
                  <c:v>#N/A</c:v>
                </c:pt>
                <c:pt idx="4">
                  <c:v>151</c:v>
                </c:pt>
                <c:pt idx="5">
                  <c:v>#N/A</c:v>
                </c:pt>
                <c:pt idx="6">
                  <c:v>#N/A</c:v>
                </c:pt>
                <c:pt idx="7">
                  <c:v>93</c:v>
                </c:pt>
                <c:pt idx="8">
                  <c:v>#N/A</c:v>
                </c:pt>
                <c:pt idx="9">
                  <c:v>#N/A</c:v>
                </c:pt>
                <c:pt idx="10">
                  <c:v>122</c:v>
                </c:pt>
                <c:pt idx="11">
                  <c:v>#N/A</c:v>
                </c:pt>
                <c:pt idx="12">
                  <c:v>#N/A</c:v>
                </c:pt>
                <c:pt idx="13">
                  <c:v>153</c:v>
                </c:pt>
                <c:pt idx="14">
                  <c:v>#N/A</c:v>
                </c:pt>
              </c:numCache>
            </c:numRef>
          </c:val>
          <c:smooth val="0"/>
          <c:extLst>
            <c:ext xmlns:c16="http://schemas.microsoft.com/office/drawing/2014/chart" uri="{C3380CC4-5D6E-409C-BE32-E72D297353CC}">
              <c16:uniqueId val="{00000008-7899-4F63-89BF-3D10DC74B2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7731</c:v>
                </c:pt>
                <c:pt idx="5">
                  <c:v>8465</c:v>
                </c:pt>
                <c:pt idx="8">
                  <c:v>8564</c:v>
                </c:pt>
                <c:pt idx="11">
                  <c:v>8190</c:v>
                </c:pt>
                <c:pt idx="14">
                  <c:v>8360</c:v>
                </c:pt>
              </c:numCache>
            </c:numRef>
          </c:val>
          <c:extLst>
            <c:ext xmlns:c16="http://schemas.microsoft.com/office/drawing/2014/chart" uri="{C3380CC4-5D6E-409C-BE32-E72D297353CC}">
              <c16:uniqueId val="{00000000-A3BB-407F-9316-E870E2A35D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195</c:v>
                </c:pt>
                <c:pt idx="5">
                  <c:v>60</c:v>
                </c:pt>
                <c:pt idx="8">
                  <c:v>178</c:v>
                </c:pt>
                <c:pt idx="11">
                  <c:v>161</c:v>
                </c:pt>
                <c:pt idx="14">
                  <c:v>133</c:v>
                </c:pt>
              </c:numCache>
            </c:numRef>
          </c:val>
          <c:extLst>
            <c:ext xmlns:c16="http://schemas.microsoft.com/office/drawing/2014/chart" uri="{C3380CC4-5D6E-409C-BE32-E72D297353CC}">
              <c16:uniqueId val="{00000001-A3BB-407F-9316-E870E2A35D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1020</c:v>
                </c:pt>
                <c:pt idx="5">
                  <c:v>877</c:v>
                </c:pt>
                <c:pt idx="8">
                  <c:v>984</c:v>
                </c:pt>
                <c:pt idx="11">
                  <c:v>1125</c:v>
                </c:pt>
                <c:pt idx="14">
                  <c:v>1125</c:v>
                </c:pt>
              </c:numCache>
            </c:numRef>
          </c:val>
          <c:extLst>
            <c:ext xmlns:c16="http://schemas.microsoft.com/office/drawing/2014/chart" uri="{C3380CC4-5D6E-409C-BE32-E72D297353CC}">
              <c16:uniqueId val="{00000002-A3BB-407F-9316-E870E2A35D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BB-407F-9316-E870E2A35D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BB-407F-9316-E870E2A35D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BB-407F-9316-E870E2A35D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577</c:v>
                </c:pt>
                <c:pt idx="3">
                  <c:v>591</c:v>
                </c:pt>
                <c:pt idx="6">
                  <c:v>446</c:v>
                </c:pt>
                <c:pt idx="9">
                  <c:v>386</c:v>
                </c:pt>
                <c:pt idx="12">
                  <c:v>427</c:v>
                </c:pt>
              </c:numCache>
            </c:numRef>
          </c:val>
          <c:extLst>
            <c:ext xmlns:c16="http://schemas.microsoft.com/office/drawing/2014/chart" uri="{C3380CC4-5D6E-409C-BE32-E72D297353CC}">
              <c16:uniqueId val="{00000006-A3BB-407F-9316-E870E2A35D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66</c:v>
                </c:pt>
                <c:pt idx="3">
                  <c:v>66</c:v>
                </c:pt>
                <c:pt idx="6">
                  <c:v>64</c:v>
                </c:pt>
                <c:pt idx="9">
                  <c:v>62</c:v>
                </c:pt>
                <c:pt idx="12">
                  <c:v>60</c:v>
                </c:pt>
              </c:numCache>
            </c:numRef>
          </c:val>
          <c:extLst>
            <c:ext xmlns:c16="http://schemas.microsoft.com/office/drawing/2014/chart" uri="{C3380CC4-5D6E-409C-BE32-E72D297353CC}">
              <c16:uniqueId val="{00000007-A3BB-407F-9316-E870E2A35D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2977</c:v>
                </c:pt>
                <c:pt idx="3">
                  <c:v>2986</c:v>
                </c:pt>
                <c:pt idx="6">
                  <c:v>3078</c:v>
                </c:pt>
                <c:pt idx="9">
                  <c:v>3177</c:v>
                </c:pt>
                <c:pt idx="12">
                  <c:v>3154</c:v>
                </c:pt>
              </c:numCache>
            </c:numRef>
          </c:val>
          <c:extLst>
            <c:ext xmlns:c16="http://schemas.microsoft.com/office/drawing/2014/chart" uri="{C3380CC4-5D6E-409C-BE32-E72D297353CC}">
              <c16:uniqueId val="{00000008-A3BB-407F-9316-E870E2A35D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3BB-407F-9316-E870E2A35D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7106</c:v>
                </c:pt>
                <c:pt idx="3">
                  <c:v>8216</c:v>
                </c:pt>
                <c:pt idx="6">
                  <c:v>8483</c:v>
                </c:pt>
                <c:pt idx="9">
                  <c:v>8670</c:v>
                </c:pt>
                <c:pt idx="12">
                  <c:v>8400</c:v>
                </c:pt>
              </c:numCache>
            </c:numRef>
          </c:val>
          <c:extLst>
            <c:ext xmlns:c16="http://schemas.microsoft.com/office/drawing/2014/chart" uri="{C3380CC4-5D6E-409C-BE32-E72D297353CC}">
              <c16:uniqueId val="{0000000A-A3BB-407F-9316-E870E2A35D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1780</c:v>
                </c:pt>
                <c:pt idx="2">
                  <c:v>#N/A</c:v>
                </c:pt>
                <c:pt idx="3">
                  <c:v>#N/A</c:v>
                </c:pt>
                <c:pt idx="4">
                  <c:v>2456</c:v>
                </c:pt>
                <c:pt idx="5">
                  <c:v>#N/A</c:v>
                </c:pt>
                <c:pt idx="6">
                  <c:v>#N/A</c:v>
                </c:pt>
                <c:pt idx="7">
                  <c:v>2345</c:v>
                </c:pt>
                <c:pt idx="8">
                  <c:v>#N/A</c:v>
                </c:pt>
                <c:pt idx="9">
                  <c:v>#N/A</c:v>
                </c:pt>
                <c:pt idx="10">
                  <c:v>2819</c:v>
                </c:pt>
                <c:pt idx="11">
                  <c:v>#N/A</c:v>
                </c:pt>
                <c:pt idx="12">
                  <c:v>#N/A</c:v>
                </c:pt>
                <c:pt idx="13">
                  <c:v>2423</c:v>
                </c:pt>
                <c:pt idx="14">
                  <c:v>#N/A</c:v>
                </c:pt>
              </c:numCache>
            </c:numRef>
          </c:val>
          <c:smooth val="0"/>
          <c:extLst>
            <c:ext xmlns:c16="http://schemas.microsoft.com/office/drawing/2014/chart" uri="{C3380CC4-5D6E-409C-BE32-E72D297353CC}">
              <c16:uniqueId val="{0000000B-A3BB-407F-9316-E870E2A35D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293</c:v>
                </c:pt>
                <c:pt idx="1">
                  <c:v>293</c:v>
                </c:pt>
                <c:pt idx="2">
                  <c:v>283</c:v>
                </c:pt>
              </c:numCache>
            </c:numRef>
          </c:val>
          <c:extLst>
            <c:ext xmlns:c16="http://schemas.microsoft.com/office/drawing/2014/chart" uri="{C3380CC4-5D6E-409C-BE32-E72D297353CC}">
              <c16:uniqueId val="{00000000-A8A7-4F75-A949-8F3D09D9B9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322</c:v>
                </c:pt>
                <c:pt idx="1">
                  <c:v>373</c:v>
                </c:pt>
                <c:pt idx="2">
                  <c:v>432</c:v>
                </c:pt>
              </c:numCache>
            </c:numRef>
          </c:val>
          <c:extLst>
            <c:ext xmlns:c16="http://schemas.microsoft.com/office/drawing/2014/chart" uri="{C3380CC4-5D6E-409C-BE32-E72D297353CC}">
              <c16:uniqueId val="{00000001-A8A7-4F75-A949-8F3D09D9B9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272</c:v>
                </c:pt>
                <c:pt idx="1">
                  <c:v>372</c:v>
                </c:pt>
                <c:pt idx="2">
                  <c:v>326</c:v>
                </c:pt>
              </c:numCache>
            </c:numRef>
          </c:val>
          <c:extLst>
            <c:ext xmlns:c16="http://schemas.microsoft.com/office/drawing/2014/chart" uri="{C3380CC4-5D6E-409C-BE32-E72D297353CC}">
              <c16:uniqueId val="{00000002-A8A7-4F75-A949-8F3D09D9B9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{01CF8883-C9AE-4B21-B410-A697E3C1089C}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217-4FE0-A5AF-D1133DED41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{87EB68BF-CA74-4038-B466-B899089C3D7D}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17-4FE0-A5AF-D1133DED41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{AE912C89-440D-42D4-B3EE-8EE7B7AA20FC}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17-4FE0-A5AF-D1133DED41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{B6717E5F-34E7-42B0-AFAA-7397A418D9D0}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17-4FE0-A5AF-D1133DED41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{11AA0C5B-8BD1-4B47-8181-C4D0BDE301FB}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17-4FE0-A5AF-D1133DED41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{62DB3638-EFA8-43D7-A5E0-EBAB8E5094E7}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217-4FE0-A5AF-D1133DED41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{F241FA4B-379F-4760-B2CE-DE5002E032CE}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217-4FE0-A5AF-D1133DED411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{F61C06F0-8A61-4A43-9E8C-85AD65002B37}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217-4FE0-A5AF-D1133DED411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{E5D13E9D-67FE-4269-BF88-CAF1412CA1F7}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217-4FE0-A5AF-D1133DED41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53.4</c:v>
                </c:pt>
              </c:numCache>
            </c:numRef>
          </c:xVal>
          <c:yVal>
            <c:numRef>
              <c:f>公会計指標分析・財政指標組合せ分析表!$BP$51:$DC$51</c:f>
              <c:numCache>
                <c:formatCode>#,##0.0;"▲ "#,##0.0</c:formatCode>
                <c:ptCount val="40"/>
                <c:pt idx="24">
                  <c:v>196.2</c:v>
                </c:pt>
              </c:numCache>
            </c:numRef>
          </c:yVal>
          <c:smooth val="0"/>
          <c:extLst>
            <c:ext xmlns:c16="http://schemas.microsoft.com/office/drawing/2014/chart" uri="{C3380CC4-5D6E-409C-BE32-E72D297353CC}">
              <c16:uniqueId val="{00000009-F217-4FE0-A5AF-D1133DED41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{990A20DB-C40A-4CE3-8FB3-B98BCE4ABB01}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217-4FE0-A5AF-D1133DED41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{A27CD6F7-6BD1-494D-8C95-CF037AA0A988}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17-4FE0-A5AF-D1133DED41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{9B519AA8-50A4-4AD5-ACC2-287098008EAE}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17-4FE0-A5AF-D1133DED41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{D44D847E-2E27-4192-A292-90A20DCCE720}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17-4FE0-A5AF-D1133DED41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{D7557304-6DA2-4C13-AF95-5EEFE408DD5E}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17-4FE0-A5AF-D1133DED41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{CE35098A-3F86-4031-BC84-EFD96A018A48}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217-4FE0-A5AF-D1133DED41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{800A99BB-C415-4745-A670-A15936DDA565}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217-4FE0-A5AF-D1133DED411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{8140F04D-4AA9-4FCC-B487-8077398BC8F8}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217-4FE0-A5AF-D1133DED411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{9753CA5B-9556-4085-98E9-E8B623FEE97A}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217-4FE0-A5AF-D1133DED41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F217-4FE0-A5AF-D1133DED4117}"/>
            </c:ext>
          </c:extLst>
        </c:ser>
        <c:dLbls>
          <c:showLegendKey val="0"/>
          <c:showVal val="1"/>
          <c:showCatName val="0"/>
          <c:showSerName val="0"/>
          <c:showPercent val="0"/>
          <c:showBubbleSize val="0"/>
        </c:dLbls>
        <c:axId val="46179840"/>
        <c:axId val="46181760"/>
      </c:scatterChart>
      <c:valAx>
        <c:axId val="46179840"/>
        <c:scaling>
          <c:orientation val="minMax"/>
          <c:max val="58.300000000000004"/>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{D22FF34A-55FB-459E-BD3F-E94530E96086}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3AF-4FCC-8E5A-C0759BA0C0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{25525C02-BB5A-4EE0-9976-E3C713462689}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AF-4FCC-8E5A-C0759BA0C0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{1D2B7AC6-DB1A-4EBD-B864-3C13B64020A1}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AF-4FCC-8E5A-C0759BA0C0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{A2AABC1E-3138-4D10-8128-5469565EB0A5}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AF-4FCC-8E5A-C0759BA0C0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{84983572-4230-42F3-86C1-15491BFEF495}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AF-4FCC-8E5A-C0759BA0C0F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{B2CD37A4-E1CC-4C96-997C-296799E877A7}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3AF-4FCC-8E5A-C0759BA0C0F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{F1C18F14-27FA-4DB0-B1AE-DD1B52984C7B}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3AF-4FCC-8E5A-C0759BA0C0F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{FB08295E-4EA8-4551-8813-62D5CCFA2714}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3AF-4FCC-8E5A-C0759BA0C0F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{06EE5827-3045-4F44-BA12-33D5863F34A8}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3AF-4FCC-8E5A-C0759BA0C0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13.1</c:v>
                </c:pt>
                <c:pt idx="16">
                  <c:v>10.6</c:v>
                </c:pt>
                <c:pt idx="24">
                  <c:v>8.6999999999999993</c:v>
                </c:pt>
                <c:pt idx="32">
                  <c:v>8.5</c:v>
                </c:pt>
              </c:numCache>
            </c:numRef>
          </c:xVal>
          <c:yVal>
            <c:numRef>
              <c:f>公会計指標分析・財政指標組合せ分析表!$BP$73:$DC$73</c:f>
              <c:numCache>
                <c:formatCode>#,##0.0;"▲ "#,##0.0</c:formatCode>
                <c:ptCount val="40"/>
                <c:pt idx="0">
                  <c:v>130.9</c:v>
                </c:pt>
                <c:pt idx="8">
                  <c:v>181.9</c:v>
                </c:pt>
                <c:pt idx="16">
                  <c:v>167.1</c:v>
                </c:pt>
                <c:pt idx="24">
                  <c:v>196.2</c:v>
                </c:pt>
                <c:pt idx="32">
                  <c:v>166.5</c:v>
                </c:pt>
              </c:numCache>
            </c:numRef>
          </c:yVal>
          <c:smooth val="0"/>
          <c:extLst>
            <c:ext xmlns:c16="http://schemas.microsoft.com/office/drawing/2014/chart" uri="{C3380CC4-5D6E-409C-BE32-E72D297353CC}">
              <c16:uniqueId val="{00000009-93AF-4FCC-8E5A-C0759BA0C0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{92F77E12-5EE0-4602-BDD0-01CF4BFECA4C}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3AF-4FCC-8E5A-C0759BA0C0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{D9915953-A5EF-4C34-A110-BCA8D32F43AF}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AF-4FCC-8E5A-C0759BA0C0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{B7DD5862-0D62-4CD9-ACC0-C97ABF271C10}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AF-4FCC-8E5A-C0759BA0C0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{12B72FBF-77F1-4D9C-9567-CD7B1F1ECE6D}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AF-4FCC-8E5A-C0759BA0C0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{EB2EF853-7CC3-4AC1-ACE6-0642268CD7C3}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AF-4FCC-8E5A-C0759BA0C0F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{216DD6A9-9431-464E-90C9-4F8274580635}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3AF-4FCC-8E5A-C0759BA0C0F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{468EAB66-CDBA-48FF-95DC-A26CB19EE25F}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3AF-4FCC-8E5A-C0759BA0C0F2}"/>
                </c:ext>
              </c:extLst>
            </c:dLbl>
            <c:dLbl>
              <c:idx val="24"/>
              <c:layout>
                <c:manualLayout>
                  <c:x val="-3.604702820739025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{B79D2142-698C-42EC-B0EE-CFB597AA0848}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3AF-4FCC-8E5A-C0759BA0C0F2}"/>
                </c:ext>
              </c:extLst>
            </c:dLbl>
            <c:dLbl>
              <c:idx val="32"/>
              <c:layout>
                <c:manualLayout>
                  <c:x val="-2.73489550308310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{2952CF21-46F4-431F-B8C6-176132E3BD81}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3AF-4FCC-8E5A-C0759BA0C0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AF-4FCC-8E5A-C0759BA0C0F2}"/>
            </c:ext>
          </c:extLst>
        </c:ser>
        <c:dLbls>
          <c:showLegendKey val="0"/>
          <c:showVal val="1"/>
          <c:showCatName val="0"/>
          <c:showSerName val="0"/>
          <c:showPercent val="0"/>
          <c:showBubbleSize val="0"/>
        </c:dLbls>
        <c:axId val="84219776"/>
        <c:axId val="84234240"/>
      </c:scatterChart>
      <c:valAx>
        <c:axId val="84219776"/>
        <c:scaling>
          <c:orientation val="minMax"/>
          <c:max val="15.2"/>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公債費となっている。現在は、公債費の償還ピークが過ぎ、行財政改革以降の地方債抑制や繰上償還などにより実質公債費比率は年々減少傾向にある。引き続き、地方債の抑制に努め、財政健全化を図ることと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地方債残高となっている。現在は、行財政改革以降の地方債抑制により地方債残高が減少し、将来負担額は下がってきている。また、充当可能財源等については、基準財政需要額算入見込額及び特定歳入ともに大きな増額は期待できないため、充当可能基金の計画的な積立に努力す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今後も計画的な地方債の発行に努め、財政健全化を図る。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島根県海士町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・繰り上げ償還を目的とした減債基金は増額となり。目的基金では、ちぃおう者建設基金等の新設により増額となった。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減債基金は、２～３年に繰り上げ償還を行い、目的基金については、公共施設の老朽化等を目的とした積立を継続する。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ふうさと基金：個性的なふるさとづくりに資する事業の推進等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人材育成基金：学生への学費補助、人材研修への補助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庁舎建設基金について、建て替え対応のため積み立たことによる増額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各目的の達成に取り崩す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財政調整のための取り崩しが発生したため減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災害や財政調整のため３憶程度をめどに積み立てる。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決算剰余金を積立て増額となった。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財政悪化に対応するため</a:t>
          </a:r>
          <a:r>
            <a:rPr kumimoji="1" lang="ja-JP" altLang="ja-JP" sz="1100">
              <a:solidFill>
                <a:schemeClr val="dk1"/>
              </a:solidFill>
              <a:effectLst/>
              <a:latin typeface="+mn-lt"/>
              <a:ea typeface="+mn-ea"/>
              <a:cs typeface="+mn-cs"/>
            </a:rPr>
            <a:t>２～３年に繰り上げ償還を行い、目的基金については、公共施設の老朽化等を目的とした積立を継続する。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8C78E5-64D5-4FC6-A3A6-E6330E7F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21A2B20-C8C1-4762-9DCC-0AE93A349D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3BD84FE-B6C0-4D3F-9877-71EDE70F252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CAA8A63-8CEC-45E0-A501-C5F460C37A5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5FBCAD6-771C-4F5B-AE77-399D176C02B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E6FB16D-AC65-4706-B6A8-1ECDC7800A6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8EF09B9-96ED-4B58-AFCB-C571716D08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13C1DA6-1C5F-4D43-8A73-66EF6FBA753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98EFF2F-0989-45F7-B111-7863CED8436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DEA9542-F9A8-4BD1-B0B0-07ADC283E5A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24629C0-B18F-4423-AC52-B9453F7E798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BB5B9B0-8010-4A54-92C1-E379D0082FB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2,286
2,276
33.44
4,934,051
4,814,966
84,014
2,379,513
8,400,324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A7323D2-3BA7-4B26-8C22-145D9C4FFEE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62765FC-B7D6-4924-979A-A23513E6406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181839C-7FFC-4A8C-8C47-24DBFD32E22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F316E57-6CAB-488F-B627-559E013D545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D481C5D-5E5C-4B3B-92C4-488101EC1B8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90A78B8-9A53-4EBA-894A-CCE2992748C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2ED98D2-81C0-47A4-9861-60EB749A88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FE00659-0387-443C-8705-2C6DD5A6C8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26AA34B-0E29-4ADF-AD56-0868D2650A8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5B9381D-2062-40A1-860B-309A3C8DA86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0DDDC60-2387-4058-BB6A-AD6BB3F57A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AF615BD-BCE8-402F-A74D-448408C118B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6E67483-0379-4299-BBE7-DF43C4E7D1C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1E2441A-A76C-4049-8E71-A2ED5C97A0F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2256155-DE01-4A08-91CA-5306E747A0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644BAEE-0CC1-458C-BD83-E54BF2A672E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682F4A6-93F5-471D-A312-AF21D6484FC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684577C-B957-49A0-944A-338CEED3B6C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9ABC8FA3-E8CD-4069-9BBA-9825CF86902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D6B10E05-D505-4C4D-B1B6-256429E94C0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DFE2259C-5987-4DEA-A1C4-4C95A93FCD8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8209C32-1212-4F54-9866-B5D97440155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81AC5B4-E069-42F2-B123-7F72BE35632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A4DC1D4D-377A-47CE-9F30-03EABE4047A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4EA3CA9-83BB-43E6-A084-6D8D1DBBA1F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EC019A8-0785-4208-98DE-AACCBBA087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1A577D7-9F1B-465C-991E-1FF8FC8C718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DE0929B-0324-4BF1-80FD-A28096EE34A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B9F7869-6791-49BC-9E9B-29704B38ABC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36557EA-E2BB-431D-8B2A-3DB40B88A07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A343047-1354-4B12-BE83-A7DBDA4C669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B3B6C24D-6347-4802-B6A1-92EA05D03DC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93922F8-965D-4B99-AF82-DA0F8C24D4A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A3CAF86-9E2A-4D6B-8C20-D8CE74F21C2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有形固定資産原価償却率は、類似団体と近い数値であるが、公共施設等の適正管理（公共施設個別計画など）を推進し、各施設の老朽化の状況を把握・施設の適正な運営管理をさらに進める。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150C72D-6EA6-4C8E-A2C6-E70BF3D5275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7C452F4-685E-4BFB-9953-769FEDF9C95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41FD172D-E705-4F25-8976-85BC46F7A5B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F1D0DA57-6684-406B-9CC2-3118F32A6EB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EB03AB4C-539A-4A0D-95DA-30BF047ABD3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FEDF0A87-7061-4871-AB5C-3CE4E052A56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E6965583-9D95-4CB0-AC7B-69F9BF5EC81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946B1E89-5A9C-46AB-B8B4-40560E24F98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3121A0EC-BE6D-47EA-88F6-AD7010DAC82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4BD9CABD-C51A-4B20-9EA3-686319C3DAF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D6F0F1C7-7653-4A5B-9C3C-48F67323CAD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28217662-C2CF-4A45-B80F-E0359B899C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888A1BA-614A-45D3-9A93-8EBA6632C13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6F5A9C9E-985F-4473-A7BE-5508B732082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35642328-EE45-4D2D-842B-BFCDA01A7DC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A5497510-1734-4F9F-BFE7-D0B622286B9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a:extLst>
            <a:ext uri="{FF2B5EF4-FFF2-40B4-BE49-F238E27FC236}">
              <a16:creationId xmlns:a16="http://schemas.microsoft.com/office/drawing/2014/main" id="{5F25AD4D-F20C-478A-A477-3E6D1D773D52}"/>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a:extLst>
            <a:ext uri="{FF2B5EF4-FFF2-40B4-BE49-F238E27FC236}">
              <a16:creationId xmlns:a16="http://schemas.microsoft.com/office/drawing/2014/main" id="{02A21B63-6D59-4A66-8E1E-DC72A33493D5}"/>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a:extLst>
            <a:ext uri="{FF2B5EF4-FFF2-40B4-BE49-F238E27FC236}">
              <a16:creationId xmlns:a16="http://schemas.microsoft.com/office/drawing/2014/main" id="{53A23494-E457-4868-BAE3-8D6479DA13CD}"/>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a:extLst>
            <a:ext uri="{FF2B5EF4-FFF2-40B4-BE49-F238E27FC236}">
              <a16:creationId xmlns:a16="http://schemas.microsoft.com/office/drawing/2014/main" id="{014D7B6E-8531-4966-A0EE-8222DDDA006E}"/>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a:extLst>
            <a:ext uri="{FF2B5EF4-FFF2-40B4-BE49-F238E27FC236}">
              <a16:creationId xmlns:a16="http://schemas.microsoft.com/office/drawing/2014/main" id="{1957F4E4-284E-4F17-A9CC-8C28DF2931B8}"/>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69" name="有形固定資産減価償却率平均値テキスト">
          <a:extLst>
            <a:ext uri="{FF2B5EF4-FFF2-40B4-BE49-F238E27FC236}">
              <a16:creationId xmlns:a16="http://schemas.microsoft.com/office/drawing/2014/main" id="{BDD112F3-4855-4710-9969-C24D4966D753}"/>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a:extLst>
            <a:ext uri="{FF2B5EF4-FFF2-40B4-BE49-F238E27FC236}">
              <a16:creationId xmlns:a16="http://schemas.microsoft.com/office/drawing/2014/main" id="{7FDCB632-2F94-4FC5-8952-0B7F0E5B311C}"/>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a:extLst>
            <a:ext uri="{FF2B5EF4-FFF2-40B4-BE49-F238E27FC236}">
              <a16:creationId xmlns:a16="http://schemas.microsoft.com/office/drawing/2014/main" id="{7D2305F1-0EB9-463D-AEE9-F4910411F957}"/>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a:extLst>
            <a:ext uri="{FF2B5EF4-FFF2-40B4-BE49-F238E27FC236}">
              <a16:creationId xmlns:a16="http://schemas.microsoft.com/office/drawing/2014/main" id="{C66C9112-4EE9-4FD7-9AB6-4BC806EFA13A}"/>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3E1382B5-309A-479F-847B-05835DC12DA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DAAB860-A4E4-440C-BCDB-05ABA04484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08AE230-79F4-427A-A375-0659FE20559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C53B89-F44C-4B33-8CBA-4651EEC1C9D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1B55366-FC5A-4244-A29C-3CCDDD50852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78" name="楕円 77">
          <a:extLst>
            <a:ext uri="{FF2B5EF4-FFF2-40B4-BE49-F238E27FC236}">
              <a16:creationId xmlns:a16="http://schemas.microsoft.com/office/drawing/2014/main" id="{7D63A116-724B-4812-959E-B9498061A1AC}"/>
            </a:ext>
          </a:extLst>
        </xdr:cNvPr>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88917</xdr:rowOff>
    </xdr:from>
    <xdr:ext cx="405111" cy="259045"/>
    <xdr:sp macro="" textlink="">
      <xdr:nvSpPr>
        <xdr:cNvPr id="79" name="n_1aveValue有形固定資産減価償却率">
          <a:extLst>
            <a:ext uri="{FF2B5EF4-FFF2-40B4-BE49-F238E27FC236}">
              <a16:creationId xmlns:a16="http://schemas.microsoft.com/office/drawing/2014/main" id="{6CA99236-A89B-47CB-A43B-690B34538B51}"/>
            </a:ext>
          </a:extLst>
        </xdr:cNvPr>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0" name="n_2aveValue有形固定資産減価償却率">
          <a:extLst>
            <a:ext uri="{FF2B5EF4-FFF2-40B4-BE49-F238E27FC236}">
              <a16:creationId xmlns:a16="http://schemas.microsoft.com/office/drawing/2014/main" id="{9156B96C-6DCE-4021-924A-A59727AF059E}"/>
            </a:ext>
          </a:extLst>
        </xdr:cNvPr>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81" name="n_1mainValue有形固定資産減価償却率">
          <a:extLst>
            <a:ext uri="{FF2B5EF4-FFF2-40B4-BE49-F238E27FC236}">
              <a16:creationId xmlns:a16="http://schemas.microsoft.com/office/drawing/2014/main" id="{BCEA6CEA-6ABD-4B9B-A4E6-FF6F10EECD4F}"/>
            </a:ext>
          </a:extLst>
        </xdr:cNvPr>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a:extLst>
            <a:ext uri="{FF2B5EF4-FFF2-40B4-BE49-F238E27FC236}">
              <a16:creationId xmlns:a16="http://schemas.microsoft.com/office/drawing/2014/main" id="{9BCBE4E9-D832-4F14-8C14-BDCDD58079B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a:extLst>
            <a:ext uri="{FF2B5EF4-FFF2-40B4-BE49-F238E27FC236}">
              <a16:creationId xmlns:a16="http://schemas.microsoft.com/office/drawing/2014/main" id="{4EEA5AF7-8285-43CF-80CA-61B958C4CC2A}"/>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a:extLst>
            <a:ext uri="{FF2B5EF4-FFF2-40B4-BE49-F238E27FC236}">
              <a16:creationId xmlns:a16="http://schemas.microsoft.com/office/drawing/2014/main" id="{DBE23AEB-6568-469E-BA9C-7EDA5506CF25}"/>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a:extLst>
            <a:ext uri="{FF2B5EF4-FFF2-40B4-BE49-F238E27FC236}">
              <a16:creationId xmlns:a16="http://schemas.microsoft.com/office/drawing/2014/main" id="{FD27A70A-4A51-42E3-BE38-68CF3B840E1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a:extLst>
            <a:ext uri="{FF2B5EF4-FFF2-40B4-BE49-F238E27FC236}">
              <a16:creationId xmlns:a16="http://schemas.microsoft.com/office/drawing/2014/main" id="{B4EE7055-863D-4D09-BAA8-2C793883118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a:extLst>
            <a:ext uri="{FF2B5EF4-FFF2-40B4-BE49-F238E27FC236}">
              <a16:creationId xmlns:a16="http://schemas.microsoft.com/office/drawing/2014/main" id="{13605387-027A-471D-B34B-177B6F39C06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a:extLst>
            <a:ext uri="{FF2B5EF4-FFF2-40B4-BE49-F238E27FC236}">
              <a16:creationId xmlns:a16="http://schemas.microsoft.com/office/drawing/2014/main" id="{99024FD4-F2ED-4EDE-8482-4C0C02410CA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a:extLst>
            <a:ext uri="{FF2B5EF4-FFF2-40B4-BE49-F238E27FC236}">
              <a16:creationId xmlns:a16="http://schemas.microsoft.com/office/drawing/2014/main" id="{BBC08A4C-FFC6-4B14-9665-BAF4BE25771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a:extLst>
            <a:ext uri="{FF2B5EF4-FFF2-40B4-BE49-F238E27FC236}">
              <a16:creationId xmlns:a16="http://schemas.microsoft.com/office/drawing/2014/main" id="{C8921EAE-E6DD-4405-9B1E-8E15AEAD1D8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a:extLst>
            <a:ext uri="{FF2B5EF4-FFF2-40B4-BE49-F238E27FC236}">
              <a16:creationId xmlns:a16="http://schemas.microsoft.com/office/drawing/2014/main" id="{B0F31EF2-DACC-463A-8805-61EB38C74F7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a:extLst>
            <a:ext uri="{FF2B5EF4-FFF2-40B4-BE49-F238E27FC236}">
              <a16:creationId xmlns:a16="http://schemas.microsoft.com/office/drawing/2014/main" id="{319801C5-4957-489E-90E9-8BDB515E0B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a:extLst>
            <a:ext uri="{FF2B5EF4-FFF2-40B4-BE49-F238E27FC236}">
              <a16:creationId xmlns:a16="http://schemas.microsoft.com/office/drawing/2014/main" id="{1390A80A-6CDB-40A7-9623-4702FE6E691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a:extLst>
            <a:ext uri="{FF2B5EF4-FFF2-40B4-BE49-F238E27FC236}">
              <a16:creationId xmlns:a16="http://schemas.microsoft.com/office/drawing/2014/main" id="{026AB157-0F96-4D7A-BE03-803088453B2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全国平均、類似団体比較ともに高い状況である、今後は繰り上げ償還や地方債発行事業費抑制等に努めたい。</a:t>
          </a:r>
        </a:p>
      </xdr:txBody>
    </xdr:sp>
    <xdr:clientData/>
  </xdr:twoCellAnchor>
  <xdr:oneCellAnchor>
    <xdr:from>
      <xdr:col>57</xdr:col>
      <xdr:colOff>111125</xdr:colOff>
      <xdr:row>23</xdr:row>
      <xdr:rowOff>47625</xdr:rowOff>
    </xdr:from>
    <xdr:ext cx="349839" cy="225703"/>
    <xdr:sp macro="" textlink="">
      <xdr:nvSpPr>
        <xdr:cNvPr id="95" name="テキスト ボックス 94">
          <a:extLst>
            <a:ext uri="{FF2B5EF4-FFF2-40B4-BE49-F238E27FC236}">
              <a16:creationId xmlns:a16="http://schemas.microsoft.com/office/drawing/2014/main" id="{B9D8F6F8-7E70-42CC-970D-4A32F918E8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a:extLst>
            <a:ext uri="{FF2B5EF4-FFF2-40B4-BE49-F238E27FC236}">
              <a16:creationId xmlns:a16="http://schemas.microsoft.com/office/drawing/2014/main" id="{2732890F-20DA-4077-B2CC-EDD9F872B86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7" name="直線コネクタ 96">
          <a:extLst>
            <a:ext uri="{FF2B5EF4-FFF2-40B4-BE49-F238E27FC236}">
              <a16:creationId xmlns:a16="http://schemas.microsoft.com/office/drawing/2014/main" id="{974029D6-24D7-4ABF-A6F9-AF3DE278363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8" name="テキスト ボックス 97">
          <a:extLst>
            <a:ext uri="{FF2B5EF4-FFF2-40B4-BE49-F238E27FC236}">
              <a16:creationId xmlns:a16="http://schemas.microsoft.com/office/drawing/2014/main" id="{3A77245A-B090-44E1-92C4-A12509EC5D9B}"/>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9" name="直線コネクタ 98">
          <a:extLst>
            <a:ext uri="{FF2B5EF4-FFF2-40B4-BE49-F238E27FC236}">
              <a16:creationId xmlns:a16="http://schemas.microsoft.com/office/drawing/2014/main" id="{793852F4-8437-4FAD-B8EA-1A53A81B420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0" name="テキスト ボックス 99">
          <a:extLst>
            <a:ext uri="{FF2B5EF4-FFF2-40B4-BE49-F238E27FC236}">
              <a16:creationId xmlns:a16="http://schemas.microsoft.com/office/drawing/2014/main" id="{5C678D5A-6A3F-4A7C-A902-2045364774F1}"/>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1" name="直線コネクタ 100">
          <a:extLst>
            <a:ext uri="{FF2B5EF4-FFF2-40B4-BE49-F238E27FC236}">
              <a16:creationId xmlns:a16="http://schemas.microsoft.com/office/drawing/2014/main" id="{F9447B73-CA19-4149-941A-EF9D7FAF184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2" name="テキスト ボックス 101">
          <a:extLst>
            <a:ext uri="{FF2B5EF4-FFF2-40B4-BE49-F238E27FC236}">
              <a16:creationId xmlns:a16="http://schemas.microsoft.com/office/drawing/2014/main" id="{CB3B9D26-B0E2-4EF7-AF8B-AF1A7AE11125}"/>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3" name="直線コネクタ 102">
          <a:extLst>
            <a:ext uri="{FF2B5EF4-FFF2-40B4-BE49-F238E27FC236}">
              <a16:creationId xmlns:a16="http://schemas.microsoft.com/office/drawing/2014/main" id="{56544F1A-0AD6-4860-99D5-741291100E3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4" name="テキスト ボックス 103">
          <a:extLst>
            <a:ext uri="{FF2B5EF4-FFF2-40B4-BE49-F238E27FC236}">
              <a16:creationId xmlns:a16="http://schemas.microsoft.com/office/drawing/2014/main" id="{B762E145-95D2-4380-80E5-E26B7CE732DF}"/>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5" name="直線コネクタ 104">
          <a:extLst>
            <a:ext uri="{FF2B5EF4-FFF2-40B4-BE49-F238E27FC236}">
              <a16:creationId xmlns:a16="http://schemas.microsoft.com/office/drawing/2014/main" id="{0A8F5F16-03E7-45A3-9EFE-0311939CCA7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6" name="テキスト ボックス 105">
          <a:extLst>
            <a:ext uri="{FF2B5EF4-FFF2-40B4-BE49-F238E27FC236}">
              <a16:creationId xmlns:a16="http://schemas.microsoft.com/office/drawing/2014/main" id="{6C601609-B6AF-436F-A4D8-061C2C8183A4}"/>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7" name="直線コネクタ 106">
          <a:extLst>
            <a:ext uri="{FF2B5EF4-FFF2-40B4-BE49-F238E27FC236}">
              <a16:creationId xmlns:a16="http://schemas.microsoft.com/office/drawing/2014/main" id="{29AEADAB-D5AB-4E6E-A1AD-C84DA2805AD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8" name="テキスト ボックス 107">
          <a:extLst>
            <a:ext uri="{FF2B5EF4-FFF2-40B4-BE49-F238E27FC236}">
              <a16:creationId xmlns:a16="http://schemas.microsoft.com/office/drawing/2014/main" id="{34C1CE7C-75F4-4EA8-869E-BB3776956E0A}"/>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a16="http://schemas.microsoft.com/office/drawing/2014/main" id="{8C23DF4F-DBBE-4CD9-BEF7-B3DA2B2DE6D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a:extLst>
            <a:ext uri="{FF2B5EF4-FFF2-40B4-BE49-F238E27FC236}">
              <a16:creationId xmlns:a16="http://schemas.microsoft.com/office/drawing/2014/main" id="{9AE410F9-8C9F-4764-A54E-8C741643CF9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a:extLst>
            <a:ext uri="{FF2B5EF4-FFF2-40B4-BE49-F238E27FC236}">
              <a16:creationId xmlns:a16="http://schemas.microsoft.com/office/drawing/2014/main" id="{0B2B4273-A892-4A80-83CC-F7D1FA99951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2" name="直線コネクタ 111">
          <a:extLst>
            <a:ext uri="{FF2B5EF4-FFF2-40B4-BE49-F238E27FC236}">
              <a16:creationId xmlns:a16="http://schemas.microsoft.com/office/drawing/2014/main" id="{1444EBCD-C01A-417B-86C0-B217630A437A}"/>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3" name="債務償還可能年数最小値テキスト">
          <a:extLst>
            <a:ext uri="{FF2B5EF4-FFF2-40B4-BE49-F238E27FC236}">
              <a16:creationId xmlns:a16="http://schemas.microsoft.com/office/drawing/2014/main" id="{73CAA819-9CDA-4DAC-ADD6-2DCE97D0776C}"/>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4" name="直線コネクタ 113">
          <a:extLst>
            <a:ext uri="{FF2B5EF4-FFF2-40B4-BE49-F238E27FC236}">
              <a16:creationId xmlns:a16="http://schemas.microsoft.com/office/drawing/2014/main" id="{373B2E6D-E780-48E3-BAA4-EB1BC601EADC}"/>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15" name="債務償還可能年数最大値テキスト">
          <a:extLst>
            <a:ext uri="{FF2B5EF4-FFF2-40B4-BE49-F238E27FC236}">
              <a16:creationId xmlns:a16="http://schemas.microsoft.com/office/drawing/2014/main" id="{50788E95-2820-4B72-90F4-FDA404D6425D}"/>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16" name="直線コネクタ 115">
          <a:extLst>
            <a:ext uri="{FF2B5EF4-FFF2-40B4-BE49-F238E27FC236}">
              <a16:creationId xmlns:a16="http://schemas.microsoft.com/office/drawing/2014/main" id="{95E46884-AC78-4AE2-B97B-A009AC54EE6C}"/>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17" name="債務償還可能年数平均値テキスト">
          <a:extLst>
            <a:ext uri="{FF2B5EF4-FFF2-40B4-BE49-F238E27FC236}">
              <a16:creationId xmlns:a16="http://schemas.microsoft.com/office/drawing/2014/main" id="{2945F092-E892-4FBA-8649-13AAD9DE940E}"/>
            </a:ext>
          </a:extLst>
        </xdr:cNvPr>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18" name="フローチャート: 判断 117">
          <a:extLst>
            <a:ext uri="{FF2B5EF4-FFF2-40B4-BE49-F238E27FC236}">
              <a16:creationId xmlns:a16="http://schemas.microsoft.com/office/drawing/2014/main" id="{27AA3088-8AB2-4F8F-84E9-6DA7F7B834E9}"/>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191A74F6-0693-4808-968C-7977EF29FF9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5EAE2630-1B04-4D8A-B09F-B8C91CC16A1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D46FDD66-ACEA-43E6-83E4-1D7DFF3348E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EED12B33-ED35-4035-801F-6977786102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9061CA7-24D5-4C29-A6A1-D6B40C3709A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41275</xdr:rowOff>
    </xdr:from>
    <xdr:to>
      <xdr:col>76</xdr:col>
      <xdr:colOff>73025</xdr:colOff>
      <xdr:row>27</xdr:row>
      <xdr:rowOff>142875</xdr:rowOff>
    </xdr:to>
    <xdr:sp macro="" textlink="">
      <xdr:nvSpPr>
        <xdr:cNvPr id="124" name="楕円 123">
          <a:extLst>
            <a:ext uri="{FF2B5EF4-FFF2-40B4-BE49-F238E27FC236}">
              <a16:creationId xmlns:a16="http://schemas.microsoft.com/office/drawing/2014/main" id="{979C0AE4-1EF0-4398-B7E5-08B189E87D50}"/>
            </a:ext>
          </a:extLst>
        </xdr:cNvPr>
        <xdr:cNvSpPr/>
      </xdr:nvSpPr>
      <xdr:spPr>
        <a:xfrm>
          <a:off x="147447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64152</xdr:rowOff>
    </xdr:from>
    <xdr:ext cx="340478" cy="259045"/>
    <xdr:sp macro="" textlink="">
      <xdr:nvSpPr>
        <xdr:cNvPr id="125" name="債務償還可能年数該当値テキスト">
          <a:extLst>
            <a:ext uri="{FF2B5EF4-FFF2-40B4-BE49-F238E27FC236}">
              <a16:creationId xmlns:a16="http://schemas.microsoft.com/office/drawing/2014/main" id="{9BD52BE5-3356-4545-9D48-52FA297816FB}"/>
            </a:ext>
          </a:extLst>
        </xdr:cNvPr>
        <xdr:cNvSpPr txBox="1"/>
      </xdr:nvSpPr>
      <xdr:spPr>
        <a:xfrm>
          <a:off x="1484630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a:extLst>
            <a:ext uri="{FF2B5EF4-FFF2-40B4-BE49-F238E27FC236}">
              <a16:creationId xmlns:a16="http://schemas.microsoft.com/office/drawing/2014/main" id="{0F709C35-75D2-42FF-9EB8-5B51583F95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a:extLst>
            <a:ext uri="{FF2B5EF4-FFF2-40B4-BE49-F238E27FC236}">
              <a16:creationId xmlns:a16="http://schemas.microsoft.com/office/drawing/2014/main" id="{B22F7CEA-6836-4B0A-9FD0-6B05CEF7A98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a:extLst>
            <a:ext uri="{FF2B5EF4-FFF2-40B4-BE49-F238E27FC236}">
              <a16:creationId xmlns:a16="http://schemas.microsoft.com/office/drawing/2014/main" id="{E4446534-03B3-4CB0-8C05-07D64592E4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a:extLst>
            <a:ext uri="{FF2B5EF4-FFF2-40B4-BE49-F238E27FC236}">
              <a16:creationId xmlns:a16="http://schemas.microsoft.com/office/drawing/2014/main" id="{2F85B196-49EF-444C-A34E-4AB68ABF4AB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a:extLst>
            <a:ext uri="{FF2B5EF4-FFF2-40B4-BE49-F238E27FC236}">
              <a16:creationId xmlns:a16="http://schemas.microsoft.com/office/drawing/2014/main" id="{EC6FC88B-4764-4487-971D-20A95E6398B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a:extLst>
            <a:ext uri="{FF2B5EF4-FFF2-40B4-BE49-F238E27FC236}">
              <a16:creationId xmlns:a16="http://schemas.microsoft.com/office/drawing/2014/main" id="{AF9A1442-1B0E-4A99-963A-2D595971F8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2404DC-EFCA-4C99-925C-14F1F989C7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DD5566-4245-47B0-8085-1933C6E027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6AEE27-324A-442D-9454-1BF673F03C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7EBB70-B322-4542-BC63-0DA33D8001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81D094-5B69-4C20-AF77-62160EC559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06BBE8-6630-45F4-AD8B-9F5BCF73C9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95FA20-EE22-4EAA-9211-AB1B59DC97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F55538-4EF6-4792-9228-811E9848EC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60AD3C-397C-4DB0-A175-14293B4A51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99BF06-09A6-4D30-97CA-9D49B22B79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2,286
2,276
33.44
4,934,051
4,814,966
84,014
2,379,513
8,400,324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C88E5E-5A3B-4769-B8BE-C12BBEC7E2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2D33EF-8A8D-4318-A21E-21AE0C20C4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F69319-5C5E-4BA9-A327-8DB0FDE3BF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1D055E-30E4-41C0-B036-0F9C0CA633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1BE73A-A4DB-4334-961C-78A9BB07F0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0C941A2-65D7-4C91-A900-9F18C30E655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C73198-4498-4FBA-9AFC-61455A8455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1EB1B7-38B0-4B85-B05E-1779AFC7EE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7A836E-F69E-41E0-B062-745E59B90D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65A746-9599-42B3-A4BC-023BA94FD36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290389-34A0-43FF-B64F-B68573C55F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3FC71B-D2FF-4E4E-A5B2-04E3722F6CA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FBC490-8439-4FD0-8269-2A5B72895D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7B62B9-E80C-473D-866B-2E403AFAF30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BB63BF-A3C9-4919-BD88-9DAD253640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EC35887-1BC4-4581-A063-B76DF7E611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602682-EEF5-4C0B-B82D-97403EE4D63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204D90-4EE7-4F81-B718-EC0D5537A7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ED68C5A-342F-44C1-8D78-359375F376C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B943F79-D585-4A0E-8346-42B6E48290D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2BDED3E-A8D4-48E4-A900-685399D69A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7AE1E8D-1273-4027-807B-D6718B468C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ADEC572-D6BE-48EE-A722-ED99639676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BEE4466-8864-4C0C-B6AA-6C1CC99FBF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163050C-7C37-4B68-9D4D-7E5C87E829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4F48A0-D917-4E36-A021-891D5CFFC4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823F2CF-FA6F-433F-B07C-B5599BFBC6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CA34E53-F5F4-44B8-B6BF-791EDDF24F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E3CF31F-90FB-4753-90BC-37A0057BFC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15FC4F7-2160-43B8-8311-71C6BAA66B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FFA3BB0C-7FDF-4325-809E-7644055AD9F7}"/>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98F4595B-8B7C-4BC0-A1D3-EA38741165D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A599A9FA-B1BB-4695-B0B9-87EA3354B86F}"/>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CE4BB20F-4429-4844-B4B0-8F9BDDC81F4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2BE0342B-037C-4265-B4BD-044DA536EE5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71215C93-4C19-46A5-B048-134A3183230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66A742DC-0800-4D78-9CDC-532E39010B0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2115B3AB-E0E8-4625-B76D-0CA06E84AE7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51CB8E78-7D2E-49C6-A25B-D9F9E0DD456D}"/>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603F552B-BE51-4D6E-AE19-E49DF5AA94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9B669C7-2C32-4DD0-838E-3FDE6E38C36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DAEC08C2-064F-4F80-BC79-079B43DDE3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16710F62-8C74-4518-B06C-8BDCEAD274CB}"/>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317E694F-A0EF-4494-B02F-DABC50D1C47C}"/>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5D1AC5A6-2230-4836-A1B5-F0030B215CA1}"/>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21A363F3-249C-436F-87C0-21DA62FC225D}"/>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52325D93-D13A-49D5-B3F6-DF552C481E38}"/>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9F00DE35-2172-4779-946B-FE93383D5361}"/>
            </a:ext>
          </a:extLst>
        </xdr:cNvPr>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947AEF20-169A-496F-8EAE-4EA785744E28}"/>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DC2749DA-C45B-48AB-8F7D-F4E7799A2E28}"/>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FAF94592-422B-4DB1-8D1A-9EE60168FF5A}"/>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65C25DF-12C2-4F47-8D95-A650686F42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A652C5C1-48E8-48D7-AE8C-D4D6E9FA7F4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557B52B-E262-4360-B7CA-383C6B7E420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5AA3475-D6B3-4CE4-8C5F-B053FF4185F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3CF862A-0125-4E74-9627-F5B8A98466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155702</xdr:rowOff>
    </xdr:from>
    <xdr:to>
      <xdr:col>20</xdr:col>
      <xdr:colOff>38100</xdr:colOff>
      <xdr:row>37</xdr:row>
      <xdr:rowOff>85852</xdr:rowOff>
    </xdr:to>
    <xdr:sp macro="" textlink="">
      <xdr:nvSpPr>
        <xdr:cNvPr id="68" name="楕円 67">
          <a:extLst>
            <a:ext uri="{FF2B5EF4-FFF2-40B4-BE49-F238E27FC236}">
              <a16:creationId xmlns:a16="http://schemas.microsoft.com/office/drawing/2014/main" id="{EF26F687-FB4C-4B0D-8BBF-C959CB0FC63E}"/>
            </a:ext>
          </a:extLst>
        </xdr:cNvPr>
        <xdr:cNvSpPr/>
      </xdr:nvSpPr>
      <xdr:spPr>
        <a:xfrm>
          <a:off x="3746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86123</xdr:rowOff>
    </xdr:from>
    <xdr:ext cx="405111" cy="259045"/>
    <xdr:sp macro="" textlink="">
      <xdr:nvSpPr>
        <xdr:cNvPr id="69" name="n_1aveValue【道路】&#10;有形固定資産減価償却率">
          <a:extLst>
            <a:ext uri="{FF2B5EF4-FFF2-40B4-BE49-F238E27FC236}">
              <a16:creationId xmlns:a16="http://schemas.microsoft.com/office/drawing/2014/main" id="{E8873EED-1934-4C12-AC2E-8CC66217A922}"/>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0" name="n_2aveValue【道路】&#10;有形固定資産減価償却率">
          <a:extLst>
            <a:ext uri="{FF2B5EF4-FFF2-40B4-BE49-F238E27FC236}">
              <a16:creationId xmlns:a16="http://schemas.microsoft.com/office/drawing/2014/main" id="{5E672C9E-2885-4F3A-971E-A1BECC4D2E50}"/>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102379</xdr:rowOff>
    </xdr:from>
    <xdr:ext cx="405111" cy="259045"/>
    <xdr:sp macro="" textlink="">
      <xdr:nvSpPr>
        <xdr:cNvPr id="71" name="n_1mainValue【道路】&#10;有形固定資産減価償却率">
          <a:extLst>
            <a:ext uri="{FF2B5EF4-FFF2-40B4-BE49-F238E27FC236}">
              <a16:creationId xmlns:a16="http://schemas.microsoft.com/office/drawing/2014/main" id="{C8119417-ED1F-462F-BCB8-839113979146}"/>
            </a:ext>
          </a:extLst>
        </xdr:cNvPr>
        <xdr:cNvSpPr txBox="1"/>
      </xdr:nvSpPr>
      <xdr:spPr>
        <a:xfrm>
          <a:off x="3582044" y="610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a16="http://schemas.microsoft.com/office/drawing/2014/main" id="{95EECB22-B90D-422C-AEC1-766283707F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a:extLst>
            <a:ext uri="{FF2B5EF4-FFF2-40B4-BE49-F238E27FC236}">
              <a16:creationId xmlns:a16="http://schemas.microsoft.com/office/drawing/2014/main" id="{EA5386B7-70C3-4203-A435-08D932E653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a:extLst>
            <a:ext uri="{FF2B5EF4-FFF2-40B4-BE49-F238E27FC236}">
              <a16:creationId xmlns:a16="http://schemas.microsoft.com/office/drawing/2014/main" id="{6F8910C2-CDC4-456E-9AC7-F2A12334C6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a:extLst>
            <a:ext uri="{FF2B5EF4-FFF2-40B4-BE49-F238E27FC236}">
              <a16:creationId xmlns:a16="http://schemas.microsoft.com/office/drawing/2014/main" id="{D18F574F-6B79-4785-8B28-A381566F95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a:extLst>
            <a:ext uri="{FF2B5EF4-FFF2-40B4-BE49-F238E27FC236}">
              <a16:creationId xmlns:a16="http://schemas.microsoft.com/office/drawing/2014/main" id="{D0620201-6025-40BF-9DFD-52F5F00CC0D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a:extLst>
            <a:ext uri="{FF2B5EF4-FFF2-40B4-BE49-F238E27FC236}">
              <a16:creationId xmlns:a16="http://schemas.microsoft.com/office/drawing/2014/main" id="{CE852AF7-22DD-4948-A226-1729BCFD62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a:extLst>
            <a:ext uri="{FF2B5EF4-FFF2-40B4-BE49-F238E27FC236}">
              <a16:creationId xmlns:a16="http://schemas.microsoft.com/office/drawing/2014/main" id="{94252BD2-1517-4E44-A4DE-05A42CF9B3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a:extLst>
            <a:ext uri="{FF2B5EF4-FFF2-40B4-BE49-F238E27FC236}">
              <a16:creationId xmlns:a16="http://schemas.microsoft.com/office/drawing/2014/main" id="{2307C896-2C38-4780-A97F-FB54E2BC6C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a:extLst>
            <a:ext uri="{FF2B5EF4-FFF2-40B4-BE49-F238E27FC236}">
              <a16:creationId xmlns:a16="http://schemas.microsoft.com/office/drawing/2014/main" id="{A982D87F-86B9-43A6-A6DB-7AD606AED0C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a:extLst>
            <a:ext uri="{FF2B5EF4-FFF2-40B4-BE49-F238E27FC236}">
              <a16:creationId xmlns:a16="http://schemas.microsoft.com/office/drawing/2014/main" id="{1C83B033-F00C-4F86-A161-F7BBAC55EFF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a:extLst>
            <a:ext uri="{FF2B5EF4-FFF2-40B4-BE49-F238E27FC236}">
              <a16:creationId xmlns:a16="http://schemas.microsoft.com/office/drawing/2014/main" id="{DA1C6A35-42E7-4668-859D-5B421737108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a:extLst>
            <a:ext uri="{FF2B5EF4-FFF2-40B4-BE49-F238E27FC236}">
              <a16:creationId xmlns:a16="http://schemas.microsoft.com/office/drawing/2014/main" id="{696657D3-3A6D-4891-87C2-EF132759918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a:extLst>
            <a:ext uri="{FF2B5EF4-FFF2-40B4-BE49-F238E27FC236}">
              <a16:creationId xmlns:a16="http://schemas.microsoft.com/office/drawing/2014/main" id="{3B9FD025-6910-4723-9ABF-33ACC0891BD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5" name="テキスト ボックス 84">
          <a:extLst>
            <a:ext uri="{FF2B5EF4-FFF2-40B4-BE49-F238E27FC236}">
              <a16:creationId xmlns:a16="http://schemas.microsoft.com/office/drawing/2014/main" id="{B80BA5D9-D9C2-4748-AE40-FF134ECB8634}"/>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a:extLst>
            <a:ext uri="{FF2B5EF4-FFF2-40B4-BE49-F238E27FC236}">
              <a16:creationId xmlns:a16="http://schemas.microsoft.com/office/drawing/2014/main" id="{9A6B3D12-926C-4343-8D93-655E68B2A56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7" name="テキスト ボックス 86">
          <a:extLst>
            <a:ext uri="{FF2B5EF4-FFF2-40B4-BE49-F238E27FC236}">
              <a16:creationId xmlns:a16="http://schemas.microsoft.com/office/drawing/2014/main" id="{5A75A61B-2EC7-4A8F-9FF8-E63D32D4BE4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a:extLst>
            <a:ext uri="{FF2B5EF4-FFF2-40B4-BE49-F238E27FC236}">
              <a16:creationId xmlns:a16="http://schemas.microsoft.com/office/drawing/2014/main" id="{35F0EDA2-5769-41C0-9D38-DB853D4B68B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89" name="テキスト ボックス 88">
          <a:extLst>
            <a:ext uri="{FF2B5EF4-FFF2-40B4-BE49-F238E27FC236}">
              <a16:creationId xmlns:a16="http://schemas.microsoft.com/office/drawing/2014/main" id="{32B69A03-FDC2-4812-964D-2E2C6BCFE88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a:extLst>
            <a:ext uri="{FF2B5EF4-FFF2-40B4-BE49-F238E27FC236}">
              <a16:creationId xmlns:a16="http://schemas.microsoft.com/office/drawing/2014/main" id="{76BB6DB2-9F69-4EB8-B85A-FDFAF14D1B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1" name="テキスト ボックス 90">
          <a:extLst>
            <a:ext uri="{FF2B5EF4-FFF2-40B4-BE49-F238E27FC236}">
              <a16:creationId xmlns:a16="http://schemas.microsoft.com/office/drawing/2014/main" id="{FEB940A4-25A9-48D2-94CF-4920080C402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a:extLst>
            <a:ext uri="{FF2B5EF4-FFF2-40B4-BE49-F238E27FC236}">
              <a16:creationId xmlns:a16="http://schemas.microsoft.com/office/drawing/2014/main" id="{7B324B11-E738-4294-97FE-E189B15415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3" name="直線コネクタ 92">
          <a:extLst>
            <a:ext uri="{FF2B5EF4-FFF2-40B4-BE49-F238E27FC236}">
              <a16:creationId xmlns:a16="http://schemas.microsoft.com/office/drawing/2014/main" id="{AD53B8BF-5D78-4BA8-9F0A-67998A7705EC}"/>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4" name="【道路】&#10;一人当たり延長最小値テキスト">
          <a:extLst>
            <a:ext uri="{FF2B5EF4-FFF2-40B4-BE49-F238E27FC236}">
              <a16:creationId xmlns:a16="http://schemas.microsoft.com/office/drawing/2014/main" id="{40DFE59F-CF8A-476B-B87F-6E97847CBFCB}"/>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5" name="直線コネクタ 94">
          <a:extLst>
            <a:ext uri="{FF2B5EF4-FFF2-40B4-BE49-F238E27FC236}">
              <a16:creationId xmlns:a16="http://schemas.microsoft.com/office/drawing/2014/main" id="{9DCC81A6-F393-4622-8A20-BC0EF86D2A7F}"/>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6" name="【道路】&#10;一人当たり延長最大値テキスト">
          <a:extLst>
            <a:ext uri="{FF2B5EF4-FFF2-40B4-BE49-F238E27FC236}">
              <a16:creationId xmlns:a16="http://schemas.microsoft.com/office/drawing/2014/main" id="{01F3671E-3B53-4D5A-9C49-D4DCF0D8081A}"/>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97" name="直線コネクタ 96">
          <a:extLst>
            <a:ext uri="{FF2B5EF4-FFF2-40B4-BE49-F238E27FC236}">
              <a16:creationId xmlns:a16="http://schemas.microsoft.com/office/drawing/2014/main" id="{A84A13F3-E613-4905-9D0F-7C9D14ECDC01}"/>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98" name="【道路】&#10;一人当たり延長平均値テキスト">
          <a:extLst>
            <a:ext uri="{FF2B5EF4-FFF2-40B4-BE49-F238E27FC236}">
              <a16:creationId xmlns:a16="http://schemas.microsoft.com/office/drawing/2014/main" id="{F037BE96-4CD3-42A4-AD87-D7A5CE77498F}"/>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99" name="フローチャート: 判断 98">
          <a:extLst>
            <a:ext uri="{FF2B5EF4-FFF2-40B4-BE49-F238E27FC236}">
              <a16:creationId xmlns:a16="http://schemas.microsoft.com/office/drawing/2014/main" id="{6AA4790B-F4F9-4AEE-8D32-1AB5D1E8270F}"/>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0" name="フローチャート: 判断 99">
          <a:extLst>
            <a:ext uri="{FF2B5EF4-FFF2-40B4-BE49-F238E27FC236}">
              <a16:creationId xmlns:a16="http://schemas.microsoft.com/office/drawing/2014/main" id="{820968F4-CC2C-4604-AC70-97695636F237}"/>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1" name="フローチャート: 判断 100">
          <a:extLst>
            <a:ext uri="{FF2B5EF4-FFF2-40B4-BE49-F238E27FC236}">
              <a16:creationId xmlns:a16="http://schemas.microsoft.com/office/drawing/2014/main" id="{E3F0037F-756D-414E-978F-B5ED8131A9E7}"/>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AB91B8BA-ABF1-486D-9310-1041DDD399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61DEBB26-1795-458A-804A-5C8FB3849A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11ACBA60-5044-4A64-82D2-2A3E4212ECF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3FDEFDDD-9DAB-4A26-A537-79D7B8F93C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9691885-9FA4-4B88-B03F-65A07CB0824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46326</xdr:rowOff>
    </xdr:from>
    <xdr:to>
      <xdr:col>50</xdr:col>
      <xdr:colOff>165100</xdr:colOff>
      <xdr:row>40</xdr:row>
      <xdr:rowOff>147926</xdr:rowOff>
    </xdr:to>
    <xdr:sp macro="" textlink="">
      <xdr:nvSpPr>
        <xdr:cNvPr id="107" name="楕円 106">
          <a:extLst>
            <a:ext uri="{FF2B5EF4-FFF2-40B4-BE49-F238E27FC236}">
              <a16:creationId xmlns:a16="http://schemas.microsoft.com/office/drawing/2014/main" id="{8BCE57C2-59C9-4564-A25D-E68ED8B928A9}"/>
            </a:ext>
          </a:extLst>
        </xdr:cNvPr>
        <xdr:cNvSpPr/>
      </xdr:nvSpPr>
      <xdr:spPr>
        <a:xfrm>
          <a:off x="9588500" y="69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60788</xdr:rowOff>
    </xdr:from>
    <xdr:ext cx="534377" cy="259045"/>
    <xdr:sp macro="" textlink="">
      <xdr:nvSpPr>
        <xdr:cNvPr id="108" name="n_1aveValue【道路】&#10;一人当たり延長">
          <a:extLst>
            <a:ext uri="{FF2B5EF4-FFF2-40B4-BE49-F238E27FC236}">
              <a16:creationId xmlns:a16="http://schemas.microsoft.com/office/drawing/2014/main" id="{941AB056-6A25-45F2-AA89-A84079D28CBA}"/>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09" name="n_2aveValue【道路】&#10;一人当たり延長">
          <a:extLst>
            <a:ext uri="{FF2B5EF4-FFF2-40B4-BE49-F238E27FC236}">
              <a16:creationId xmlns:a16="http://schemas.microsoft.com/office/drawing/2014/main" id="{0B3853D9-D9B2-4721-8C8E-A6CC89A1DA94}"/>
            </a:ext>
          </a:extLst>
        </xdr:cNvPr>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139053</xdr:rowOff>
    </xdr:from>
    <xdr:ext cx="534377" cy="259045"/>
    <xdr:sp macro="" textlink="">
      <xdr:nvSpPr>
        <xdr:cNvPr id="110" name="n_1mainValue【道路】&#10;一人当たり延長">
          <a:extLst>
            <a:ext uri="{FF2B5EF4-FFF2-40B4-BE49-F238E27FC236}">
              <a16:creationId xmlns:a16="http://schemas.microsoft.com/office/drawing/2014/main" id="{45327C87-E7BC-49E3-A175-F5A5A3D19171}"/>
            </a:ext>
          </a:extLst>
        </xdr:cNvPr>
        <xdr:cNvSpPr txBox="1"/>
      </xdr:nvSpPr>
      <xdr:spPr>
        <a:xfrm>
          <a:off x="9359411" y="69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a:extLst>
            <a:ext uri="{FF2B5EF4-FFF2-40B4-BE49-F238E27FC236}">
              <a16:creationId xmlns:a16="http://schemas.microsoft.com/office/drawing/2014/main" id="{81C3EB44-B9D4-4728-AAB6-BCF623C7EB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a:extLst>
            <a:ext uri="{FF2B5EF4-FFF2-40B4-BE49-F238E27FC236}">
              <a16:creationId xmlns:a16="http://schemas.microsoft.com/office/drawing/2014/main" id="{30F580A4-0A02-48C8-9F7D-9CC9790C5C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a:extLst>
            <a:ext uri="{FF2B5EF4-FFF2-40B4-BE49-F238E27FC236}">
              <a16:creationId xmlns:a16="http://schemas.microsoft.com/office/drawing/2014/main" id="{CD96EFEF-7C90-4CA2-8B92-023519A6282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a:extLst>
            <a:ext uri="{FF2B5EF4-FFF2-40B4-BE49-F238E27FC236}">
              <a16:creationId xmlns:a16="http://schemas.microsoft.com/office/drawing/2014/main" id="{96500571-2CDF-43C3-804D-683EF08B299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a:extLst>
            <a:ext uri="{FF2B5EF4-FFF2-40B4-BE49-F238E27FC236}">
              <a16:creationId xmlns:a16="http://schemas.microsoft.com/office/drawing/2014/main" id="{2EF9BBB5-2296-47F7-9E6C-56C02CEC92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a:extLst>
            <a:ext uri="{FF2B5EF4-FFF2-40B4-BE49-F238E27FC236}">
              <a16:creationId xmlns:a16="http://schemas.microsoft.com/office/drawing/2014/main" id="{0B853637-37B1-46B7-8F48-7F2AA42077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a:extLst>
            <a:ext uri="{FF2B5EF4-FFF2-40B4-BE49-F238E27FC236}">
              <a16:creationId xmlns:a16="http://schemas.microsoft.com/office/drawing/2014/main" id="{5ABCB9FD-4552-4798-A9DD-345BCE6692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a:extLst>
            <a:ext uri="{FF2B5EF4-FFF2-40B4-BE49-F238E27FC236}">
              <a16:creationId xmlns:a16="http://schemas.microsoft.com/office/drawing/2014/main" id="{FC16778D-42AF-4F75-8635-72B6A122ED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EF3B5E93-7B84-4148-B250-217BF65E34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a:extLst>
            <a:ext uri="{FF2B5EF4-FFF2-40B4-BE49-F238E27FC236}">
              <a16:creationId xmlns:a16="http://schemas.microsoft.com/office/drawing/2014/main" id="{DC9A6E31-0DAE-42D4-8399-B4157C1BF5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a:extLst>
            <a:ext uri="{FF2B5EF4-FFF2-40B4-BE49-F238E27FC236}">
              <a16:creationId xmlns:a16="http://schemas.microsoft.com/office/drawing/2014/main" id="{AF7D8CE6-FCE2-488E-B7AF-1825CFF225E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a:extLst>
            <a:ext uri="{FF2B5EF4-FFF2-40B4-BE49-F238E27FC236}">
              <a16:creationId xmlns:a16="http://schemas.microsoft.com/office/drawing/2014/main" id="{DA26B0D6-6DCE-41B1-AF7A-C772AB6809E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a:extLst>
            <a:ext uri="{FF2B5EF4-FFF2-40B4-BE49-F238E27FC236}">
              <a16:creationId xmlns:a16="http://schemas.microsoft.com/office/drawing/2014/main" id="{C127F485-8A9B-4E6D-8823-62601137209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a:extLst>
            <a:ext uri="{FF2B5EF4-FFF2-40B4-BE49-F238E27FC236}">
              <a16:creationId xmlns:a16="http://schemas.microsoft.com/office/drawing/2014/main" id="{9EE5721C-2B67-4E12-9710-B5737D6D858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a:extLst>
            <a:ext uri="{FF2B5EF4-FFF2-40B4-BE49-F238E27FC236}">
              <a16:creationId xmlns:a16="http://schemas.microsoft.com/office/drawing/2014/main" id="{A4846488-2261-4FAD-96B4-4E4C4F516D4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id="{8D34DB3A-41D8-4742-9327-57BFB73247C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a:extLst>
            <a:ext uri="{FF2B5EF4-FFF2-40B4-BE49-F238E27FC236}">
              <a16:creationId xmlns:a16="http://schemas.microsoft.com/office/drawing/2014/main" id="{C4E462E4-E43A-4237-BCA9-A0CF90DF24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id="{279F70FB-C826-404D-B4DA-33A150FFA55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a:extLst>
            <a:ext uri="{FF2B5EF4-FFF2-40B4-BE49-F238E27FC236}">
              <a16:creationId xmlns:a16="http://schemas.microsoft.com/office/drawing/2014/main" id="{61D44591-6F44-4307-967E-353C5C3BA1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id="{C41FF7A6-7D7E-4A03-BE63-34CE793D2C8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a:extLst>
            <a:ext uri="{FF2B5EF4-FFF2-40B4-BE49-F238E27FC236}">
              <a16:creationId xmlns:a16="http://schemas.microsoft.com/office/drawing/2014/main" id="{A2F44BBD-F3B5-4B94-87EE-5B0049DE680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a:extLst>
            <a:ext uri="{FF2B5EF4-FFF2-40B4-BE49-F238E27FC236}">
              <a16:creationId xmlns:a16="http://schemas.microsoft.com/office/drawing/2014/main" id="{59559C74-90A6-4CDC-8C42-D6DC8DAD80E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id="{DC9889B4-4C94-4502-9A53-98B2602B4F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F365A662-3D10-40EF-B481-B8FDAF97DF5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979A099E-6B66-4A94-AE1B-85C55268E6E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36" name="直線コネクタ 135">
          <a:extLst>
            <a:ext uri="{FF2B5EF4-FFF2-40B4-BE49-F238E27FC236}">
              <a16:creationId xmlns:a16="http://schemas.microsoft.com/office/drawing/2014/main" id="{522CF51A-8A8C-4593-A5FF-4C47E0B4B73D}"/>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37" name="【橋りょう・トンネル】&#10;有形固定資産減価償却率最小値テキスト">
          <a:extLst>
            <a:ext uri="{FF2B5EF4-FFF2-40B4-BE49-F238E27FC236}">
              <a16:creationId xmlns:a16="http://schemas.microsoft.com/office/drawing/2014/main" id="{71870C33-8016-453B-B10C-76B7521C96AA}"/>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38" name="直線コネクタ 137">
          <a:extLst>
            <a:ext uri="{FF2B5EF4-FFF2-40B4-BE49-F238E27FC236}">
              <a16:creationId xmlns:a16="http://schemas.microsoft.com/office/drawing/2014/main" id="{248E4C74-B71B-4859-9C16-B9193C35BDA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B1257BCA-9711-430B-9164-CC1A2F4796C2}"/>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0" name="直線コネクタ 139">
          <a:extLst>
            <a:ext uri="{FF2B5EF4-FFF2-40B4-BE49-F238E27FC236}">
              <a16:creationId xmlns:a16="http://schemas.microsoft.com/office/drawing/2014/main" id="{044864B5-939D-47FA-A830-DB60CA8BE9D3}"/>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817DF5E2-4259-4AE9-BB81-95F0B224834D}"/>
            </a:ext>
          </a:extLst>
        </xdr:cNvPr>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2" name="フローチャート: 判断 141">
          <a:extLst>
            <a:ext uri="{FF2B5EF4-FFF2-40B4-BE49-F238E27FC236}">
              <a16:creationId xmlns:a16="http://schemas.microsoft.com/office/drawing/2014/main" id="{4AD51470-B399-4826-9C87-2FCD8BA20A4D}"/>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3" name="フローチャート: 判断 142">
          <a:extLst>
            <a:ext uri="{FF2B5EF4-FFF2-40B4-BE49-F238E27FC236}">
              <a16:creationId xmlns:a16="http://schemas.microsoft.com/office/drawing/2014/main" id="{10A7CAAA-F792-49FB-AB37-8C646571DECD}"/>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4" name="フローチャート: 判断 143">
          <a:extLst>
            <a:ext uri="{FF2B5EF4-FFF2-40B4-BE49-F238E27FC236}">
              <a16:creationId xmlns:a16="http://schemas.microsoft.com/office/drawing/2014/main" id="{08B2311F-5536-4C9D-889D-4A8A76AEC497}"/>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3CAE6087-A431-4C5A-B24F-0B54EBB71BC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B36DAA24-A7FF-4D8C-BD96-1748DECA81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4EAA765-FB58-4DCC-B49B-721789A04C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4DB61C0B-CC55-48DF-9872-E6591A714C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82082E7E-DA86-4124-A279-377A707E6D9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114119</xdr:rowOff>
    </xdr:from>
    <xdr:to>
      <xdr:col>20</xdr:col>
      <xdr:colOff>38100</xdr:colOff>
      <xdr:row>62</xdr:row>
      <xdr:rowOff>44269</xdr:rowOff>
    </xdr:to>
    <xdr:sp macro="" textlink="">
      <xdr:nvSpPr>
        <xdr:cNvPr id="150" name="楕円 149">
          <a:extLst>
            <a:ext uri="{FF2B5EF4-FFF2-40B4-BE49-F238E27FC236}">
              <a16:creationId xmlns:a16="http://schemas.microsoft.com/office/drawing/2014/main" id="{514B4719-0F16-47B1-992E-9E61B19F1C38}"/>
            </a:ext>
          </a:extLst>
        </xdr:cNvPr>
        <xdr:cNvSpPr/>
      </xdr:nvSpPr>
      <xdr:spPr>
        <a:xfrm>
          <a:off x="3746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78757</xdr:rowOff>
    </xdr:from>
    <xdr:ext cx="405111" cy="259045"/>
    <xdr:sp macro="" textlink="">
      <xdr:nvSpPr>
        <xdr:cNvPr id="151" name="n_1aveValue【橋りょう・トンネル】&#10;有形固定資産減価償却率">
          <a:extLst>
            <a:ext uri="{FF2B5EF4-FFF2-40B4-BE49-F238E27FC236}">
              <a16:creationId xmlns:a16="http://schemas.microsoft.com/office/drawing/2014/main" id="{CCB09BCF-94E5-47B1-8B7B-81637DA9C7F2}"/>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2" name="n_2aveValue【橋りょう・トンネル】&#10;有形固定資産減価償却率">
          <a:extLst>
            <a:ext uri="{FF2B5EF4-FFF2-40B4-BE49-F238E27FC236}">
              <a16:creationId xmlns:a16="http://schemas.microsoft.com/office/drawing/2014/main" id="{9FDF8E3E-1A3D-49F7-8E59-A8D576FEB1C3}"/>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35396</xdr:rowOff>
    </xdr:from>
    <xdr:ext cx="405111" cy="259045"/>
    <xdr:sp macro="" textlink="">
      <xdr:nvSpPr>
        <xdr:cNvPr id="153" name="n_1mainValue【橋りょう・トンネル】&#10;有形固定資産減価償却率">
          <a:extLst>
            <a:ext uri="{FF2B5EF4-FFF2-40B4-BE49-F238E27FC236}">
              <a16:creationId xmlns:a16="http://schemas.microsoft.com/office/drawing/2014/main" id="{09F70389-0B43-4F60-B5A3-7CB8951C74F6}"/>
            </a:ext>
          </a:extLst>
        </xdr:cNvPr>
        <xdr:cNvSpPr txBox="1"/>
      </xdr:nvSpPr>
      <xdr:spPr>
        <a:xfrm>
          <a:off x="3582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03045A17-B0B4-4D15-9935-F47A1D65B0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4F967F0E-6F07-4F71-AF91-A510A99492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5CE9C97C-77CD-4940-8DA9-487AEB3B2E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1B071467-1B8B-452A-B3E2-5C00C18A096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E00F68B5-FC5D-415A-93EB-817C323D9D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8CD2C37F-9F93-41A6-B66D-AAFF5BB44E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07F4056D-FA2F-4AB0-B82D-51B7C3A80C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DD18C6D9-FEE2-4DAB-ACFC-C36D42B731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80EB2983-1963-48DF-87ED-203007D2AB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a:extLst>
            <a:ext uri="{FF2B5EF4-FFF2-40B4-BE49-F238E27FC236}">
              <a16:creationId xmlns:a16="http://schemas.microsoft.com/office/drawing/2014/main" id="{43ADDFFD-AC25-425B-8687-F5E7614273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a:extLst>
            <a:ext uri="{FF2B5EF4-FFF2-40B4-BE49-F238E27FC236}">
              <a16:creationId xmlns:a16="http://schemas.microsoft.com/office/drawing/2014/main" id="{339677FC-2870-4AB3-BA50-A55701C2D5D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a:extLst>
            <a:ext uri="{FF2B5EF4-FFF2-40B4-BE49-F238E27FC236}">
              <a16:creationId xmlns:a16="http://schemas.microsoft.com/office/drawing/2014/main" id="{3D04D916-7A1B-4A01-B744-6EEC4787FCD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a:extLst>
            <a:ext uri="{FF2B5EF4-FFF2-40B4-BE49-F238E27FC236}">
              <a16:creationId xmlns:a16="http://schemas.microsoft.com/office/drawing/2014/main" id="{54A45F20-F30C-485C-8AD0-F55885DC4F1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7" name="テキスト ボックス 166">
          <a:extLst>
            <a:ext uri="{FF2B5EF4-FFF2-40B4-BE49-F238E27FC236}">
              <a16:creationId xmlns:a16="http://schemas.microsoft.com/office/drawing/2014/main" id="{7C864222-D310-44E3-AE5E-A7810C1D705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FB81EC4F-CC15-4907-9FAA-567934CDB23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69" name="テキスト ボックス 168">
          <a:extLst>
            <a:ext uri="{FF2B5EF4-FFF2-40B4-BE49-F238E27FC236}">
              <a16:creationId xmlns:a16="http://schemas.microsoft.com/office/drawing/2014/main" id="{0A4D2398-5740-424B-9657-DB286F9A1B4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a:extLst>
            <a:ext uri="{FF2B5EF4-FFF2-40B4-BE49-F238E27FC236}">
              <a16:creationId xmlns:a16="http://schemas.microsoft.com/office/drawing/2014/main" id="{4687114D-461E-46E3-BC68-B25D44D457E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1" name="テキスト ボックス 170">
          <a:extLst>
            <a:ext uri="{FF2B5EF4-FFF2-40B4-BE49-F238E27FC236}">
              <a16:creationId xmlns:a16="http://schemas.microsoft.com/office/drawing/2014/main" id="{18328E85-5F27-4CC7-8AC3-FEA2A275584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a:extLst>
            <a:ext uri="{FF2B5EF4-FFF2-40B4-BE49-F238E27FC236}">
              <a16:creationId xmlns:a16="http://schemas.microsoft.com/office/drawing/2014/main" id="{4E9AEB05-4E54-4450-A891-94B7F7714E2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3" name="テキスト ボックス 172">
          <a:extLst>
            <a:ext uri="{FF2B5EF4-FFF2-40B4-BE49-F238E27FC236}">
              <a16:creationId xmlns:a16="http://schemas.microsoft.com/office/drawing/2014/main" id="{524C912C-3601-4C3A-8023-1C6ECA7DEA0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BF480AA7-6C98-43F3-BA6A-9456CF4590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5" name="テキスト ボックス 174">
          <a:extLst>
            <a:ext uri="{FF2B5EF4-FFF2-40B4-BE49-F238E27FC236}">
              <a16:creationId xmlns:a16="http://schemas.microsoft.com/office/drawing/2014/main" id="{C93A1465-A740-45CC-8877-AE4A661050F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a:extLst>
            <a:ext uri="{FF2B5EF4-FFF2-40B4-BE49-F238E27FC236}">
              <a16:creationId xmlns:a16="http://schemas.microsoft.com/office/drawing/2014/main" id="{3A5BA1EA-2D38-486D-8C24-7EF27688B8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77" name="直線コネクタ 176">
          <a:extLst>
            <a:ext uri="{FF2B5EF4-FFF2-40B4-BE49-F238E27FC236}">
              <a16:creationId xmlns:a16="http://schemas.microsoft.com/office/drawing/2014/main" id="{194A90D3-525E-4C86-BCD0-CA0AA98A1B9C}"/>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78" name="【橋りょう・トンネル】&#10;一人当たり有形固定資産（償却資産）額最小値テキスト">
          <a:extLst>
            <a:ext uri="{FF2B5EF4-FFF2-40B4-BE49-F238E27FC236}">
              <a16:creationId xmlns:a16="http://schemas.microsoft.com/office/drawing/2014/main" id="{6C55482E-78E7-4CDC-8652-F5682A4B4A85}"/>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79" name="直線コネクタ 178">
          <a:extLst>
            <a:ext uri="{FF2B5EF4-FFF2-40B4-BE49-F238E27FC236}">
              <a16:creationId xmlns:a16="http://schemas.microsoft.com/office/drawing/2014/main" id="{41941086-2918-4203-9B96-2E9BFB7420C6}"/>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0" name="【橋りょう・トンネル】&#10;一人当たり有形固定資産（償却資産）額最大値テキスト">
          <a:extLst>
            <a:ext uri="{FF2B5EF4-FFF2-40B4-BE49-F238E27FC236}">
              <a16:creationId xmlns:a16="http://schemas.microsoft.com/office/drawing/2014/main" id="{03071E94-7876-4030-B383-9B3C449176B2}"/>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81" name="直線コネクタ 180">
          <a:extLst>
            <a:ext uri="{FF2B5EF4-FFF2-40B4-BE49-F238E27FC236}">
              <a16:creationId xmlns:a16="http://schemas.microsoft.com/office/drawing/2014/main" id="{6C554290-919B-4E2F-BE8D-6FB0A6CA6DF1}"/>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82" name="【橋りょう・トンネル】&#10;一人当たり有形固定資産（償却資産）額平均値テキスト">
          <a:extLst>
            <a:ext uri="{FF2B5EF4-FFF2-40B4-BE49-F238E27FC236}">
              <a16:creationId xmlns:a16="http://schemas.microsoft.com/office/drawing/2014/main" id="{14352B22-D80D-4F0C-84F4-ECAFB93647E3}"/>
            </a:ext>
          </a:extLst>
        </xdr:cNvPr>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83" name="フローチャート: 判断 182">
          <a:extLst>
            <a:ext uri="{FF2B5EF4-FFF2-40B4-BE49-F238E27FC236}">
              <a16:creationId xmlns:a16="http://schemas.microsoft.com/office/drawing/2014/main" id="{7FAD7C93-21B8-4D53-A064-770E5201DA22}"/>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84" name="フローチャート: 判断 183">
          <a:extLst>
            <a:ext uri="{FF2B5EF4-FFF2-40B4-BE49-F238E27FC236}">
              <a16:creationId xmlns:a16="http://schemas.microsoft.com/office/drawing/2014/main" id="{E6205264-6F0C-4DD3-BEF9-8423D0F14DA5}"/>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85" name="フローチャート: 判断 184">
          <a:extLst>
            <a:ext uri="{FF2B5EF4-FFF2-40B4-BE49-F238E27FC236}">
              <a16:creationId xmlns:a16="http://schemas.microsoft.com/office/drawing/2014/main" id="{73FE9292-9769-41D7-9C7A-03ED5A5773CD}"/>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227DECD-72D9-4985-A410-A5F44FA6DD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0133AE5-2A00-4A6C-8507-217FACDA8F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AA66297-FE29-4AE1-9947-1B506B8AABB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AC61F4D-AE80-431E-87DF-8DDCCB52990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193393C-3571-488C-A0F2-D083308C060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156124</xdr:rowOff>
    </xdr:from>
    <xdr:to>
      <xdr:col>50</xdr:col>
      <xdr:colOff>165100</xdr:colOff>
      <xdr:row>63</xdr:row>
      <xdr:rowOff>86274</xdr:rowOff>
    </xdr:to>
    <xdr:sp macro="" textlink="">
      <xdr:nvSpPr>
        <xdr:cNvPr id="191" name="楕円 190">
          <a:extLst>
            <a:ext uri="{FF2B5EF4-FFF2-40B4-BE49-F238E27FC236}">
              <a16:creationId xmlns:a16="http://schemas.microsoft.com/office/drawing/2014/main" id="{DDF2F0C3-28B6-4BA4-928A-C306F316A823}"/>
            </a:ext>
          </a:extLst>
        </xdr:cNvPr>
        <xdr:cNvSpPr/>
      </xdr:nvSpPr>
      <xdr:spPr>
        <a:xfrm>
          <a:off x="9588500" y="107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4224</xdr:rowOff>
    </xdr:from>
    <xdr:ext cx="690189" cy="259045"/>
    <xdr:sp macro="" textlink="">
      <xdr:nvSpPr>
        <xdr:cNvPr id="192" name="n_1aveValue【橋りょう・トンネル】&#10;一人当たり有形固定資産（償却資産）額">
          <a:extLst>
            <a:ext uri="{FF2B5EF4-FFF2-40B4-BE49-F238E27FC236}">
              <a16:creationId xmlns:a16="http://schemas.microsoft.com/office/drawing/2014/main" id="{16FB901D-9475-4BF0-B66D-267961164D7E}"/>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193" name="n_2aveValue【橋りょう・トンネル】&#10;一人当たり有形固定資産（償却資産）額">
          <a:extLst>
            <a:ext uri="{FF2B5EF4-FFF2-40B4-BE49-F238E27FC236}">
              <a16:creationId xmlns:a16="http://schemas.microsoft.com/office/drawing/2014/main" id="{CACF9648-E50C-4ACA-B795-631190894699}"/>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77401</xdr:rowOff>
    </xdr:from>
    <xdr:ext cx="690189" cy="259045"/>
    <xdr:sp macro="" textlink="">
      <xdr:nvSpPr>
        <xdr:cNvPr id="194" name="n_1mainValue【橋りょう・トンネル】&#10;一人当たり有形固定資産（償却資産）額">
          <a:extLst>
            <a:ext uri="{FF2B5EF4-FFF2-40B4-BE49-F238E27FC236}">
              <a16:creationId xmlns:a16="http://schemas.microsoft.com/office/drawing/2014/main" id="{D6FF38BA-8020-4400-BD70-30061B7E7292}"/>
            </a:ext>
          </a:extLst>
        </xdr:cNvPr>
        <xdr:cNvSpPr txBox="1"/>
      </xdr:nvSpPr>
      <xdr:spPr>
        <a:xfrm>
          <a:off x="9281505" y="108787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A8B387DF-140B-4E30-9E07-099A003DAD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id="{41D6EFAD-6697-4275-9447-0FA7248913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id="{CE65D72B-71C9-4F09-B653-3880D379CD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id="{5796004D-D1A3-4781-A08C-9719D40E17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id="{F50E5919-DDC6-4C98-8FB3-C64A95582F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id="{A45DC410-0ACD-431C-ABBE-23268F3030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id="{4892A8EA-3AB2-41A6-A1E2-FE626D26A5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id="{CB00DF5E-69EE-453B-82CE-D8B1A54B94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1F2CEC40-7F79-4470-BF0D-0AFF4FD455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a:extLst>
            <a:ext uri="{FF2B5EF4-FFF2-40B4-BE49-F238E27FC236}">
              <a16:creationId xmlns:a16="http://schemas.microsoft.com/office/drawing/2014/main" id="{1B3930EB-46A0-4B77-B7C8-02FDF87D419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a:extLst>
            <a:ext uri="{FF2B5EF4-FFF2-40B4-BE49-F238E27FC236}">
              <a16:creationId xmlns:a16="http://schemas.microsoft.com/office/drawing/2014/main" id="{B3197107-70CE-469C-941B-AFD3E3FF905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a:extLst>
            <a:ext uri="{FF2B5EF4-FFF2-40B4-BE49-F238E27FC236}">
              <a16:creationId xmlns:a16="http://schemas.microsoft.com/office/drawing/2014/main" id="{73703A47-1189-4C9D-B2DA-1D6236AD3C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a:extLst>
            <a:ext uri="{FF2B5EF4-FFF2-40B4-BE49-F238E27FC236}">
              <a16:creationId xmlns:a16="http://schemas.microsoft.com/office/drawing/2014/main" id="{44424E54-8E2F-41BB-BFC8-E7B09209C64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a:extLst>
            <a:ext uri="{FF2B5EF4-FFF2-40B4-BE49-F238E27FC236}">
              <a16:creationId xmlns:a16="http://schemas.microsoft.com/office/drawing/2014/main" id="{36A46200-64DB-4B5F-BCC3-14F89709166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a:extLst>
            <a:ext uri="{FF2B5EF4-FFF2-40B4-BE49-F238E27FC236}">
              <a16:creationId xmlns:a16="http://schemas.microsoft.com/office/drawing/2014/main" id="{8C19C66F-63BD-4620-8DF6-B92FCF06576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a:extLst>
            <a:ext uri="{FF2B5EF4-FFF2-40B4-BE49-F238E27FC236}">
              <a16:creationId xmlns:a16="http://schemas.microsoft.com/office/drawing/2014/main" id="{E453D103-7DF9-459C-B2E4-BDA7F34B990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a:extLst>
            <a:ext uri="{FF2B5EF4-FFF2-40B4-BE49-F238E27FC236}">
              <a16:creationId xmlns:a16="http://schemas.microsoft.com/office/drawing/2014/main" id="{EEB4A141-7488-41A0-968F-71A8D176F14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a:extLst>
            <a:ext uri="{FF2B5EF4-FFF2-40B4-BE49-F238E27FC236}">
              <a16:creationId xmlns:a16="http://schemas.microsoft.com/office/drawing/2014/main" id="{D6A5BAA0-251E-4DCB-9236-D0231A99884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a:extLst>
            <a:ext uri="{FF2B5EF4-FFF2-40B4-BE49-F238E27FC236}">
              <a16:creationId xmlns:a16="http://schemas.microsoft.com/office/drawing/2014/main" id="{A67A3D91-650E-4DA6-9E77-4E6E056174E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a:extLst>
            <a:ext uri="{FF2B5EF4-FFF2-40B4-BE49-F238E27FC236}">
              <a16:creationId xmlns:a16="http://schemas.microsoft.com/office/drawing/2014/main" id="{7025D888-C960-45B8-BC45-FC6EC06F188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id="{0B154F47-73A9-4C1A-A667-AC3BF7A62F7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a:extLst>
            <a:ext uri="{FF2B5EF4-FFF2-40B4-BE49-F238E27FC236}">
              <a16:creationId xmlns:a16="http://schemas.microsoft.com/office/drawing/2014/main" id="{A2FFBDDF-91C1-4FFC-A14F-A305D7A325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D711CE56-D4FC-4DCD-9B6B-1EA9D261C7D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a:extLst>
            <a:ext uri="{FF2B5EF4-FFF2-40B4-BE49-F238E27FC236}">
              <a16:creationId xmlns:a16="http://schemas.microsoft.com/office/drawing/2014/main" id="{56377371-3E89-402C-A4AC-E1316B10D0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19" name="直線コネクタ 218">
          <a:extLst>
            <a:ext uri="{FF2B5EF4-FFF2-40B4-BE49-F238E27FC236}">
              <a16:creationId xmlns:a16="http://schemas.microsoft.com/office/drawing/2014/main" id="{F495CA6D-1DF1-4305-B64A-D3BAF16EF339}"/>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20" name="【公営住宅】&#10;有形固定資産減価償却率最小値テキスト">
          <a:extLst>
            <a:ext uri="{FF2B5EF4-FFF2-40B4-BE49-F238E27FC236}">
              <a16:creationId xmlns:a16="http://schemas.microsoft.com/office/drawing/2014/main" id="{DD4E80FA-ADD8-42A5-B0B0-CC8C472410E8}"/>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21" name="直線コネクタ 220">
          <a:extLst>
            <a:ext uri="{FF2B5EF4-FFF2-40B4-BE49-F238E27FC236}">
              <a16:creationId xmlns:a16="http://schemas.microsoft.com/office/drawing/2014/main" id="{5521D788-5F28-4F47-84E4-72E0DAA490FC}"/>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2" name="【公営住宅】&#10;有形固定資産減価償却率最大値テキスト">
          <a:extLst>
            <a:ext uri="{FF2B5EF4-FFF2-40B4-BE49-F238E27FC236}">
              <a16:creationId xmlns:a16="http://schemas.microsoft.com/office/drawing/2014/main" id="{7DED69FB-94E1-4EA7-B51F-BDED2C7B8FE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3" name="直線コネクタ 222">
          <a:extLst>
            <a:ext uri="{FF2B5EF4-FFF2-40B4-BE49-F238E27FC236}">
              <a16:creationId xmlns:a16="http://schemas.microsoft.com/office/drawing/2014/main" id="{513D013D-32E8-4BD9-B050-F64C8C8FFC1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24" name="【公営住宅】&#10;有形固定資産減価償却率平均値テキスト">
          <a:extLst>
            <a:ext uri="{FF2B5EF4-FFF2-40B4-BE49-F238E27FC236}">
              <a16:creationId xmlns:a16="http://schemas.microsoft.com/office/drawing/2014/main" id="{03DBBC4D-98B3-4933-9167-0924ABDE0278}"/>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25" name="フローチャート: 判断 224">
          <a:extLst>
            <a:ext uri="{FF2B5EF4-FFF2-40B4-BE49-F238E27FC236}">
              <a16:creationId xmlns:a16="http://schemas.microsoft.com/office/drawing/2014/main" id="{06741245-2E79-4A39-8C32-1C46E17FD355}"/>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26" name="フローチャート: 判断 225">
          <a:extLst>
            <a:ext uri="{FF2B5EF4-FFF2-40B4-BE49-F238E27FC236}">
              <a16:creationId xmlns:a16="http://schemas.microsoft.com/office/drawing/2014/main" id="{26E723D7-62A4-4220-9AC2-C576E9C594D5}"/>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27" name="フローチャート: 判断 226">
          <a:extLst>
            <a:ext uri="{FF2B5EF4-FFF2-40B4-BE49-F238E27FC236}">
              <a16:creationId xmlns:a16="http://schemas.microsoft.com/office/drawing/2014/main" id="{9E8F7E8A-6278-4C73-A47A-6541C2C454A9}"/>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22BE6873-9843-4C12-AF5B-84A6C17F0E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E9BFB460-F5C2-4623-9D95-31E6B91DB5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BE43B9F3-711A-43D8-96D7-D9631857403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2C04487-3F26-4BC1-9A64-3FF73B025D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9D9E535C-F3A5-4A12-9B0F-AD992A89930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233" name="楕円 232">
          <a:extLst>
            <a:ext uri="{FF2B5EF4-FFF2-40B4-BE49-F238E27FC236}">
              <a16:creationId xmlns:a16="http://schemas.microsoft.com/office/drawing/2014/main" id="{7A5B78D7-8A39-42F9-888A-65CD7BC5A57E}"/>
            </a:ext>
          </a:extLst>
        </xdr:cNvPr>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76852</xdr:rowOff>
    </xdr:from>
    <xdr:ext cx="405111" cy="259045"/>
    <xdr:sp macro="" textlink="">
      <xdr:nvSpPr>
        <xdr:cNvPr id="234" name="n_1aveValue【公営住宅】&#10;有形固定資産減価償却率">
          <a:extLst>
            <a:ext uri="{FF2B5EF4-FFF2-40B4-BE49-F238E27FC236}">
              <a16:creationId xmlns:a16="http://schemas.microsoft.com/office/drawing/2014/main" id="{79A9EFC0-7B70-49B9-B7AD-E72A29218B68}"/>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35" name="n_2aveValue【公営住宅】&#10;有形固定資産減価償却率">
          <a:extLst>
            <a:ext uri="{FF2B5EF4-FFF2-40B4-BE49-F238E27FC236}">
              <a16:creationId xmlns:a16="http://schemas.microsoft.com/office/drawing/2014/main" id="{92380FEE-F09F-4304-99E4-DFBD3BB4E900}"/>
            </a:ext>
          </a:extLst>
        </xdr:cNvPr>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236" name="n_1mainValue【公営住宅】&#10;有形固定資産減価償却率">
          <a:extLst>
            <a:ext uri="{FF2B5EF4-FFF2-40B4-BE49-F238E27FC236}">
              <a16:creationId xmlns:a16="http://schemas.microsoft.com/office/drawing/2014/main" id="{819F4C38-76D9-49C5-B9AD-A26922DBA1E5}"/>
            </a:ext>
          </a:extLst>
        </xdr:cNvPr>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C569FF32-96D2-4868-BD54-22709BFB5B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C8DE5992-B54E-4850-865F-5A1E6A5406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D3412D17-9981-4A5E-8833-D62D3318E3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9C9C8111-B428-4333-840A-83E65AFA3F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0F55660F-A9FB-47CD-B1DC-25595C0126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53A916B5-AC6B-43F1-AFFD-6003FB9EA7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C162EC0A-7542-4842-AAA1-3E18ADF855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579422B5-75B8-44F3-87D7-3D516D7D7C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a:extLst>
            <a:ext uri="{FF2B5EF4-FFF2-40B4-BE49-F238E27FC236}">
              <a16:creationId xmlns:a16="http://schemas.microsoft.com/office/drawing/2014/main" id="{91BEA6FF-F660-4C67-B2DD-6095896747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a:extLst>
            <a:ext uri="{FF2B5EF4-FFF2-40B4-BE49-F238E27FC236}">
              <a16:creationId xmlns:a16="http://schemas.microsoft.com/office/drawing/2014/main" id="{7285F993-7EA1-4042-A6FD-8604A14C79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a:extLst>
            <a:ext uri="{FF2B5EF4-FFF2-40B4-BE49-F238E27FC236}">
              <a16:creationId xmlns:a16="http://schemas.microsoft.com/office/drawing/2014/main" id="{230971D7-0695-4766-A41F-E9510E06293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a:extLst>
            <a:ext uri="{FF2B5EF4-FFF2-40B4-BE49-F238E27FC236}">
              <a16:creationId xmlns:a16="http://schemas.microsoft.com/office/drawing/2014/main" id="{4D3BF827-3C26-4CC6-8FD8-ED12E3598B7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a:extLst>
            <a:ext uri="{FF2B5EF4-FFF2-40B4-BE49-F238E27FC236}">
              <a16:creationId xmlns:a16="http://schemas.microsoft.com/office/drawing/2014/main" id="{E8532E65-9209-45CB-A426-B4533C9DC0E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a:extLst>
            <a:ext uri="{FF2B5EF4-FFF2-40B4-BE49-F238E27FC236}">
              <a16:creationId xmlns:a16="http://schemas.microsoft.com/office/drawing/2014/main" id="{4B827D48-03B9-4299-AB2F-D5915D88711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a:extLst>
            <a:ext uri="{FF2B5EF4-FFF2-40B4-BE49-F238E27FC236}">
              <a16:creationId xmlns:a16="http://schemas.microsoft.com/office/drawing/2014/main" id="{DC9BD6AB-2FA1-4B33-8CD6-8558085DA55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a:extLst>
            <a:ext uri="{FF2B5EF4-FFF2-40B4-BE49-F238E27FC236}">
              <a16:creationId xmlns:a16="http://schemas.microsoft.com/office/drawing/2014/main" id="{29A84051-5895-457E-89DF-B915E343BB0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a:extLst>
            <a:ext uri="{FF2B5EF4-FFF2-40B4-BE49-F238E27FC236}">
              <a16:creationId xmlns:a16="http://schemas.microsoft.com/office/drawing/2014/main" id="{724AC5E9-1AE1-49F9-A5B2-A61B2C3CA64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a:extLst>
            <a:ext uri="{FF2B5EF4-FFF2-40B4-BE49-F238E27FC236}">
              <a16:creationId xmlns:a16="http://schemas.microsoft.com/office/drawing/2014/main" id="{96A9FD63-51E1-41F0-A924-1B74CD76D14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a:extLst>
            <a:ext uri="{FF2B5EF4-FFF2-40B4-BE49-F238E27FC236}">
              <a16:creationId xmlns:a16="http://schemas.microsoft.com/office/drawing/2014/main" id="{5D1DFBCE-D5C5-4C1B-BEB8-6AAB0A49DED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56" name="テキスト ボックス 255">
          <a:extLst>
            <a:ext uri="{FF2B5EF4-FFF2-40B4-BE49-F238E27FC236}">
              <a16:creationId xmlns:a16="http://schemas.microsoft.com/office/drawing/2014/main" id="{94BFD9FD-862E-47B0-849D-7A67B1BD709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a:extLst>
            <a:ext uri="{FF2B5EF4-FFF2-40B4-BE49-F238E27FC236}">
              <a16:creationId xmlns:a16="http://schemas.microsoft.com/office/drawing/2014/main" id="{4994EFB1-7836-4DF4-B0C9-09ABCFEFEB1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a:extLst>
            <a:ext uri="{FF2B5EF4-FFF2-40B4-BE49-F238E27FC236}">
              <a16:creationId xmlns:a16="http://schemas.microsoft.com/office/drawing/2014/main" id="{66BD00A2-6A70-488C-8A4C-C8FD025A33D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a:extLst>
            <a:ext uri="{FF2B5EF4-FFF2-40B4-BE49-F238E27FC236}">
              <a16:creationId xmlns:a16="http://schemas.microsoft.com/office/drawing/2014/main" id="{209B01DD-94D8-4E3B-9A5C-32EAC5C224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a:extLst>
            <a:ext uri="{FF2B5EF4-FFF2-40B4-BE49-F238E27FC236}">
              <a16:creationId xmlns:a16="http://schemas.microsoft.com/office/drawing/2014/main" id="{B3A60D2C-355D-4D80-BB63-EE086FE8F6F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a:extLst>
            <a:ext uri="{FF2B5EF4-FFF2-40B4-BE49-F238E27FC236}">
              <a16:creationId xmlns:a16="http://schemas.microsoft.com/office/drawing/2014/main" id="{7E757143-7DAF-48A9-B042-EE1C83A4A0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133241</xdr:rowOff>
    </xdr:from>
    <xdr:to>
      <xdr:col>54</xdr:col>
      <xdr:colOff>189865</xdr:colOff>
      <xdr:row>86</xdr:row>
      <xdr:rowOff>127690</xdr:rowOff>
    </xdr:to>
    <xdr:cxnSp macro="">
      <xdr:nvCxnSpPr>
        <xdr:cNvPr id="262" name="直線コネクタ 261">
          <a:extLst>
            <a:ext uri="{FF2B5EF4-FFF2-40B4-BE49-F238E27FC236}">
              <a16:creationId xmlns:a16="http://schemas.microsoft.com/office/drawing/2014/main" id="{87914516-360C-41B8-AF88-05E90F7E5E8B}"/>
            </a:ext>
          </a:extLst>
        </xdr:cNvPr>
        <xdr:cNvCxnSpPr/>
      </xdr:nvCxnSpPr>
      <xdr:spPr>
        <a:xfrm flipV="1">
          <a:off x="10476865" y="13677791"/>
          <a:ext cx="0" cy="1194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131517</xdr:rowOff>
    </xdr:from>
    <xdr:ext cx="469744" cy="259045"/>
    <xdr:sp macro="" textlink="">
      <xdr:nvSpPr>
        <xdr:cNvPr id="263" name="【公営住宅】&#10;一人当たり面積最小値テキスト">
          <a:extLst>
            <a:ext uri="{FF2B5EF4-FFF2-40B4-BE49-F238E27FC236}">
              <a16:creationId xmlns:a16="http://schemas.microsoft.com/office/drawing/2014/main" id="{2E4B7E1E-C041-47DB-B247-AE71D2F3F617}"/>
            </a:ext>
          </a:extLst>
        </xdr:cNvPr>
        <xdr:cNvSpPr txBox="1"/>
      </xdr:nvSpPr>
      <xdr:spPr>
        <a:xfrm>
          <a:off x="10515600" y="148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127690</xdr:rowOff>
    </xdr:from>
    <xdr:to>
      <xdr:col>55</xdr:col>
      <xdr:colOff>88900</xdr:colOff>
      <xdr:row>86</xdr:row>
      <xdr:rowOff>127690</xdr:rowOff>
    </xdr:to>
    <xdr:cxnSp macro="">
      <xdr:nvCxnSpPr>
        <xdr:cNvPr id="264" name="直線コネクタ 263">
          <a:extLst>
            <a:ext uri="{FF2B5EF4-FFF2-40B4-BE49-F238E27FC236}">
              <a16:creationId xmlns:a16="http://schemas.microsoft.com/office/drawing/2014/main" id="{E399B140-5BFD-43DE-8398-4E604EC33169}"/>
            </a:ext>
          </a:extLst>
        </xdr:cNvPr>
        <xdr:cNvCxnSpPr/>
      </xdr:nvCxnSpPr>
      <xdr:spPr>
        <a:xfrm>
          <a:off x="10388600" y="1487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79918</xdr:rowOff>
    </xdr:from>
    <xdr:ext cx="534377" cy="259045"/>
    <xdr:sp macro="" textlink="">
      <xdr:nvSpPr>
        <xdr:cNvPr id="265" name="【公営住宅】&#10;一人当たり面積最大値テキスト">
          <a:extLst>
            <a:ext uri="{FF2B5EF4-FFF2-40B4-BE49-F238E27FC236}">
              <a16:creationId xmlns:a16="http://schemas.microsoft.com/office/drawing/2014/main" id="{D6888A25-497F-4F84-B8D0-75A4FCA18555}"/>
            </a:ext>
          </a:extLst>
        </xdr:cNvPr>
        <xdr:cNvSpPr txBox="1"/>
      </xdr:nvSpPr>
      <xdr:spPr>
        <a:xfrm>
          <a:off x="10515600" y="1345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133241</xdr:rowOff>
    </xdr:from>
    <xdr:to>
      <xdr:col>55</xdr:col>
      <xdr:colOff>88900</xdr:colOff>
      <xdr:row>79</xdr:row>
      <xdr:rowOff>133241</xdr:rowOff>
    </xdr:to>
    <xdr:cxnSp macro="">
      <xdr:nvCxnSpPr>
        <xdr:cNvPr id="266" name="直線コネクタ 265">
          <a:extLst>
            <a:ext uri="{FF2B5EF4-FFF2-40B4-BE49-F238E27FC236}">
              <a16:creationId xmlns:a16="http://schemas.microsoft.com/office/drawing/2014/main" id="{7A6DE5C4-67B1-46BE-85E9-366FD6D886B4}"/>
            </a:ext>
          </a:extLst>
        </xdr:cNvPr>
        <xdr:cNvCxnSpPr/>
      </xdr:nvCxnSpPr>
      <xdr:spPr>
        <a:xfrm>
          <a:off x="10388600" y="1367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111596</xdr:rowOff>
    </xdr:from>
    <xdr:ext cx="469744" cy="259045"/>
    <xdr:sp macro="" textlink="">
      <xdr:nvSpPr>
        <xdr:cNvPr id="267" name="【公営住宅】&#10;一人当たり面積平均値テキスト">
          <a:extLst>
            <a:ext uri="{FF2B5EF4-FFF2-40B4-BE49-F238E27FC236}">
              <a16:creationId xmlns:a16="http://schemas.microsoft.com/office/drawing/2014/main" id="{566C37E7-C67E-4021-9395-CEA19CF0C32F}"/>
            </a:ext>
          </a:extLst>
        </xdr:cNvPr>
        <xdr:cNvSpPr txBox="1"/>
      </xdr:nvSpPr>
      <xdr:spPr>
        <a:xfrm>
          <a:off x="10515600" y="14513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133169</xdr:rowOff>
    </xdr:from>
    <xdr:to>
      <xdr:col>55</xdr:col>
      <xdr:colOff>50800</xdr:colOff>
      <xdr:row>85</xdr:row>
      <xdr:rowOff>63319</xdr:rowOff>
    </xdr:to>
    <xdr:sp macro="" textlink="">
      <xdr:nvSpPr>
        <xdr:cNvPr id="268" name="フローチャート: 判断 267">
          <a:extLst>
            <a:ext uri="{FF2B5EF4-FFF2-40B4-BE49-F238E27FC236}">
              <a16:creationId xmlns:a16="http://schemas.microsoft.com/office/drawing/2014/main" id="{618E177C-7CCD-432A-B4A7-E2E6BAF0F59A}"/>
            </a:ext>
          </a:extLst>
        </xdr:cNvPr>
        <xdr:cNvSpPr/>
      </xdr:nvSpPr>
      <xdr:spPr>
        <a:xfrm>
          <a:off x="10426700" y="1453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68290</xdr:rowOff>
    </xdr:from>
    <xdr:to>
      <xdr:col>50</xdr:col>
      <xdr:colOff>165100</xdr:colOff>
      <xdr:row>84</xdr:row>
      <xdr:rowOff>169890</xdr:rowOff>
    </xdr:to>
    <xdr:sp macro="" textlink="">
      <xdr:nvSpPr>
        <xdr:cNvPr id="269" name="フローチャート: 判断 268">
          <a:extLst>
            <a:ext uri="{FF2B5EF4-FFF2-40B4-BE49-F238E27FC236}">
              <a16:creationId xmlns:a16="http://schemas.microsoft.com/office/drawing/2014/main" id="{70FD845E-EC7E-4D6D-B79C-86FC3F91F101}"/>
            </a:ext>
          </a:extLst>
        </xdr:cNvPr>
        <xdr:cNvSpPr/>
      </xdr:nvSpPr>
      <xdr:spPr>
        <a:xfrm>
          <a:off x="9588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54138</xdr:rowOff>
    </xdr:from>
    <xdr:to>
      <xdr:col>46</xdr:col>
      <xdr:colOff>38100</xdr:colOff>
      <xdr:row>84</xdr:row>
      <xdr:rowOff>155738</xdr:rowOff>
    </xdr:to>
    <xdr:sp macro="" textlink="">
      <xdr:nvSpPr>
        <xdr:cNvPr id="270" name="フローチャート: 判断 269">
          <a:extLst>
            <a:ext uri="{FF2B5EF4-FFF2-40B4-BE49-F238E27FC236}">
              <a16:creationId xmlns:a16="http://schemas.microsoft.com/office/drawing/2014/main" id="{22301FC0-69A0-427B-98BC-2859628A40B1}"/>
            </a:ext>
          </a:extLst>
        </xdr:cNvPr>
        <xdr:cNvSpPr/>
      </xdr:nvSpPr>
      <xdr:spPr>
        <a:xfrm>
          <a:off x="8699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5289B8B1-AC75-4CBE-BED1-B23D949668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BF14E261-DD02-44D7-811C-85EBE6F986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B1B60F12-ED43-4FA8-87B6-5A80FACE5F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BE546B29-0D5F-4552-B5E7-6BF7327826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0F49D4E-ED3A-40F3-9716-9B57BC7089F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1234</xdr:rowOff>
    </xdr:from>
    <xdr:to>
      <xdr:col>50</xdr:col>
      <xdr:colOff>165100</xdr:colOff>
      <xdr:row>77</xdr:row>
      <xdr:rowOff>102834</xdr:rowOff>
    </xdr:to>
    <xdr:sp macro="" textlink="">
      <xdr:nvSpPr>
        <xdr:cNvPr id="276" name="楕円 275">
          <a:extLst>
            <a:ext uri="{FF2B5EF4-FFF2-40B4-BE49-F238E27FC236}">
              <a16:creationId xmlns:a16="http://schemas.microsoft.com/office/drawing/2014/main" id="{A9D1EF72-1F99-4871-A56A-7E52AFFEF443}"/>
            </a:ext>
          </a:extLst>
        </xdr:cNvPr>
        <xdr:cNvSpPr/>
      </xdr:nvSpPr>
      <xdr:spPr>
        <a:xfrm>
          <a:off x="9588500" y="132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161017</xdr:rowOff>
    </xdr:from>
    <xdr:ext cx="469744" cy="259045"/>
    <xdr:sp macro="" textlink="">
      <xdr:nvSpPr>
        <xdr:cNvPr id="277" name="n_1aveValue【公営住宅】&#10;一人当たり面積">
          <a:extLst>
            <a:ext uri="{FF2B5EF4-FFF2-40B4-BE49-F238E27FC236}">
              <a16:creationId xmlns:a16="http://schemas.microsoft.com/office/drawing/2014/main" id="{36912640-A398-469F-95A6-847E86DD8A36}"/>
            </a:ext>
          </a:extLst>
        </xdr:cNvPr>
        <xdr:cNvSpPr txBox="1"/>
      </xdr:nvSpPr>
      <xdr:spPr>
        <a:xfrm>
          <a:off x="93917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815</xdr:rowOff>
    </xdr:from>
    <xdr:ext cx="469744" cy="259045"/>
    <xdr:sp macro="" textlink="">
      <xdr:nvSpPr>
        <xdr:cNvPr id="278" name="n_2aveValue【公営住宅】&#10;一人当たり面積">
          <a:extLst>
            <a:ext uri="{FF2B5EF4-FFF2-40B4-BE49-F238E27FC236}">
              <a16:creationId xmlns:a16="http://schemas.microsoft.com/office/drawing/2014/main" id="{25F2ABA5-237B-4282-92FC-22003DE00BA1}"/>
            </a:ext>
          </a:extLst>
        </xdr:cNvPr>
        <xdr:cNvSpPr txBox="1"/>
      </xdr:nvSpPr>
      <xdr:spPr>
        <a:xfrm>
          <a:off x="8515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75</xdr:row>
      <xdr:rowOff>119361</xdr:rowOff>
    </xdr:from>
    <xdr:ext cx="534377" cy="259045"/>
    <xdr:sp macro="" textlink="">
      <xdr:nvSpPr>
        <xdr:cNvPr id="279" name="n_1mainValue【公営住宅】&#10;一人当たり面積">
          <a:extLst>
            <a:ext uri="{FF2B5EF4-FFF2-40B4-BE49-F238E27FC236}">
              <a16:creationId xmlns:a16="http://schemas.microsoft.com/office/drawing/2014/main" id="{FA2DE54A-736C-48BC-8566-CB64949D5CDD}"/>
            </a:ext>
          </a:extLst>
        </xdr:cNvPr>
        <xdr:cNvSpPr txBox="1"/>
      </xdr:nvSpPr>
      <xdr:spPr>
        <a:xfrm>
          <a:off x="9359411" y="1297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53552420-4DEE-4BB5-A346-590D6BBA78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3143919F-E6AB-4312-8FE7-77C8CAD056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404CDB95-18B1-4D22-AA25-C68647839C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8F6BF5C8-0349-43F2-ADE8-4B4872BB9D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61FD3B06-F9F9-42A5-9497-87C5E3773E9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F6A1637A-F9FD-4628-819A-A6079C25FE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FCF89240-4F5D-4FDB-9434-F4A298E046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FFB8AC96-6C2D-4EED-9885-BFFAB68DA1A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ECECAD2E-714A-46E7-9BDC-289DF4E90B2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2E1322EE-DFC2-453A-8A98-87C04CEA2C1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E06CF953-567C-418F-B540-77AAFA99DE7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1" name="テキスト ボックス 290">
          <a:extLst>
            <a:ext uri="{FF2B5EF4-FFF2-40B4-BE49-F238E27FC236}">
              <a16:creationId xmlns:a16="http://schemas.microsoft.com/office/drawing/2014/main" id="{7D0E2B0E-D171-4D31-8858-53228D7B777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63722EF2-DC1C-4B4A-ABB4-85D88C9BE84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197AA6B9-768B-4446-AA55-7E039D87791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3592524F-57D2-48DC-8905-D0A7D9E369D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7E90F6A1-D80C-4596-8B90-8E3C6F2DD19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46A488B-6533-4CC3-A760-D96FE8DB676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5D9EE652-2058-41B4-A479-F264917D3C3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8E995D87-50CC-4840-9E78-4CB3BB8E9A3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68A0C8A-C851-4AF7-8C6A-58C5425B7B8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952CC1F7-5477-4FDD-9FA6-82C35891B30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1" name="テキスト ボックス 300">
          <a:extLst>
            <a:ext uri="{FF2B5EF4-FFF2-40B4-BE49-F238E27FC236}">
              <a16:creationId xmlns:a16="http://schemas.microsoft.com/office/drawing/2014/main" id="{EA6B4F61-25C1-4C80-8E81-C7ED72B9909D}"/>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5F43EB02-3CBF-4B75-9549-E5066D0BB51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a:extLst>
            <a:ext uri="{FF2B5EF4-FFF2-40B4-BE49-F238E27FC236}">
              <a16:creationId xmlns:a16="http://schemas.microsoft.com/office/drawing/2014/main" id="{C02A230C-85D1-414E-98D7-F9F97D29245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a:extLst>
            <a:ext uri="{FF2B5EF4-FFF2-40B4-BE49-F238E27FC236}">
              <a16:creationId xmlns:a16="http://schemas.microsoft.com/office/drawing/2014/main" id="{29DF827D-2A82-4C5C-8BFA-742A234A06F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05" name="直線コネクタ 304">
          <a:extLst>
            <a:ext uri="{FF2B5EF4-FFF2-40B4-BE49-F238E27FC236}">
              <a16:creationId xmlns:a16="http://schemas.microsoft.com/office/drawing/2014/main" id="{C8D9B238-63A0-44F6-8809-57114510C36A}"/>
            </a:ext>
          </a:extLst>
        </xdr:cNvPr>
        <xdr:cNvCxnSpPr/>
      </xdr:nvCxnSpPr>
      <xdr:spPr>
        <a:xfrm flipV="1">
          <a:off x="46348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06" name="【港湾・漁港】&#10;有形固定資産減価償却率最小値テキスト">
          <a:extLst>
            <a:ext uri="{FF2B5EF4-FFF2-40B4-BE49-F238E27FC236}">
              <a16:creationId xmlns:a16="http://schemas.microsoft.com/office/drawing/2014/main" id="{015FEF2F-35F0-4355-BA52-FC46B7713DA5}"/>
            </a:ext>
          </a:extLst>
        </xdr:cNvPr>
        <xdr:cNvSpPr txBox="1"/>
      </xdr:nvSpPr>
      <xdr:spPr>
        <a:xfrm>
          <a:off x="4673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07" name="直線コネクタ 306">
          <a:extLst>
            <a:ext uri="{FF2B5EF4-FFF2-40B4-BE49-F238E27FC236}">
              <a16:creationId xmlns:a16="http://schemas.microsoft.com/office/drawing/2014/main" id="{013C9F63-289F-4B19-B939-965A3B7318BA}"/>
            </a:ext>
          </a:extLst>
        </xdr:cNvPr>
        <xdr:cNvCxnSpPr/>
      </xdr:nvCxnSpPr>
      <xdr:spPr>
        <a:xfrm>
          <a:off x="4546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08" name="【港湾・漁港】&#10;有形固定資産減価償却率最大値テキスト">
          <a:extLst>
            <a:ext uri="{FF2B5EF4-FFF2-40B4-BE49-F238E27FC236}">
              <a16:creationId xmlns:a16="http://schemas.microsoft.com/office/drawing/2014/main" id="{07C60393-317B-4DB1-A30D-7B0D938B8281}"/>
            </a:ext>
          </a:extLst>
        </xdr:cNvPr>
        <xdr:cNvSpPr txBox="1"/>
      </xdr:nvSpPr>
      <xdr:spPr>
        <a:xfrm>
          <a:off x="46736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09" name="直線コネクタ 308">
          <a:extLst>
            <a:ext uri="{FF2B5EF4-FFF2-40B4-BE49-F238E27FC236}">
              <a16:creationId xmlns:a16="http://schemas.microsoft.com/office/drawing/2014/main" id="{8C5273D4-9893-460D-B73D-3493F5A63F02}"/>
            </a:ext>
          </a:extLst>
        </xdr:cNvPr>
        <xdr:cNvCxnSpPr/>
      </xdr:nvCxnSpPr>
      <xdr:spPr>
        <a:xfrm>
          <a:off x="4546600" y="1710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7093</xdr:rowOff>
    </xdr:from>
    <xdr:ext cx="405111" cy="259045"/>
    <xdr:sp macro="" textlink="">
      <xdr:nvSpPr>
        <xdr:cNvPr id="310" name="【港湾・漁港】&#10;有形固定資産減価償却率平均値テキスト">
          <a:extLst>
            <a:ext uri="{FF2B5EF4-FFF2-40B4-BE49-F238E27FC236}">
              <a16:creationId xmlns:a16="http://schemas.microsoft.com/office/drawing/2014/main" id="{6C0E91B1-CABF-4127-BE6C-F875752005BE}"/>
            </a:ext>
          </a:extLst>
        </xdr:cNvPr>
        <xdr:cNvSpPr txBox="1"/>
      </xdr:nvSpPr>
      <xdr:spPr>
        <a:xfrm>
          <a:off x="4673600" y="1766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11" name="フローチャート: 判断 310">
          <a:extLst>
            <a:ext uri="{FF2B5EF4-FFF2-40B4-BE49-F238E27FC236}">
              <a16:creationId xmlns:a16="http://schemas.microsoft.com/office/drawing/2014/main" id="{BFD27F12-CEB0-4E44-B5B0-A67B41A87E83}"/>
            </a:ext>
          </a:extLst>
        </xdr:cNvPr>
        <xdr:cNvSpPr/>
      </xdr:nvSpPr>
      <xdr:spPr>
        <a:xfrm>
          <a:off x="45847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12" name="フローチャート: 判断 311">
          <a:extLst>
            <a:ext uri="{FF2B5EF4-FFF2-40B4-BE49-F238E27FC236}">
              <a16:creationId xmlns:a16="http://schemas.microsoft.com/office/drawing/2014/main" id="{D03C80E6-5D3C-471D-983B-C56221BE8415}"/>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13" name="フローチャート: 判断 312">
          <a:extLst>
            <a:ext uri="{FF2B5EF4-FFF2-40B4-BE49-F238E27FC236}">
              <a16:creationId xmlns:a16="http://schemas.microsoft.com/office/drawing/2014/main" id="{AC7A23B8-6054-4F86-9F96-62583A204240}"/>
            </a:ext>
          </a:extLst>
        </xdr:cNvPr>
        <xdr:cNvSpPr/>
      </xdr:nvSpPr>
      <xdr:spPr>
        <a:xfrm>
          <a:off x="2857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FDB40BB1-42DF-4F9A-B7B7-29B56CDF7F2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2E08C7C-EA16-4CEA-A667-3A1B6B96825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18B747F1-DDF3-400E-A9C8-44F95FE73C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22E9E4B-F50D-41A6-9197-87E57CE6F3F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7153ECE-DCA9-4EBA-B6BF-75B44F6AB98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319" name="楕円 318">
          <a:extLst>
            <a:ext uri="{FF2B5EF4-FFF2-40B4-BE49-F238E27FC236}">
              <a16:creationId xmlns:a16="http://schemas.microsoft.com/office/drawing/2014/main" id="{B16767BB-93A9-4A90-840C-D595C9C479F1}"/>
            </a:ext>
          </a:extLst>
        </xdr:cNvPr>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35758</xdr:rowOff>
    </xdr:from>
    <xdr:ext cx="405111" cy="259045"/>
    <xdr:sp macro="" textlink="">
      <xdr:nvSpPr>
        <xdr:cNvPr id="320" name="n_1aveValue【港湾・漁港】&#10;有形固定資産減価償却率">
          <a:extLst>
            <a:ext uri="{FF2B5EF4-FFF2-40B4-BE49-F238E27FC236}">
              <a16:creationId xmlns:a16="http://schemas.microsoft.com/office/drawing/2014/main" id="{E0984EB3-E347-4120-BCB9-7BF91918710C}"/>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321" name="n_2aveValue【港湾・漁港】&#10;有形固定資産減価償却率">
          <a:extLst>
            <a:ext uri="{FF2B5EF4-FFF2-40B4-BE49-F238E27FC236}">
              <a16:creationId xmlns:a16="http://schemas.microsoft.com/office/drawing/2014/main" id="{C1F25C83-5CF9-497C-B95F-30FF7DCEA100}"/>
            </a:ext>
          </a:extLst>
        </xdr:cNvPr>
        <xdr:cNvSpPr txBox="1"/>
      </xdr:nvSpPr>
      <xdr:spPr>
        <a:xfrm>
          <a:off x="2705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322" name="n_1mainValue【港湾・漁港】&#10;有形固定資産減価償却率">
          <a:extLst>
            <a:ext uri="{FF2B5EF4-FFF2-40B4-BE49-F238E27FC236}">
              <a16:creationId xmlns:a16="http://schemas.microsoft.com/office/drawing/2014/main" id="{462BEE81-E0E5-401C-BE6D-2B14A4775BC9}"/>
            </a:ext>
          </a:extLst>
        </xdr:cNvPr>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552C8ABD-5C72-438C-AC62-B96AC4B0AB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A777DA0D-5D2C-44FC-80D3-3B07343AC6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4545B6AB-BC1B-4898-A403-DE154DD894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37A42753-635B-41A4-B19D-9615625E95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BB23A4E0-0D3F-44DA-B2E6-E24C5E2052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638A5F6B-06DD-45E2-A741-ED8E1EBF91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1A1A9B27-6184-4F9A-9449-B80FD52123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5CC77DC9-93F2-486B-92F3-C5AF8416E45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id="{512C46E3-D97C-4DB6-BE89-D6287A2441C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id="{57B82870-4CE0-4EB5-AFC7-F901DAD1FEF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a:extLst>
            <a:ext uri="{FF2B5EF4-FFF2-40B4-BE49-F238E27FC236}">
              <a16:creationId xmlns:a16="http://schemas.microsoft.com/office/drawing/2014/main" id="{8B2C5F4C-EF7C-415E-9A21-EDC39E758F7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4" name="テキスト ボックス 333">
          <a:extLst>
            <a:ext uri="{FF2B5EF4-FFF2-40B4-BE49-F238E27FC236}">
              <a16:creationId xmlns:a16="http://schemas.microsoft.com/office/drawing/2014/main" id="{9ED7A6DD-385B-4020-B230-504B57D03ED4}"/>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a:extLst>
            <a:ext uri="{FF2B5EF4-FFF2-40B4-BE49-F238E27FC236}">
              <a16:creationId xmlns:a16="http://schemas.microsoft.com/office/drawing/2014/main" id="{B27DE302-30DB-4B5B-97BC-7BA2131DFEE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36" name="テキスト ボックス 335">
          <a:extLst>
            <a:ext uri="{FF2B5EF4-FFF2-40B4-BE49-F238E27FC236}">
              <a16:creationId xmlns:a16="http://schemas.microsoft.com/office/drawing/2014/main" id="{86C35BE5-CEC2-4B9D-95BD-C8C4B055AB71}"/>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a:extLst>
            <a:ext uri="{FF2B5EF4-FFF2-40B4-BE49-F238E27FC236}">
              <a16:creationId xmlns:a16="http://schemas.microsoft.com/office/drawing/2014/main" id="{3FDED9C0-1138-42AA-836C-075E2059A26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38" name="テキスト ボックス 337">
          <a:extLst>
            <a:ext uri="{FF2B5EF4-FFF2-40B4-BE49-F238E27FC236}">
              <a16:creationId xmlns:a16="http://schemas.microsoft.com/office/drawing/2014/main" id="{930F2275-6096-465C-AC69-B26A63692245}"/>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a:extLst>
            <a:ext uri="{FF2B5EF4-FFF2-40B4-BE49-F238E27FC236}">
              <a16:creationId xmlns:a16="http://schemas.microsoft.com/office/drawing/2014/main" id="{A13FA2E9-2FA9-4683-9F75-365D9F310DD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40" name="テキスト ボックス 339">
          <a:extLst>
            <a:ext uri="{FF2B5EF4-FFF2-40B4-BE49-F238E27FC236}">
              <a16:creationId xmlns:a16="http://schemas.microsoft.com/office/drawing/2014/main" id="{C1ACA1C7-3A0E-441E-A9BD-5A769297A8FD}"/>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F10D6464-2D82-44A9-B862-0F89E1B61D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2" name="テキスト ボックス 341">
          <a:extLst>
            <a:ext uri="{FF2B5EF4-FFF2-40B4-BE49-F238E27FC236}">
              <a16:creationId xmlns:a16="http://schemas.microsoft.com/office/drawing/2014/main" id="{39770AC5-6B96-4913-B283-9CBE77E540F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港湾・漁港】&#10;一人当たり有形固定資産（償却資産）額グラフ枠">
          <a:extLst>
            <a:ext uri="{FF2B5EF4-FFF2-40B4-BE49-F238E27FC236}">
              <a16:creationId xmlns:a16="http://schemas.microsoft.com/office/drawing/2014/main" id="{8FAC16ED-D86F-4823-AECE-834BF519A85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44" name="直線コネクタ 343">
          <a:extLst>
            <a:ext uri="{FF2B5EF4-FFF2-40B4-BE49-F238E27FC236}">
              <a16:creationId xmlns:a16="http://schemas.microsoft.com/office/drawing/2014/main" id="{5A136A98-1E8D-4948-89EA-AC30C926661A}"/>
            </a:ext>
          </a:extLst>
        </xdr:cNvPr>
        <xdr:cNvCxnSpPr/>
      </xdr:nvCxnSpPr>
      <xdr:spPr>
        <a:xfrm flipV="1">
          <a:off x="10476865"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45" name="【港湾・漁港】&#10;一人当たり有形固定資産（償却資産）額最小値テキスト">
          <a:extLst>
            <a:ext uri="{FF2B5EF4-FFF2-40B4-BE49-F238E27FC236}">
              <a16:creationId xmlns:a16="http://schemas.microsoft.com/office/drawing/2014/main" id="{89FF77D1-E942-4CE5-8421-425EFFEEEC1B}"/>
            </a:ext>
          </a:extLst>
        </xdr:cNvPr>
        <xdr:cNvSpPr txBox="1"/>
      </xdr:nvSpPr>
      <xdr:spPr>
        <a:xfrm>
          <a:off x="10515600"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46" name="直線コネクタ 345">
          <a:extLst>
            <a:ext uri="{FF2B5EF4-FFF2-40B4-BE49-F238E27FC236}">
              <a16:creationId xmlns:a16="http://schemas.microsoft.com/office/drawing/2014/main" id="{E54DEFBB-2A97-4B8B-A534-6601B46586E4}"/>
            </a:ext>
          </a:extLst>
        </xdr:cNvPr>
        <xdr:cNvCxnSpPr/>
      </xdr:nvCxnSpPr>
      <xdr:spPr>
        <a:xfrm>
          <a:off x="10388600" y="185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47" name="【港湾・漁港】&#10;一人当たり有形固定資産（償却資産）額最大値テキスト">
          <a:extLst>
            <a:ext uri="{FF2B5EF4-FFF2-40B4-BE49-F238E27FC236}">
              <a16:creationId xmlns:a16="http://schemas.microsoft.com/office/drawing/2014/main" id="{F5BB7094-469A-43AE-8DE8-33CECA390A6B}"/>
            </a:ext>
          </a:extLst>
        </xdr:cNvPr>
        <xdr:cNvSpPr txBox="1"/>
      </xdr:nvSpPr>
      <xdr:spPr>
        <a:xfrm>
          <a:off x="10515600"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48" name="直線コネクタ 347">
          <a:extLst>
            <a:ext uri="{FF2B5EF4-FFF2-40B4-BE49-F238E27FC236}">
              <a16:creationId xmlns:a16="http://schemas.microsoft.com/office/drawing/2014/main" id="{58BD7807-0B75-48EC-A7AD-E32DBDA1E80B}"/>
            </a:ext>
          </a:extLst>
        </xdr:cNvPr>
        <xdr:cNvCxnSpPr/>
      </xdr:nvCxnSpPr>
      <xdr:spPr>
        <a:xfrm>
          <a:off x="10388600" y="171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112458</xdr:rowOff>
    </xdr:from>
    <xdr:ext cx="690189" cy="259045"/>
    <xdr:sp macro="" textlink="">
      <xdr:nvSpPr>
        <xdr:cNvPr id="349" name="【港湾・漁港】&#10;一人当たり有形固定資産（償却資産）額平均値テキスト">
          <a:extLst>
            <a:ext uri="{FF2B5EF4-FFF2-40B4-BE49-F238E27FC236}">
              <a16:creationId xmlns:a16="http://schemas.microsoft.com/office/drawing/2014/main" id="{BD7F8F58-86F5-4AFA-95F1-F3D31916413A}"/>
            </a:ext>
          </a:extLst>
        </xdr:cNvPr>
        <xdr:cNvSpPr txBox="1"/>
      </xdr:nvSpPr>
      <xdr:spPr>
        <a:xfrm>
          <a:off x="10515600" y="18114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50" name="フローチャート: 判断 349">
          <a:extLst>
            <a:ext uri="{FF2B5EF4-FFF2-40B4-BE49-F238E27FC236}">
              <a16:creationId xmlns:a16="http://schemas.microsoft.com/office/drawing/2014/main" id="{B0AC1656-B862-494E-BB37-772F0986A0CA}"/>
            </a:ext>
          </a:extLst>
        </xdr:cNvPr>
        <xdr:cNvSpPr/>
      </xdr:nvSpPr>
      <xdr:spPr>
        <a:xfrm>
          <a:off x="10426700" y="1813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51" name="フローチャート: 判断 350">
          <a:extLst>
            <a:ext uri="{FF2B5EF4-FFF2-40B4-BE49-F238E27FC236}">
              <a16:creationId xmlns:a16="http://schemas.microsoft.com/office/drawing/2014/main" id="{CC55F805-8B57-49C5-AE69-66562D612072}"/>
            </a:ext>
          </a:extLst>
        </xdr:cNvPr>
        <xdr:cNvSpPr/>
      </xdr:nvSpPr>
      <xdr:spPr>
        <a:xfrm>
          <a:off x="958850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52" name="フローチャート: 判断 351">
          <a:extLst>
            <a:ext uri="{FF2B5EF4-FFF2-40B4-BE49-F238E27FC236}">
              <a16:creationId xmlns:a16="http://schemas.microsoft.com/office/drawing/2014/main" id="{1A31E3D7-265E-4502-A66A-8DFF7F241BC2}"/>
            </a:ext>
          </a:extLst>
        </xdr:cNvPr>
        <xdr:cNvSpPr/>
      </xdr:nvSpPr>
      <xdr:spPr>
        <a:xfrm>
          <a:off x="8699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A9696A91-8060-4819-BDBC-0D828B8E322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CC829B15-0522-4587-B456-B281FA4121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5676A6BD-618F-42BC-8BA0-063CC5C8CEE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7CEE2274-5642-4FDA-BA4E-6D745CF31F4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9BEDC569-EA54-46D2-A3D3-7168AD84DD8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104800</xdr:rowOff>
    </xdr:from>
    <xdr:to>
      <xdr:col>50</xdr:col>
      <xdr:colOff>165100</xdr:colOff>
      <xdr:row>103</xdr:row>
      <xdr:rowOff>34950</xdr:rowOff>
    </xdr:to>
    <xdr:sp macro="" textlink="">
      <xdr:nvSpPr>
        <xdr:cNvPr id="358" name="楕円 357">
          <a:extLst>
            <a:ext uri="{FF2B5EF4-FFF2-40B4-BE49-F238E27FC236}">
              <a16:creationId xmlns:a16="http://schemas.microsoft.com/office/drawing/2014/main" id="{52896455-1A26-4552-A345-E9662B1759D3}"/>
            </a:ext>
          </a:extLst>
        </xdr:cNvPr>
        <xdr:cNvSpPr/>
      </xdr:nvSpPr>
      <xdr:spPr>
        <a:xfrm>
          <a:off x="9588500" y="175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100</xdr:row>
      <xdr:rowOff>49184</xdr:rowOff>
    </xdr:from>
    <xdr:ext cx="690189" cy="259045"/>
    <xdr:sp macro="" textlink="">
      <xdr:nvSpPr>
        <xdr:cNvPr id="359" name="n_1aveValue【港湾・漁港】&#10;一人当たり有形固定資産（償却資産）額">
          <a:extLst>
            <a:ext uri="{FF2B5EF4-FFF2-40B4-BE49-F238E27FC236}">
              <a16:creationId xmlns:a16="http://schemas.microsoft.com/office/drawing/2014/main" id="{B5D267D6-4692-4B43-A14D-048C254782A1}"/>
            </a:ext>
          </a:extLst>
        </xdr:cNvPr>
        <xdr:cNvSpPr txBox="1"/>
      </xdr:nvSpPr>
      <xdr:spPr>
        <a:xfrm>
          <a:off x="9281505" y="17194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132952</xdr:rowOff>
    </xdr:from>
    <xdr:ext cx="690189" cy="259045"/>
    <xdr:sp macro="" textlink="">
      <xdr:nvSpPr>
        <xdr:cNvPr id="360" name="n_2aveValue【港湾・漁港】&#10;一人当たり有形固定資産（償却資産）額">
          <a:extLst>
            <a:ext uri="{FF2B5EF4-FFF2-40B4-BE49-F238E27FC236}">
              <a16:creationId xmlns:a16="http://schemas.microsoft.com/office/drawing/2014/main" id="{8FB8E043-A466-4CA5-81DB-F5A8A2BD5851}"/>
            </a:ext>
          </a:extLst>
        </xdr:cNvPr>
        <xdr:cNvSpPr txBox="1"/>
      </xdr:nvSpPr>
      <xdr:spPr>
        <a:xfrm>
          <a:off x="8405205"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103</xdr:row>
      <xdr:rowOff>26077</xdr:rowOff>
    </xdr:from>
    <xdr:ext cx="690189" cy="259045"/>
    <xdr:sp macro="" textlink="">
      <xdr:nvSpPr>
        <xdr:cNvPr id="361" name="n_1mainValue【港湾・漁港】&#10;一人当たり有形固定資産（償却資産）額">
          <a:extLst>
            <a:ext uri="{FF2B5EF4-FFF2-40B4-BE49-F238E27FC236}">
              <a16:creationId xmlns:a16="http://schemas.microsoft.com/office/drawing/2014/main" id="{92F61322-06C9-4E6D-B780-74286FD8F7BE}"/>
            </a:ext>
          </a:extLst>
        </xdr:cNvPr>
        <xdr:cNvSpPr txBox="1"/>
      </xdr:nvSpPr>
      <xdr:spPr>
        <a:xfrm>
          <a:off x="9281505" y="17685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55E3F074-78ED-4DC2-9AB8-BD0135DE73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843C84DA-BD01-43CC-B4FE-86DC8D0302E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B433FBD0-8440-4F50-BB33-2A27E7E23C3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D8C79B55-6751-4101-9DB0-874522889A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1B445C1E-C384-43F4-BD1A-ED779F04D0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7E146A90-C147-43BF-9EF1-3054B03742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C96AFAF0-18E7-4A93-B217-4845B7ECEE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4007C979-8F13-429E-B2D2-422CC689A8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F617C591-FBFC-47DE-B057-1447FE0172E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C64A245B-1DB2-4B2D-A2A0-F1B4249EF1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EA3E1A97-777F-4964-8A3D-DC55C4ED954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4DCD4AE7-9DF3-4493-8E57-176469F8B6B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AADD37BA-6580-4E0C-906A-3A46CFDA051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EF8A3D6F-7F8E-441E-984A-B1574E36FFD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6FB21C41-4EA6-4A84-A2D4-59CFABDA7B7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6FE81F41-3C73-4A3D-80EC-B905D8141BC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C2C7075A-CE1C-427C-A9E1-9D48B8B2080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DE2F0B61-166F-43EA-8B8A-D0B9D020CF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54E9412E-627A-4A14-AD54-65E1164D717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A98EEA88-5727-4FFE-B3B3-00881BFB667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E691BC48-76B7-4F73-9B27-2FC983B0CF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9BF2E830-B882-40EC-AA74-B1D4BD6CE51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C1465903-B9C3-4337-BB64-F0DB1E791F1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6F115E31-4FE0-43D6-A154-D9DEC344662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11D3C150-A6AA-4AD2-9CA6-2106398D19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87" name="直線コネクタ 386">
          <a:extLst>
            <a:ext uri="{FF2B5EF4-FFF2-40B4-BE49-F238E27FC236}">
              <a16:creationId xmlns:a16="http://schemas.microsoft.com/office/drawing/2014/main" id="{278812A4-E8B0-45BB-AE31-8D8C52319A7C}"/>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D2EE30FA-4235-473F-8434-F0553257149C}"/>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89" name="直線コネクタ 388">
          <a:extLst>
            <a:ext uri="{FF2B5EF4-FFF2-40B4-BE49-F238E27FC236}">
              <a16:creationId xmlns:a16="http://schemas.microsoft.com/office/drawing/2014/main" id="{5ACB0A53-5A51-48F0-8A8B-44B8340CBD5D}"/>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id="{A9EA5CE9-1FE3-4BCC-98AD-1C19FBDBF6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id="{8DE4D047-D810-434C-88BB-2140596C001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88CCFE69-4C7B-4791-B9BE-34759C56A101}"/>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93" name="フローチャート: 判断 392">
          <a:extLst>
            <a:ext uri="{FF2B5EF4-FFF2-40B4-BE49-F238E27FC236}">
              <a16:creationId xmlns:a16="http://schemas.microsoft.com/office/drawing/2014/main" id="{4DDF9145-7F90-40C4-B637-245E4EEBD6FF}"/>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94" name="フローチャート: 判断 393">
          <a:extLst>
            <a:ext uri="{FF2B5EF4-FFF2-40B4-BE49-F238E27FC236}">
              <a16:creationId xmlns:a16="http://schemas.microsoft.com/office/drawing/2014/main" id="{2C1C5A00-C8F6-4A30-807D-0EF8F237B24B}"/>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95" name="フローチャート: 判断 394">
          <a:extLst>
            <a:ext uri="{FF2B5EF4-FFF2-40B4-BE49-F238E27FC236}">
              <a16:creationId xmlns:a16="http://schemas.microsoft.com/office/drawing/2014/main" id="{6437D8FF-2F78-49CC-B70E-A456D87D992E}"/>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5D1405F0-796B-49B1-A6E7-2F9AB542F9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E9A40F78-03DE-40F7-923A-163D1BCC1F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E457FC0D-CD93-44AA-83EB-16CC49F360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9C80D757-3610-4EA7-BC8B-67F78DE9E6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B9C06738-BE8B-4D4B-BFD3-3F779C7C09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103777</xdr:rowOff>
    </xdr:from>
    <xdr:to>
      <xdr:col>81</xdr:col>
      <xdr:colOff>101600</xdr:colOff>
      <xdr:row>40</xdr:row>
      <xdr:rowOff>33927</xdr:rowOff>
    </xdr:to>
    <xdr:sp macro="" textlink="">
      <xdr:nvSpPr>
        <xdr:cNvPr id="401" name="楕円 400">
          <a:extLst>
            <a:ext uri="{FF2B5EF4-FFF2-40B4-BE49-F238E27FC236}">
              <a16:creationId xmlns:a16="http://schemas.microsoft.com/office/drawing/2014/main" id="{73737297-E609-49F7-8FC6-D77B42967C6F}"/>
            </a:ext>
          </a:extLst>
        </xdr:cNvPr>
        <xdr:cNvSpPr/>
      </xdr:nvSpPr>
      <xdr:spPr>
        <a:xfrm>
          <a:off x="15430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135363</xdr:rowOff>
    </xdr:from>
    <xdr:ext cx="405111" cy="259045"/>
    <xdr:sp macro="" textlink="">
      <xdr:nvSpPr>
        <xdr:cNvPr id="402" name="n_1aveValue【認定こども園・幼稚園・保育所】&#10;有形固定資産減価償却率">
          <a:extLst>
            <a:ext uri="{FF2B5EF4-FFF2-40B4-BE49-F238E27FC236}">
              <a16:creationId xmlns:a16="http://schemas.microsoft.com/office/drawing/2014/main" id="{B1C64D86-79A7-4954-88BC-8FE40AAE834F}"/>
            </a:ext>
          </a:extLst>
        </xdr:cNvPr>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03" name="n_2aveValue【認定こども園・幼稚園・保育所】&#10;有形固定資産減価償却率">
          <a:extLst>
            <a:ext uri="{FF2B5EF4-FFF2-40B4-BE49-F238E27FC236}">
              <a16:creationId xmlns:a16="http://schemas.microsoft.com/office/drawing/2014/main" id="{A6114E6F-6767-4F8B-9E28-171D758A8E3C}"/>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25054</xdr:rowOff>
    </xdr:from>
    <xdr:ext cx="405111" cy="259045"/>
    <xdr:sp macro="" textlink="">
      <xdr:nvSpPr>
        <xdr:cNvPr id="404" name="n_1mainValue【認定こども園・幼稚園・保育所】&#10;有形固定資産減価償却率">
          <a:extLst>
            <a:ext uri="{FF2B5EF4-FFF2-40B4-BE49-F238E27FC236}">
              <a16:creationId xmlns:a16="http://schemas.microsoft.com/office/drawing/2014/main" id="{43420D54-1BF8-4BDC-BCA5-192E0B2D015A}"/>
            </a:ext>
          </a:extLst>
        </xdr:cNvPr>
        <xdr:cNvSpPr txBox="1"/>
      </xdr:nvSpPr>
      <xdr:spPr>
        <a:xfrm>
          <a:off x="15266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66DB1F54-B8C3-4161-8BDC-BB41232AAB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6CE0FB64-9083-4B1C-9B06-50F0C54A0F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7351F9EF-1A0D-4F3D-B10A-F13EA7AB22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4F293C2E-A9F4-405D-A22E-E67A2C99FD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E3F31D07-5828-49EA-9D6C-05F5148F54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FEC146B9-717B-411C-B799-F4152EFAE5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1B868BE8-8509-4E3E-B39F-87FCC41199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7614DFCD-A1DA-4AF4-BD03-009C32F532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a16="http://schemas.microsoft.com/office/drawing/2014/main" id="{B7DDF52B-0BBA-43DF-AFD2-A372DF4BC2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a16="http://schemas.microsoft.com/office/drawing/2014/main" id="{AD5A849B-1A1D-427A-9BA1-F41507AC24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5" name="直線コネクタ 414">
          <a:extLst>
            <a:ext uri="{FF2B5EF4-FFF2-40B4-BE49-F238E27FC236}">
              <a16:creationId xmlns:a16="http://schemas.microsoft.com/office/drawing/2014/main" id="{E8EE87F7-2414-43FB-AF00-9F5560791A0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6" name="テキスト ボックス 415">
          <a:extLst>
            <a:ext uri="{FF2B5EF4-FFF2-40B4-BE49-F238E27FC236}">
              <a16:creationId xmlns:a16="http://schemas.microsoft.com/office/drawing/2014/main" id="{0EF4FE8D-8940-43B6-B423-5C259D6937C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7" name="直線コネクタ 416">
          <a:extLst>
            <a:ext uri="{FF2B5EF4-FFF2-40B4-BE49-F238E27FC236}">
              <a16:creationId xmlns:a16="http://schemas.microsoft.com/office/drawing/2014/main" id="{6241C677-7462-476F-82E2-DE61024B5FF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8" name="テキスト ボックス 417">
          <a:extLst>
            <a:ext uri="{FF2B5EF4-FFF2-40B4-BE49-F238E27FC236}">
              <a16:creationId xmlns:a16="http://schemas.microsoft.com/office/drawing/2014/main" id="{204933CB-8770-4B36-9AFF-B8729DE5956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9" name="直線コネクタ 418">
          <a:extLst>
            <a:ext uri="{FF2B5EF4-FFF2-40B4-BE49-F238E27FC236}">
              <a16:creationId xmlns:a16="http://schemas.microsoft.com/office/drawing/2014/main" id="{E859C341-F0DE-49A6-89A0-AD3E4C04971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0" name="テキスト ボックス 419">
          <a:extLst>
            <a:ext uri="{FF2B5EF4-FFF2-40B4-BE49-F238E27FC236}">
              <a16:creationId xmlns:a16="http://schemas.microsoft.com/office/drawing/2014/main" id="{7C1B79B1-BC11-4255-9C03-BA55B4051E5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1" name="直線コネクタ 420">
          <a:extLst>
            <a:ext uri="{FF2B5EF4-FFF2-40B4-BE49-F238E27FC236}">
              <a16:creationId xmlns:a16="http://schemas.microsoft.com/office/drawing/2014/main" id="{A4DBBC56-28E0-49B2-8089-CE6E4373417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2" name="テキスト ボックス 421">
          <a:extLst>
            <a:ext uri="{FF2B5EF4-FFF2-40B4-BE49-F238E27FC236}">
              <a16:creationId xmlns:a16="http://schemas.microsoft.com/office/drawing/2014/main" id="{F17E32FC-51FD-4E1B-A23A-18686904CAC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3" name="直線コネクタ 422">
          <a:extLst>
            <a:ext uri="{FF2B5EF4-FFF2-40B4-BE49-F238E27FC236}">
              <a16:creationId xmlns:a16="http://schemas.microsoft.com/office/drawing/2014/main" id="{2E1C9C5B-7C90-4480-9C68-8EE4E7D8223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4" name="テキスト ボックス 423">
          <a:extLst>
            <a:ext uri="{FF2B5EF4-FFF2-40B4-BE49-F238E27FC236}">
              <a16:creationId xmlns:a16="http://schemas.microsoft.com/office/drawing/2014/main" id="{0A7E10A6-3877-412C-91BF-9E9178A6344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C9CA2BB1-6184-48C2-8492-79E42895D4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3C78AFB6-D16F-41F0-9ACF-5812BDBAB75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a:extLst>
            <a:ext uri="{FF2B5EF4-FFF2-40B4-BE49-F238E27FC236}">
              <a16:creationId xmlns:a16="http://schemas.microsoft.com/office/drawing/2014/main" id="{09869F36-1449-46F1-A4D7-C9E9715ECC2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28" name="直線コネクタ 427">
          <a:extLst>
            <a:ext uri="{FF2B5EF4-FFF2-40B4-BE49-F238E27FC236}">
              <a16:creationId xmlns:a16="http://schemas.microsoft.com/office/drawing/2014/main" id="{E59E2353-9426-48FF-BCEB-868E6C644C83}"/>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29" name="【認定こども園・幼稚園・保育所】&#10;一人当たり面積最小値テキスト">
          <a:extLst>
            <a:ext uri="{FF2B5EF4-FFF2-40B4-BE49-F238E27FC236}">
              <a16:creationId xmlns:a16="http://schemas.microsoft.com/office/drawing/2014/main" id="{45FFDF3E-166E-4739-8E2B-7D809F28AA22}"/>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30" name="直線コネクタ 429">
          <a:extLst>
            <a:ext uri="{FF2B5EF4-FFF2-40B4-BE49-F238E27FC236}">
              <a16:creationId xmlns:a16="http://schemas.microsoft.com/office/drawing/2014/main" id="{F44C40C5-4820-4388-A7B3-64606BD190EE}"/>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31" name="【認定こども園・幼稚園・保育所】&#10;一人当たり面積最大値テキスト">
          <a:extLst>
            <a:ext uri="{FF2B5EF4-FFF2-40B4-BE49-F238E27FC236}">
              <a16:creationId xmlns:a16="http://schemas.microsoft.com/office/drawing/2014/main" id="{68622EA1-4490-4A13-817B-C3ADA9304978}"/>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32" name="直線コネクタ 431">
          <a:extLst>
            <a:ext uri="{FF2B5EF4-FFF2-40B4-BE49-F238E27FC236}">
              <a16:creationId xmlns:a16="http://schemas.microsoft.com/office/drawing/2014/main" id="{088C2EF0-C642-43E3-89AC-5FFADFD524C1}"/>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433" name="【認定こども園・幼稚園・保育所】&#10;一人当たり面積平均値テキスト">
          <a:extLst>
            <a:ext uri="{FF2B5EF4-FFF2-40B4-BE49-F238E27FC236}">
              <a16:creationId xmlns:a16="http://schemas.microsoft.com/office/drawing/2014/main" id="{EC6F8B47-829B-4F8E-9785-C3B784FAE2D9}"/>
            </a:ext>
          </a:extLst>
        </xdr:cNvPr>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34" name="フローチャート: 判断 433">
          <a:extLst>
            <a:ext uri="{FF2B5EF4-FFF2-40B4-BE49-F238E27FC236}">
              <a16:creationId xmlns:a16="http://schemas.microsoft.com/office/drawing/2014/main" id="{D1381AEA-22B6-47F0-84B5-85222D35AD74}"/>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35" name="フローチャート: 判断 434">
          <a:extLst>
            <a:ext uri="{FF2B5EF4-FFF2-40B4-BE49-F238E27FC236}">
              <a16:creationId xmlns:a16="http://schemas.microsoft.com/office/drawing/2014/main" id="{1F633C0B-4D43-49E6-9E3B-B21A63351A25}"/>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36" name="フローチャート: 判断 435">
          <a:extLst>
            <a:ext uri="{FF2B5EF4-FFF2-40B4-BE49-F238E27FC236}">
              <a16:creationId xmlns:a16="http://schemas.microsoft.com/office/drawing/2014/main" id="{CB7EF020-51D2-4941-974A-1787AA80D82B}"/>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B1BEC3B7-B7CB-4A5A-991E-9D1DC4DCFA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BC428233-B412-49FD-A804-83FF7F74BB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E296D53-4DFD-46DE-8CC7-12CA4E3BB2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66EA9843-1B4F-4710-82A0-310C77A5318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77C01E9-F1F5-44C9-A660-2BAD23BB05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53594</xdr:rowOff>
    </xdr:from>
    <xdr:to>
      <xdr:col>112</xdr:col>
      <xdr:colOff>38100</xdr:colOff>
      <xdr:row>41</xdr:row>
      <xdr:rowOff>155194</xdr:rowOff>
    </xdr:to>
    <xdr:sp macro="" textlink="">
      <xdr:nvSpPr>
        <xdr:cNvPr id="442" name="楕円 441">
          <a:extLst>
            <a:ext uri="{FF2B5EF4-FFF2-40B4-BE49-F238E27FC236}">
              <a16:creationId xmlns:a16="http://schemas.microsoft.com/office/drawing/2014/main" id="{4970B8E9-A4DB-46D2-B956-B3861DECB512}"/>
            </a:ext>
          </a:extLst>
        </xdr:cNvPr>
        <xdr:cNvSpPr/>
      </xdr:nvSpPr>
      <xdr:spPr>
        <a:xfrm>
          <a:off x="21272500" y="70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121810</xdr:rowOff>
    </xdr:from>
    <xdr:ext cx="469744" cy="259045"/>
    <xdr:sp macro="" textlink="">
      <xdr:nvSpPr>
        <xdr:cNvPr id="443" name="n_1aveValue【認定こども園・幼稚園・保育所】&#10;一人当たり面積">
          <a:extLst>
            <a:ext uri="{FF2B5EF4-FFF2-40B4-BE49-F238E27FC236}">
              <a16:creationId xmlns:a16="http://schemas.microsoft.com/office/drawing/2014/main" id="{DBCC6747-A485-4D98-99AE-32AB6451E9CA}"/>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44" name="n_2aveValue【認定こども園・幼稚園・保育所】&#10;一人当たり面積">
          <a:extLst>
            <a:ext uri="{FF2B5EF4-FFF2-40B4-BE49-F238E27FC236}">
              <a16:creationId xmlns:a16="http://schemas.microsoft.com/office/drawing/2014/main" id="{6E042A76-188A-4F8F-87CC-8EBDDE2657C7}"/>
            </a:ext>
          </a:extLst>
        </xdr:cNvPr>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146321</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A8892D61-86AC-4568-8683-7A420018759F}"/>
            </a:ext>
          </a:extLst>
        </xdr:cNvPr>
        <xdr:cNvSpPr txBox="1"/>
      </xdr:nvSpPr>
      <xdr:spPr>
        <a:xfrm>
          <a:off x="21075727" y="717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835859C3-9C1F-4F6D-ADF1-4F1BB5FC4E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1E7BDB37-D2AB-4FBF-A94B-E89C19380E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AE57FDC5-046B-4EB0-B5FC-09A75E2B3D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828B8255-113C-46E0-BAB7-12532EF85A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98EAE4DD-85FE-42FE-969D-885693FEEB4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2B9D21C0-7159-4DBD-9DA8-7B869DF19AD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9A5348B9-7B06-4E53-A239-817813C9F2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F541F0A2-BD85-489C-BF3C-1D2E0D7549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F4B18C54-7A0A-4FB2-8377-ED7D40D4A2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FBDE9731-FDAD-4FB0-9813-AA350C6EE49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a:extLst>
            <a:ext uri="{FF2B5EF4-FFF2-40B4-BE49-F238E27FC236}">
              <a16:creationId xmlns:a16="http://schemas.microsoft.com/office/drawing/2014/main" id="{54EAC1C2-B7D7-4AA0-81A7-EBADC9DE996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7" name="テキスト ボックス 456">
          <a:extLst>
            <a:ext uri="{FF2B5EF4-FFF2-40B4-BE49-F238E27FC236}">
              <a16:creationId xmlns:a16="http://schemas.microsoft.com/office/drawing/2014/main" id="{F1321400-F4A3-46BF-910F-63152BFDFA9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a:extLst>
            <a:ext uri="{FF2B5EF4-FFF2-40B4-BE49-F238E27FC236}">
              <a16:creationId xmlns:a16="http://schemas.microsoft.com/office/drawing/2014/main" id="{A8B45898-A1B7-4044-9203-DFC649938C6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a:extLst>
            <a:ext uri="{FF2B5EF4-FFF2-40B4-BE49-F238E27FC236}">
              <a16:creationId xmlns:a16="http://schemas.microsoft.com/office/drawing/2014/main" id="{B1685C05-2D33-4AEB-8C99-F3F249A94BA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a:extLst>
            <a:ext uri="{FF2B5EF4-FFF2-40B4-BE49-F238E27FC236}">
              <a16:creationId xmlns:a16="http://schemas.microsoft.com/office/drawing/2014/main" id="{E0D675C7-652D-48B3-9904-64AD3B8248D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a:extLst>
            <a:ext uri="{FF2B5EF4-FFF2-40B4-BE49-F238E27FC236}">
              <a16:creationId xmlns:a16="http://schemas.microsoft.com/office/drawing/2014/main" id="{A30EA57C-F517-4DDB-B0D4-87B78722963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a:extLst>
            <a:ext uri="{FF2B5EF4-FFF2-40B4-BE49-F238E27FC236}">
              <a16:creationId xmlns:a16="http://schemas.microsoft.com/office/drawing/2014/main" id="{A4D8AC40-E474-4973-AD84-6FB5CEE3B81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a:extLst>
            <a:ext uri="{FF2B5EF4-FFF2-40B4-BE49-F238E27FC236}">
              <a16:creationId xmlns:a16="http://schemas.microsoft.com/office/drawing/2014/main" id="{370C6230-A10C-4C03-9BA9-5A5922E2B07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a:extLst>
            <a:ext uri="{FF2B5EF4-FFF2-40B4-BE49-F238E27FC236}">
              <a16:creationId xmlns:a16="http://schemas.microsoft.com/office/drawing/2014/main" id="{D5141530-9E6F-4B80-9071-AF7AFF89A06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a:extLst>
            <a:ext uri="{FF2B5EF4-FFF2-40B4-BE49-F238E27FC236}">
              <a16:creationId xmlns:a16="http://schemas.microsoft.com/office/drawing/2014/main" id="{835A5186-D31D-4D31-9E26-BA7C1CBF91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a:extLst>
            <a:ext uri="{FF2B5EF4-FFF2-40B4-BE49-F238E27FC236}">
              <a16:creationId xmlns:a16="http://schemas.microsoft.com/office/drawing/2014/main" id="{EEC06D28-AF8E-4E6D-B1AE-C46AE84D589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7" name="テキスト ボックス 466">
          <a:extLst>
            <a:ext uri="{FF2B5EF4-FFF2-40B4-BE49-F238E27FC236}">
              <a16:creationId xmlns:a16="http://schemas.microsoft.com/office/drawing/2014/main" id="{DD58238E-A475-4997-BF20-BFB32F14E08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a:extLst>
            <a:ext uri="{FF2B5EF4-FFF2-40B4-BE49-F238E27FC236}">
              <a16:creationId xmlns:a16="http://schemas.microsoft.com/office/drawing/2014/main" id="{E52F047D-9846-433C-ACC5-6A01915B64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D6E41BC3-A294-4DF0-85B6-4804B522CA3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a:extLst>
            <a:ext uri="{FF2B5EF4-FFF2-40B4-BE49-F238E27FC236}">
              <a16:creationId xmlns:a16="http://schemas.microsoft.com/office/drawing/2014/main" id="{4CB8E898-C802-47AE-9596-CAF82C4669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71" name="直線コネクタ 470">
          <a:extLst>
            <a:ext uri="{FF2B5EF4-FFF2-40B4-BE49-F238E27FC236}">
              <a16:creationId xmlns:a16="http://schemas.microsoft.com/office/drawing/2014/main" id="{CC735331-8F83-43B5-A399-EA61637E6436}"/>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72" name="【学校施設】&#10;有形固定資産減価償却率最小値テキスト">
          <a:extLst>
            <a:ext uri="{FF2B5EF4-FFF2-40B4-BE49-F238E27FC236}">
              <a16:creationId xmlns:a16="http://schemas.microsoft.com/office/drawing/2014/main" id="{B535BBA2-6470-4CF1-BCBF-FA131EA2C62D}"/>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73" name="直線コネクタ 472">
          <a:extLst>
            <a:ext uri="{FF2B5EF4-FFF2-40B4-BE49-F238E27FC236}">
              <a16:creationId xmlns:a16="http://schemas.microsoft.com/office/drawing/2014/main" id="{C7C2F1C7-99E6-4601-A338-0EDC4B689E98}"/>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74" name="【学校施設】&#10;有形固定資産減価償却率最大値テキスト">
          <a:extLst>
            <a:ext uri="{FF2B5EF4-FFF2-40B4-BE49-F238E27FC236}">
              <a16:creationId xmlns:a16="http://schemas.microsoft.com/office/drawing/2014/main" id="{9BA252C9-6A2A-4CB0-877E-5E27B007F28F}"/>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75" name="直線コネクタ 474">
          <a:extLst>
            <a:ext uri="{FF2B5EF4-FFF2-40B4-BE49-F238E27FC236}">
              <a16:creationId xmlns:a16="http://schemas.microsoft.com/office/drawing/2014/main" id="{4FF571B3-BAD3-4A9B-B57B-207261CF0382}"/>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76" name="【学校施設】&#10;有形固定資産減価償却率平均値テキスト">
          <a:extLst>
            <a:ext uri="{FF2B5EF4-FFF2-40B4-BE49-F238E27FC236}">
              <a16:creationId xmlns:a16="http://schemas.microsoft.com/office/drawing/2014/main" id="{329EF6EF-D0AE-408C-B6C8-B6EB90C0A5E3}"/>
            </a:ext>
          </a:extLst>
        </xdr:cNvPr>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77" name="フローチャート: 判断 476">
          <a:extLst>
            <a:ext uri="{FF2B5EF4-FFF2-40B4-BE49-F238E27FC236}">
              <a16:creationId xmlns:a16="http://schemas.microsoft.com/office/drawing/2014/main" id="{EB0FBEA6-A85A-43FC-A641-AA8DFDFB6EC4}"/>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8" name="フローチャート: 判断 477">
          <a:extLst>
            <a:ext uri="{FF2B5EF4-FFF2-40B4-BE49-F238E27FC236}">
              <a16:creationId xmlns:a16="http://schemas.microsoft.com/office/drawing/2014/main" id="{F108930E-A5B4-48FF-AC54-FDF233695932}"/>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79" name="フローチャート: 判断 478">
          <a:extLst>
            <a:ext uri="{FF2B5EF4-FFF2-40B4-BE49-F238E27FC236}">
              <a16:creationId xmlns:a16="http://schemas.microsoft.com/office/drawing/2014/main" id="{2FAC045E-F797-4F8F-B0DF-11F25CA86951}"/>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602B5794-BD41-4E2B-B525-32DE22AF0F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9A85AECD-4AA0-4020-B699-EE2D3ECF16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85210C1C-06DF-403B-A802-83534197AF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3F39BB3E-45C3-4E8D-AA6E-D1BFFBD454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44718DBC-499F-4B5F-96F4-CB3DF5F61D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485" name="楕円 484">
          <a:extLst>
            <a:ext uri="{FF2B5EF4-FFF2-40B4-BE49-F238E27FC236}">
              <a16:creationId xmlns:a16="http://schemas.microsoft.com/office/drawing/2014/main" id="{D8B6000D-239C-46C6-B53D-783EC9A1C9E5}"/>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113047</xdr:rowOff>
    </xdr:from>
    <xdr:ext cx="405111" cy="259045"/>
    <xdr:sp macro="" textlink="">
      <xdr:nvSpPr>
        <xdr:cNvPr id="486" name="n_1aveValue【学校施設】&#10;有形固定資産減価償却率">
          <a:extLst>
            <a:ext uri="{FF2B5EF4-FFF2-40B4-BE49-F238E27FC236}">
              <a16:creationId xmlns:a16="http://schemas.microsoft.com/office/drawing/2014/main" id="{D6C80CDA-30EE-4402-9735-87CC8700E287}"/>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87" name="n_2aveValue【学校施設】&#10;有形固定資産減価償却率">
          <a:extLst>
            <a:ext uri="{FF2B5EF4-FFF2-40B4-BE49-F238E27FC236}">
              <a16:creationId xmlns:a16="http://schemas.microsoft.com/office/drawing/2014/main" id="{C13A58CA-D5E2-426C-9382-86DEF75F4FF8}"/>
            </a:ext>
          </a:extLst>
        </xdr:cNvPr>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488" name="n_1mainValue【学校施設】&#10;有形固定資産減価償却率">
          <a:extLst>
            <a:ext uri="{FF2B5EF4-FFF2-40B4-BE49-F238E27FC236}">
              <a16:creationId xmlns:a16="http://schemas.microsoft.com/office/drawing/2014/main" id="{862DC491-A21B-46AA-9901-E70DD290642E}"/>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8068708C-4D1F-4F62-8977-ACBAA77A6D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2CA84D96-379A-45CB-915D-E60931C3635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52EA3123-E7BD-4E5D-9406-2256CAAF5FE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C551FACF-9369-4638-972B-430490B7BD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80ED0DC4-E013-4E10-8243-0992F5B282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C208F83F-6924-4B1C-89C6-D3604D90D9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1D1985ED-93BA-426A-A854-7751AA827D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FA434825-0729-4A6B-892C-16C4B8626A4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a:extLst>
            <a:ext uri="{FF2B5EF4-FFF2-40B4-BE49-F238E27FC236}">
              <a16:creationId xmlns:a16="http://schemas.microsoft.com/office/drawing/2014/main" id="{56EE6E21-C710-4553-90D0-067B9CE2D0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a:extLst>
            <a:ext uri="{FF2B5EF4-FFF2-40B4-BE49-F238E27FC236}">
              <a16:creationId xmlns:a16="http://schemas.microsoft.com/office/drawing/2014/main" id="{78975AEA-23CC-4A59-B474-775CE6D1B47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9" name="直線コネクタ 498">
          <a:extLst>
            <a:ext uri="{FF2B5EF4-FFF2-40B4-BE49-F238E27FC236}">
              <a16:creationId xmlns:a16="http://schemas.microsoft.com/office/drawing/2014/main" id="{6BF04804-2268-4751-A55D-755068FCBE5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0" name="テキスト ボックス 499">
          <a:extLst>
            <a:ext uri="{FF2B5EF4-FFF2-40B4-BE49-F238E27FC236}">
              <a16:creationId xmlns:a16="http://schemas.microsoft.com/office/drawing/2014/main" id="{23B03ED4-4817-459E-8F00-ACC9609DE9F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1" name="直線コネクタ 500">
          <a:extLst>
            <a:ext uri="{FF2B5EF4-FFF2-40B4-BE49-F238E27FC236}">
              <a16:creationId xmlns:a16="http://schemas.microsoft.com/office/drawing/2014/main" id="{A37337C4-3168-4343-8EB6-FD1DA6BE25C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2" name="テキスト ボックス 501">
          <a:extLst>
            <a:ext uri="{FF2B5EF4-FFF2-40B4-BE49-F238E27FC236}">
              <a16:creationId xmlns:a16="http://schemas.microsoft.com/office/drawing/2014/main" id="{40D748AA-686C-481D-A079-67CCA612A91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3" name="直線コネクタ 502">
          <a:extLst>
            <a:ext uri="{FF2B5EF4-FFF2-40B4-BE49-F238E27FC236}">
              <a16:creationId xmlns:a16="http://schemas.microsoft.com/office/drawing/2014/main" id="{60BE430B-8B84-43E1-A9B4-36B61DE9A68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4" name="テキスト ボックス 503">
          <a:extLst>
            <a:ext uri="{FF2B5EF4-FFF2-40B4-BE49-F238E27FC236}">
              <a16:creationId xmlns:a16="http://schemas.microsoft.com/office/drawing/2014/main" id="{8B02E56E-3694-4886-A0C2-E5DD88835F2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5" name="直線コネクタ 504">
          <a:extLst>
            <a:ext uri="{FF2B5EF4-FFF2-40B4-BE49-F238E27FC236}">
              <a16:creationId xmlns:a16="http://schemas.microsoft.com/office/drawing/2014/main" id="{D16BAA9C-8753-4AFD-911C-38E4E017892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6" name="テキスト ボックス 505">
          <a:extLst>
            <a:ext uri="{FF2B5EF4-FFF2-40B4-BE49-F238E27FC236}">
              <a16:creationId xmlns:a16="http://schemas.microsoft.com/office/drawing/2014/main" id="{87F61925-D2ED-49A4-B17D-9E971E5A43F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7" name="直線コネクタ 506">
          <a:extLst>
            <a:ext uri="{FF2B5EF4-FFF2-40B4-BE49-F238E27FC236}">
              <a16:creationId xmlns:a16="http://schemas.microsoft.com/office/drawing/2014/main" id="{7C32BC64-AAF4-4582-A056-F7FCE681F4A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8" name="テキスト ボックス 507">
          <a:extLst>
            <a:ext uri="{FF2B5EF4-FFF2-40B4-BE49-F238E27FC236}">
              <a16:creationId xmlns:a16="http://schemas.microsoft.com/office/drawing/2014/main" id="{E6914EB1-DED6-4865-8A08-8B2F89D581A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9" name="直線コネクタ 508">
          <a:extLst>
            <a:ext uri="{FF2B5EF4-FFF2-40B4-BE49-F238E27FC236}">
              <a16:creationId xmlns:a16="http://schemas.microsoft.com/office/drawing/2014/main" id="{5325CE9D-CC8E-4874-AB4A-E5DEFC365EE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0" name="テキスト ボックス 509">
          <a:extLst>
            <a:ext uri="{FF2B5EF4-FFF2-40B4-BE49-F238E27FC236}">
              <a16:creationId xmlns:a16="http://schemas.microsoft.com/office/drawing/2014/main" id="{54DEFF68-A979-4445-8632-250EBAB4183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FA7CF58F-B32D-4A7F-9CE5-CC8EFF47BF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2" name="テキスト ボックス 511">
          <a:extLst>
            <a:ext uri="{FF2B5EF4-FFF2-40B4-BE49-F238E27FC236}">
              <a16:creationId xmlns:a16="http://schemas.microsoft.com/office/drawing/2014/main" id="{5A853154-B80E-42D7-A476-520554ED613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a:extLst>
            <a:ext uri="{FF2B5EF4-FFF2-40B4-BE49-F238E27FC236}">
              <a16:creationId xmlns:a16="http://schemas.microsoft.com/office/drawing/2014/main" id="{B3F09960-56D2-4A48-8580-93699DC01A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14" name="直線コネクタ 513">
          <a:extLst>
            <a:ext uri="{FF2B5EF4-FFF2-40B4-BE49-F238E27FC236}">
              <a16:creationId xmlns:a16="http://schemas.microsoft.com/office/drawing/2014/main" id="{05D613B3-1ADA-49A8-8851-BF996C08A69B}"/>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15" name="【学校施設】&#10;一人当たり面積最小値テキスト">
          <a:extLst>
            <a:ext uri="{FF2B5EF4-FFF2-40B4-BE49-F238E27FC236}">
              <a16:creationId xmlns:a16="http://schemas.microsoft.com/office/drawing/2014/main" id="{5904DFC6-347C-4814-AAB1-D8788BC9DD6E}"/>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16" name="直線コネクタ 515">
          <a:extLst>
            <a:ext uri="{FF2B5EF4-FFF2-40B4-BE49-F238E27FC236}">
              <a16:creationId xmlns:a16="http://schemas.microsoft.com/office/drawing/2014/main" id="{EA6DBB61-DF71-4883-8C63-A20FDC76F6B8}"/>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17" name="【学校施設】&#10;一人当たり面積最大値テキスト">
          <a:extLst>
            <a:ext uri="{FF2B5EF4-FFF2-40B4-BE49-F238E27FC236}">
              <a16:creationId xmlns:a16="http://schemas.microsoft.com/office/drawing/2014/main" id="{C43A50B9-5EF2-4E19-BB59-C26C83653DBB}"/>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18" name="直線コネクタ 517">
          <a:extLst>
            <a:ext uri="{FF2B5EF4-FFF2-40B4-BE49-F238E27FC236}">
              <a16:creationId xmlns:a16="http://schemas.microsoft.com/office/drawing/2014/main" id="{41C0A506-1F90-4B72-85AB-24FFB6DEA761}"/>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19" name="【学校施設】&#10;一人当たり面積平均値テキスト">
          <a:extLst>
            <a:ext uri="{FF2B5EF4-FFF2-40B4-BE49-F238E27FC236}">
              <a16:creationId xmlns:a16="http://schemas.microsoft.com/office/drawing/2014/main" id="{DA2F6AC1-BD56-41A6-B79D-70AD20CDD605}"/>
            </a:ext>
          </a:extLst>
        </xdr:cNvPr>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20" name="フローチャート: 判断 519">
          <a:extLst>
            <a:ext uri="{FF2B5EF4-FFF2-40B4-BE49-F238E27FC236}">
              <a16:creationId xmlns:a16="http://schemas.microsoft.com/office/drawing/2014/main" id="{FB244949-AD22-4D81-A738-4BF087E54A66}"/>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21" name="フローチャート: 判断 520">
          <a:extLst>
            <a:ext uri="{FF2B5EF4-FFF2-40B4-BE49-F238E27FC236}">
              <a16:creationId xmlns:a16="http://schemas.microsoft.com/office/drawing/2014/main" id="{49633446-0613-4BD7-A9EB-B93CC717B581}"/>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22" name="フローチャート: 判断 521">
          <a:extLst>
            <a:ext uri="{FF2B5EF4-FFF2-40B4-BE49-F238E27FC236}">
              <a16:creationId xmlns:a16="http://schemas.microsoft.com/office/drawing/2014/main" id="{C8DE2E88-6301-4078-8CCD-D1583568E5CA}"/>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B1E6441-89D4-427C-AB6D-748EA110D7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4E72AA0C-61BB-4EDF-84A1-BACC8F49E8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8E42A1BF-D194-4BCB-A8EA-DE93599799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B88A5DC2-0641-4E20-86CB-EDD4C9EDF0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CC6784AD-D465-4763-9FFC-34339788514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107914</xdr:rowOff>
    </xdr:from>
    <xdr:to>
      <xdr:col>112</xdr:col>
      <xdr:colOff>38100</xdr:colOff>
      <xdr:row>63</xdr:row>
      <xdr:rowOff>38064</xdr:rowOff>
    </xdr:to>
    <xdr:sp macro="" textlink="">
      <xdr:nvSpPr>
        <xdr:cNvPr id="528" name="楕円 527">
          <a:extLst>
            <a:ext uri="{FF2B5EF4-FFF2-40B4-BE49-F238E27FC236}">
              <a16:creationId xmlns:a16="http://schemas.microsoft.com/office/drawing/2014/main" id="{75A2C7C4-FD4D-4F0F-ACFC-9B51A1C21ADB}"/>
            </a:ext>
          </a:extLst>
        </xdr:cNvPr>
        <xdr:cNvSpPr/>
      </xdr:nvSpPr>
      <xdr:spPr>
        <a:xfrm>
          <a:off x="21272500" y="107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97154</xdr:rowOff>
    </xdr:from>
    <xdr:ext cx="469744" cy="259045"/>
    <xdr:sp macro="" textlink="">
      <xdr:nvSpPr>
        <xdr:cNvPr id="529" name="n_1aveValue【学校施設】&#10;一人当たり面積">
          <a:extLst>
            <a:ext uri="{FF2B5EF4-FFF2-40B4-BE49-F238E27FC236}">
              <a16:creationId xmlns:a16="http://schemas.microsoft.com/office/drawing/2014/main" id="{5EDB3889-D79B-40A6-A29A-039AFAF812D6}"/>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530" name="n_2aveValue【学校施設】&#10;一人当たり面積">
          <a:extLst>
            <a:ext uri="{FF2B5EF4-FFF2-40B4-BE49-F238E27FC236}">
              <a16:creationId xmlns:a16="http://schemas.microsoft.com/office/drawing/2014/main" id="{AD0C0BE0-229A-4BD0-9B3C-F9ED9392866B}"/>
            </a:ext>
          </a:extLst>
        </xdr:cNvPr>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29191</xdr:rowOff>
    </xdr:from>
    <xdr:ext cx="469744" cy="259045"/>
    <xdr:sp macro="" textlink="">
      <xdr:nvSpPr>
        <xdr:cNvPr id="531" name="n_1mainValue【学校施設】&#10;一人当たり面積">
          <a:extLst>
            <a:ext uri="{FF2B5EF4-FFF2-40B4-BE49-F238E27FC236}">
              <a16:creationId xmlns:a16="http://schemas.microsoft.com/office/drawing/2014/main" id="{730BFC38-EAAA-4C89-8630-FD4866BD1E70}"/>
            </a:ext>
          </a:extLst>
        </xdr:cNvPr>
        <xdr:cNvSpPr txBox="1"/>
      </xdr:nvSpPr>
      <xdr:spPr>
        <a:xfrm>
          <a:off x="21075727" y="1083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a:extLst>
            <a:ext uri="{FF2B5EF4-FFF2-40B4-BE49-F238E27FC236}">
              <a16:creationId xmlns:a16="http://schemas.microsoft.com/office/drawing/2014/main" id="{A015FF57-DB2E-4481-A4A6-F340DF524C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a:extLst>
            <a:ext uri="{FF2B5EF4-FFF2-40B4-BE49-F238E27FC236}">
              <a16:creationId xmlns:a16="http://schemas.microsoft.com/office/drawing/2014/main" id="{7DC7DD91-92C4-4702-8BCB-8DD01CB81B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a:extLst>
            <a:ext uri="{FF2B5EF4-FFF2-40B4-BE49-F238E27FC236}">
              <a16:creationId xmlns:a16="http://schemas.microsoft.com/office/drawing/2014/main" id="{09F202F5-7F24-4ED6-80DB-4126160E1E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a:extLst>
            <a:ext uri="{FF2B5EF4-FFF2-40B4-BE49-F238E27FC236}">
              <a16:creationId xmlns:a16="http://schemas.microsoft.com/office/drawing/2014/main" id="{4E29DBB6-CE8F-4408-8E8D-86A76AF45E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a:extLst>
            <a:ext uri="{FF2B5EF4-FFF2-40B4-BE49-F238E27FC236}">
              <a16:creationId xmlns:a16="http://schemas.microsoft.com/office/drawing/2014/main" id="{DB76913A-C124-4B37-811A-C6C7758F20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a:extLst>
            <a:ext uri="{FF2B5EF4-FFF2-40B4-BE49-F238E27FC236}">
              <a16:creationId xmlns:a16="http://schemas.microsoft.com/office/drawing/2014/main" id="{16B752B0-7B5D-454B-8048-3C69DF39FA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a:extLst>
            <a:ext uri="{FF2B5EF4-FFF2-40B4-BE49-F238E27FC236}">
              <a16:creationId xmlns:a16="http://schemas.microsoft.com/office/drawing/2014/main" id="{59FEEED8-0F41-4668-99AB-DA9968342B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a:extLst>
            <a:ext uri="{FF2B5EF4-FFF2-40B4-BE49-F238E27FC236}">
              <a16:creationId xmlns:a16="http://schemas.microsoft.com/office/drawing/2014/main" id="{212BD2BF-D85C-487C-9FC2-1CAF9D4A4CD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a:extLst>
            <a:ext uri="{FF2B5EF4-FFF2-40B4-BE49-F238E27FC236}">
              <a16:creationId xmlns:a16="http://schemas.microsoft.com/office/drawing/2014/main" id="{D3C6DA1B-E722-4634-AE8D-7FD5577940C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a:extLst>
            <a:ext uri="{FF2B5EF4-FFF2-40B4-BE49-F238E27FC236}">
              <a16:creationId xmlns:a16="http://schemas.microsoft.com/office/drawing/2014/main" id="{7E0FFF68-F514-461D-897A-6B3923D1C8F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74B5183E-C52B-4181-8107-B910E4D35D4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43" name="テキスト ボックス 542">
          <a:extLst>
            <a:ext uri="{FF2B5EF4-FFF2-40B4-BE49-F238E27FC236}">
              <a16:creationId xmlns:a16="http://schemas.microsoft.com/office/drawing/2014/main" id="{FAE2EEFA-7E8E-45C1-AAD6-CD1CFC9CC245}"/>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4A76259B-E772-400C-9AF0-F190B2B0E0A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a:extLst>
            <a:ext uri="{FF2B5EF4-FFF2-40B4-BE49-F238E27FC236}">
              <a16:creationId xmlns:a16="http://schemas.microsoft.com/office/drawing/2014/main" id="{1D33B655-46C2-48D5-828C-A627853E9D4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a:extLst>
            <a:ext uri="{FF2B5EF4-FFF2-40B4-BE49-F238E27FC236}">
              <a16:creationId xmlns:a16="http://schemas.microsoft.com/office/drawing/2014/main" id="{6F85C929-B916-4B4E-A7F6-84401143BF7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a:extLst>
            <a:ext uri="{FF2B5EF4-FFF2-40B4-BE49-F238E27FC236}">
              <a16:creationId xmlns:a16="http://schemas.microsoft.com/office/drawing/2014/main" id="{88DE1703-3EE3-40C7-9486-914BDA481F0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BF013218-1B3A-4E90-BCAE-128F0E70A17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a:extLst>
            <a:ext uri="{FF2B5EF4-FFF2-40B4-BE49-F238E27FC236}">
              <a16:creationId xmlns:a16="http://schemas.microsoft.com/office/drawing/2014/main" id="{E539EED6-D531-4BE2-B0CB-5F71A6D3199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D8A78AF2-EF4E-4FDA-A50F-06C720E97FF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1" name="テキスト ボックス 550">
          <a:extLst>
            <a:ext uri="{FF2B5EF4-FFF2-40B4-BE49-F238E27FC236}">
              <a16:creationId xmlns:a16="http://schemas.microsoft.com/office/drawing/2014/main" id="{84E00FA3-D2C1-43FD-B5E2-780511DFAB9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FD5556B8-B94B-48F9-A82C-5C30A20DF9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a:extLst>
            <a:ext uri="{FF2B5EF4-FFF2-40B4-BE49-F238E27FC236}">
              <a16:creationId xmlns:a16="http://schemas.microsoft.com/office/drawing/2014/main" id="{1C521034-19AA-4F3C-B5AA-FF5A30A8DBF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a:extLst>
            <a:ext uri="{FF2B5EF4-FFF2-40B4-BE49-F238E27FC236}">
              <a16:creationId xmlns:a16="http://schemas.microsoft.com/office/drawing/2014/main" id="{9BD8D19C-CB85-44D7-A243-E3AC1B5636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55" name="直線コネクタ 554">
          <a:extLst>
            <a:ext uri="{FF2B5EF4-FFF2-40B4-BE49-F238E27FC236}">
              <a16:creationId xmlns:a16="http://schemas.microsoft.com/office/drawing/2014/main" id="{50914E76-DE0F-4D49-B575-A22EAEE7BD5F}"/>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56" name="【児童館】&#10;有形固定資産減価償却率最小値テキスト">
          <a:extLst>
            <a:ext uri="{FF2B5EF4-FFF2-40B4-BE49-F238E27FC236}">
              <a16:creationId xmlns:a16="http://schemas.microsoft.com/office/drawing/2014/main" id="{45876B47-98B8-437E-B48F-0D587C89E16F}"/>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a:extLst>
            <a:ext uri="{FF2B5EF4-FFF2-40B4-BE49-F238E27FC236}">
              <a16:creationId xmlns:a16="http://schemas.microsoft.com/office/drawing/2014/main" id="{44785657-E3E3-44DD-A476-9A35E09D571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58" name="【児童館】&#10;有形固定資産減価償却率最大値テキスト">
          <a:extLst>
            <a:ext uri="{FF2B5EF4-FFF2-40B4-BE49-F238E27FC236}">
              <a16:creationId xmlns:a16="http://schemas.microsoft.com/office/drawing/2014/main" id="{1A8D78F6-00EE-4F4B-B3D8-DF840F6BAB29}"/>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59" name="直線コネクタ 558">
          <a:extLst>
            <a:ext uri="{FF2B5EF4-FFF2-40B4-BE49-F238E27FC236}">
              <a16:creationId xmlns:a16="http://schemas.microsoft.com/office/drawing/2014/main" id="{B83CB058-9A6C-444C-9160-616240F8E0B3}"/>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144797</xdr:rowOff>
    </xdr:from>
    <xdr:ext cx="405111" cy="259045"/>
    <xdr:sp macro="" textlink="">
      <xdr:nvSpPr>
        <xdr:cNvPr id="560" name="【児童館】&#10;有形固定資産減価償却率平均値テキスト">
          <a:extLst>
            <a:ext uri="{FF2B5EF4-FFF2-40B4-BE49-F238E27FC236}">
              <a16:creationId xmlns:a16="http://schemas.microsoft.com/office/drawing/2014/main" id="{C30EADB1-AE93-4618-967C-8FCDFEB8DEF1}"/>
            </a:ext>
          </a:extLst>
        </xdr:cNvPr>
        <xdr:cNvSpPr txBox="1"/>
      </xdr:nvSpPr>
      <xdr:spPr>
        <a:xfrm>
          <a:off x="16357600" y="1420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61" name="フローチャート: 判断 560">
          <a:extLst>
            <a:ext uri="{FF2B5EF4-FFF2-40B4-BE49-F238E27FC236}">
              <a16:creationId xmlns:a16="http://schemas.microsoft.com/office/drawing/2014/main" id="{745D0D9D-97DF-4733-9EC8-C64BA8C4B707}"/>
            </a:ext>
          </a:extLst>
        </xdr:cNvPr>
        <xdr:cNvSpPr/>
      </xdr:nvSpPr>
      <xdr:spPr>
        <a:xfrm>
          <a:off x="162687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562" name="フローチャート: 判断 561">
          <a:extLst>
            <a:ext uri="{FF2B5EF4-FFF2-40B4-BE49-F238E27FC236}">
              <a16:creationId xmlns:a16="http://schemas.microsoft.com/office/drawing/2014/main" id="{9AF8D589-34BD-440F-A03E-42E3EBA81455}"/>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43180</xdr:rowOff>
    </xdr:from>
    <xdr:to>
      <xdr:col>76</xdr:col>
      <xdr:colOff>165100</xdr:colOff>
      <xdr:row>79</xdr:row>
      <xdr:rowOff>144780</xdr:rowOff>
    </xdr:to>
    <xdr:sp macro="" textlink="">
      <xdr:nvSpPr>
        <xdr:cNvPr id="563" name="フローチャート: 判断 562">
          <a:extLst>
            <a:ext uri="{FF2B5EF4-FFF2-40B4-BE49-F238E27FC236}">
              <a16:creationId xmlns:a16="http://schemas.microsoft.com/office/drawing/2014/main" id="{A3245993-FEC7-48C6-BC47-4A3CA054FEC8}"/>
            </a:ext>
          </a:extLst>
        </xdr:cNvPr>
        <xdr:cNvSpPr/>
      </xdr:nvSpPr>
      <xdr:spPr>
        <a:xfrm>
          <a:off x="14541500" y="1358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ED31101D-D984-4184-8FD8-AE88885E32A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83379B5B-76AC-45F7-9058-F18CC2885A6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E5171D84-E13B-411C-9760-4F1BBF34B8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D6AA4820-2FC8-44CD-83F9-3E51F277B56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D10B2332-7A95-426F-924F-1649B71040B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40639</xdr:rowOff>
    </xdr:from>
    <xdr:to>
      <xdr:col>81</xdr:col>
      <xdr:colOff>101600</xdr:colOff>
      <xdr:row>85</xdr:row>
      <xdr:rowOff>142239</xdr:rowOff>
    </xdr:to>
    <xdr:sp macro="" textlink="">
      <xdr:nvSpPr>
        <xdr:cNvPr id="569" name="楕円 568">
          <a:extLst>
            <a:ext uri="{FF2B5EF4-FFF2-40B4-BE49-F238E27FC236}">
              <a16:creationId xmlns:a16="http://schemas.microsoft.com/office/drawing/2014/main" id="{2ACB75AB-8D29-4159-BD40-53517CECD559}"/>
            </a:ext>
          </a:extLst>
        </xdr:cNvPr>
        <xdr:cNvSpPr/>
      </xdr:nvSpPr>
      <xdr:spPr>
        <a:xfrm>
          <a:off x="1543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170197</xdr:rowOff>
    </xdr:from>
    <xdr:ext cx="405111" cy="259045"/>
    <xdr:sp macro="" textlink="">
      <xdr:nvSpPr>
        <xdr:cNvPr id="570" name="n_1aveValue【児童館】&#10;有形固定資産減価償却率">
          <a:extLst>
            <a:ext uri="{FF2B5EF4-FFF2-40B4-BE49-F238E27FC236}">
              <a16:creationId xmlns:a16="http://schemas.microsoft.com/office/drawing/2014/main" id="{00454484-0A79-4B05-806D-D0CE4E1FF9E4}"/>
            </a:ext>
          </a:extLst>
        </xdr:cNvPr>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161307</xdr:rowOff>
    </xdr:from>
    <xdr:ext cx="405111" cy="259045"/>
    <xdr:sp macro="" textlink="">
      <xdr:nvSpPr>
        <xdr:cNvPr id="571" name="n_2aveValue【児童館】&#10;有形固定資産減価償却率">
          <a:extLst>
            <a:ext uri="{FF2B5EF4-FFF2-40B4-BE49-F238E27FC236}">
              <a16:creationId xmlns:a16="http://schemas.microsoft.com/office/drawing/2014/main" id="{D0BE2BF0-FC60-4CA0-AE1E-8EA7C5D726C4}"/>
            </a:ext>
          </a:extLst>
        </xdr:cNvPr>
        <xdr:cNvSpPr txBox="1"/>
      </xdr:nvSpPr>
      <xdr:spPr>
        <a:xfrm>
          <a:off x="143897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133366</xdr:rowOff>
    </xdr:from>
    <xdr:ext cx="405111" cy="259045"/>
    <xdr:sp macro="" textlink="">
      <xdr:nvSpPr>
        <xdr:cNvPr id="572" name="n_1mainValue【児童館】&#10;有形固定資産減価償却率">
          <a:extLst>
            <a:ext uri="{FF2B5EF4-FFF2-40B4-BE49-F238E27FC236}">
              <a16:creationId xmlns:a16="http://schemas.microsoft.com/office/drawing/2014/main" id="{7AF682E7-D17B-4783-997F-6E1D345E622D}"/>
            </a:ext>
          </a:extLst>
        </xdr:cNvPr>
        <xdr:cNvSpPr txBox="1"/>
      </xdr:nvSpPr>
      <xdr:spPr>
        <a:xfrm>
          <a:off x="15266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A321AD77-94A8-4578-9C32-793F134FDA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C7F7C2E1-474F-4760-8597-0D1C1BF68A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998D9FB6-DD0D-4522-8F14-CB415123D1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B9AA8A5E-C6D4-44AE-B4D3-5A6F7B0720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6A3B8CDA-10FB-443A-85F9-31F4432F70B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902EBE8F-73DA-4CA3-8A49-0DF44B1EB3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A36F4722-28DB-4EBF-817C-4BA825486F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695F78D3-D013-43D4-B6BD-FDFFA16B98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986A91AA-62A1-456F-B186-D3D79EB56AD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76168D0B-C068-4974-AB4B-D4FCED87279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3" name="テキスト ボックス 582">
          <a:extLst>
            <a:ext uri="{FF2B5EF4-FFF2-40B4-BE49-F238E27FC236}">
              <a16:creationId xmlns:a16="http://schemas.microsoft.com/office/drawing/2014/main" id="{8F25B44E-CF99-410E-A30F-A94FA9540E8E}"/>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84" name="直線コネクタ 583">
          <a:extLst>
            <a:ext uri="{FF2B5EF4-FFF2-40B4-BE49-F238E27FC236}">
              <a16:creationId xmlns:a16="http://schemas.microsoft.com/office/drawing/2014/main" id="{450375BE-533E-4728-B5B6-08C76FCF0F7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5" name="テキスト ボックス 584">
          <a:extLst>
            <a:ext uri="{FF2B5EF4-FFF2-40B4-BE49-F238E27FC236}">
              <a16:creationId xmlns:a16="http://schemas.microsoft.com/office/drawing/2014/main" id="{BD5AE29F-D27D-46A7-B3A2-FB129D1876B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6" name="直線コネクタ 585">
          <a:extLst>
            <a:ext uri="{FF2B5EF4-FFF2-40B4-BE49-F238E27FC236}">
              <a16:creationId xmlns:a16="http://schemas.microsoft.com/office/drawing/2014/main" id="{CFE41C42-1F44-49C6-8598-00AB8E8249F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7" name="テキスト ボックス 586">
          <a:extLst>
            <a:ext uri="{FF2B5EF4-FFF2-40B4-BE49-F238E27FC236}">
              <a16:creationId xmlns:a16="http://schemas.microsoft.com/office/drawing/2014/main" id="{CD5FC618-B7A9-4249-9ED7-41B07A699CA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8" name="直線コネクタ 587">
          <a:extLst>
            <a:ext uri="{FF2B5EF4-FFF2-40B4-BE49-F238E27FC236}">
              <a16:creationId xmlns:a16="http://schemas.microsoft.com/office/drawing/2014/main" id="{78AC6D71-A451-4490-A1BD-DD3AE0BC606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9" name="テキスト ボックス 588">
          <a:extLst>
            <a:ext uri="{FF2B5EF4-FFF2-40B4-BE49-F238E27FC236}">
              <a16:creationId xmlns:a16="http://schemas.microsoft.com/office/drawing/2014/main" id="{7CDC5BE3-F66B-479B-9E3F-AD3DAB0CD09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0" name="直線コネクタ 589">
          <a:extLst>
            <a:ext uri="{FF2B5EF4-FFF2-40B4-BE49-F238E27FC236}">
              <a16:creationId xmlns:a16="http://schemas.microsoft.com/office/drawing/2014/main" id="{67C0CA3F-28A9-4D57-B135-F58D513C116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1" name="テキスト ボックス 590">
          <a:extLst>
            <a:ext uri="{FF2B5EF4-FFF2-40B4-BE49-F238E27FC236}">
              <a16:creationId xmlns:a16="http://schemas.microsoft.com/office/drawing/2014/main" id="{79C1CC5C-A0B8-4A74-AA9F-925525CA1F3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2" name="直線コネクタ 591">
          <a:extLst>
            <a:ext uri="{FF2B5EF4-FFF2-40B4-BE49-F238E27FC236}">
              <a16:creationId xmlns:a16="http://schemas.microsoft.com/office/drawing/2014/main" id="{319CD121-2C01-44BA-8650-BD09083215A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3" name="テキスト ボックス 592">
          <a:extLst>
            <a:ext uri="{FF2B5EF4-FFF2-40B4-BE49-F238E27FC236}">
              <a16:creationId xmlns:a16="http://schemas.microsoft.com/office/drawing/2014/main" id="{763F89A7-ADC3-4EDF-87E8-C77EF986B97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4" name="直線コネクタ 593">
          <a:extLst>
            <a:ext uri="{FF2B5EF4-FFF2-40B4-BE49-F238E27FC236}">
              <a16:creationId xmlns:a16="http://schemas.microsoft.com/office/drawing/2014/main" id="{50386931-2A45-48D4-AD8A-58B4C909AB8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5" name="テキスト ボックス 594">
          <a:extLst>
            <a:ext uri="{FF2B5EF4-FFF2-40B4-BE49-F238E27FC236}">
              <a16:creationId xmlns:a16="http://schemas.microsoft.com/office/drawing/2014/main" id="{44F4BEE2-38B9-4AAC-A2FF-33D9F0CF927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AB02BCFB-9416-44AF-B982-41AA0B3D75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827D44B5-810B-4C54-BB4B-3C4F0485EF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a:extLst>
            <a:ext uri="{FF2B5EF4-FFF2-40B4-BE49-F238E27FC236}">
              <a16:creationId xmlns:a16="http://schemas.microsoft.com/office/drawing/2014/main" id="{6F82D48C-FCA1-4428-B53F-8356F1ADA4E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119743</xdr:rowOff>
    </xdr:to>
    <xdr:cxnSp macro="">
      <xdr:nvCxnSpPr>
        <xdr:cNvPr id="599" name="直線コネクタ 598">
          <a:extLst>
            <a:ext uri="{FF2B5EF4-FFF2-40B4-BE49-F238E27FC236}">
              <a16:creationId xmlns:a16="http://schemas.microsoft.com/office/drawing/2014/main" id="{6B55BB99-C40A-475E-8495-729202C6C325}"/>
            </a:ext>
          </a:extLst>
        </xdr:cNvPr>
        <xdr:cNvCxnSpPr/>
      </xdr:nvCxnSpPr>
      <xdr:spPr>
        <a:xfrm flipV="1">
          <a:off x="22160864" y="134275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00" name="【児童館】&#10;一人当たり面積最小値テキスト">
          <a:extLst>
            <a:ext uri="{FF2B5EF4-FFF2-40B4-BE49-F238E27FC236}">
              <a16:creationId xmlns:a16="http://schemas.microsoft.com/office/drawing/2014/main" id="{5DEBE341-F2EF-490B-BF99-9AC2527E8002}"/>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01" name="直線コネクタ 600">
          <a:extLst>
            <a:ext uri="{FF2B5EF4-FFF2-40B4-BE49-F238E27FC236}">
              <a16:creationId xmlns:a16="http://schemas.microsoft.com/office/drawing/2014/main" id="{19D74984-98C4-4FC8-AD22-2BD137700519}"/>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02" name="【児童館】&#10;一人当たり面積最大値テキスト">
          <a:extLst>
            <a:ext uri="{FF2B5EF4-FFF2-40B4-BE49-F238E27FC236}">
              <a16:creationId xmlns:a16="http://schemas.microsoft.com/office/drawing/2014/main" id="{13EE0391-96EE-407D-9E5A-67F11E9530A9}"/>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03" name="直線コネクタ 602">
          <a:extLst>
            <a:ext uri="{FF2B5EF4-FFF2-40B4-BE49-F238E27FC236}">
              <a16:creationId xmlns:a16="http://schemas.microsoft.com/office/drawing/2014/main" id="{44CA8819-C30D-4566-AB4F-5187B6EAFA65}"/>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4" name="【児童館】&#10;一人当たり面積平均値テキスト">
          <a:extLst>
            <a:ext uri="{FF2B5EF4-FFF2-40B4-BE49-F238E27FC236}">
              <a16:creationId xmlns:a16="http://schemas.microsoft.com/office/drawing/2014/main" id="{C642BE87-1BD6-4DB7-AF99-985D6AF21051}"/>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5" name="フローチャート: 判断 604">
          <a:extLst>
            <a:ext uri="{FF2B5EF4-FFF2-40B4-BE49-F238E27FC236}">
              <a16:creationId xmlns:a16="http://schemas.microsoft.com/office/drawing/2014/main" id="{8653C336-67DE-4B13-8A38-A57BB622DFF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06" name="フローチャート: 判断 605">
          <a:extLst>
            <a:ext uri="{FF2B5EF4-FFF2-40B4-BE49-F238E27FC236}">
              <a16:creationId xmlns:a16="http://schemas.microsoft.com/office/drawing/2014/main" id="{51BBD1FE-C458-443A-A423-7DD974A1C2D3}"/>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607" name="フローチャート: 判断 606">
          <a:extLst>
            <a:ext uri="{FF2B5EF4-FFF2-40B4-BE49-F238E27FC236}">
              <a16:creationId xmlns:a16="http://schemas.microsoft.com/office/drawing/2014/main" id="{C71B1DD0-607A-4F7C-92CF-F5F2685B2A8D}"/>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64A0B2CE-CD4E-42A9-AAD7-72DD180C6A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C665BB9F-F7A7-4076-9700-B0B0680740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82600E2D-F8D4-4416-89F2-5FB6628663E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600834E3-EA87-49F8-9FD9-ADFB9AC3EC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CE921740-2B2C-405F-810D-1BA3768415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77107</xdr:rowOff>
    </xdr:from>
    <xdr:to>
      <xdr:col>112</xdr:col>
      <xdr:colOff>38100</xdr:colOff>
      <xdr:row>84</xdr:row>
      <xdr:rowOff>7257</xdr:rowOff>
    </xdr:to>
    <xdr:sp macro="" textlink="">
      <xdr:nvSpPr>
        <xdr:cNvPr id="613" name="楕円 612">
          <a:extLst>
            <a:ext uri="{FF2B5EF4-FFF2-40B4-BE49-F238E27FC236}">
              <a16:creationId xmlns:a16="http://schemas.microsoft.com/office/drawing/2014/main" id="{49D0C39A-3C6B-45EF-8780-CC99982EBE49}"/>
            </a:ext>
          </a:extLst>
        </xdr:cNvPr>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47370</xdr:rowOff>
    </xdr:from>
    <xdr:ext cx="469744" cy="259045"/>
    <xdr:sp macro="" textlink="">
      <xdr:nvSpPr>
        <xdr:cNvPr id="614" name="n_1aveValue【児童館】&#10;一人当たり面積">
          <a:extLst>
            <a:ext uri="{FF2B5EF4-FFF2-40B4-BE49-F238E27FC236}">
              <a16:creationId xmlns:a16="http://schemas.microsoft.com/office/drawing/2014/main" id="{CC800B24-9762-42F6-8543-948A585B0D84}"/>
            </a:ext>
          </a:extLst>
        </xdr:cNvPr>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615" name="n_2aveValue【児童館】&#10;一人当たり面積">
          <a:extLst>
            <a:ext uri="{FF2B5EF4-FFF2-40B4-BE49-F238E27FC236}">
              <a16:creationId xmlns:a16="http://schemas.microsoft.com/office/drawing/2014/main" id="{50DC5C0B-7019-4CFB-8BEC-F08CD22F60B5}"/>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23784</xdr:rowOff>
    </xdr:from>
    <xdr:ext cx="469744" cy="259045"/>
    <xdr:sp macro="" textlink="">
      <xdr:nvSpPr>
        <xdr:cNvPr id="616" name="n_1mainValue【児童館】&#10;一人当たり面積">
          <a:extLst>
            <a:ext uri="{FF2B5EF4-FFF2-40B4-BE49-F238E27FC236}">
              <a16:creationId xmlns:a16="http://schemas.microsoft.com/office/drawing/2014/main" id="{CAB40177-EDE6-4225-BEED-9FE978CDBC5B}"/>
            </a:ext>
          </a:extLst>
        </xdr:cNvPr>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31E41E1C-F084-48A5-A85C-D532C88899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4C7CD5F1-26D4-4C29-8A38-19EE45C4CB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39ED5748-07DD-48B6-A78D-3E6C7F477A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BF766DC3-0731-4545-9F9E-8805E26D83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5F12BC19-D5B4-4851-93F0-391804D84A3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467B3FB7-6C45-4EFB-8308-DFFAC2F8A8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85FD812C-EB3D-4F1C-97A8-2517251298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20C71989-B7BE-4242-9C6D-194DB019CA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B787D557-BF9F-4921-A11D-AA4ECBF351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FBD7FBC3-3221-4FB9-889F-4CD55487604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a16="http://schemas.microsoft.com/office/drawing/2014/main" id="{F96C8BCD-139C-43A6-B97E-0E58FE1060C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a:extLst>
            <a:ext uri="{FF2B5EF4-FFF2-40B4-BE49-F238E27FC236}">
              <a16:creationId xmlns:a16="http://schemas.microsoft.com/office/drawing/2014/main" id="{3046A7F1-F119-4907-AD9B-48551348D49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a16="http://schemas.microsoft.com/office/drawing/2014/main" id="{20D74A18-BE0B-4DAA-88DF-977BE0F1E24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a16="http://schemas.microsoft.com/office/drawing/2014/main" id="{E74F5B25-88DA-4829-8379-F8E38196BC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a16="http://schemas.microsoft.com/office/drawing/2014/main" id="{B5A738D2-E908-4E52-8709-7AF289F745B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a16="http://schemas.microsoft.com/office/drawing/2014/main" id="{0A8C8972-22B1-49DF-9EC2-4B2BEB0F49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a16="http://schemas.microsoft.com/office/drawing/2014/main" id="{80D7EE24-44D0-45C1-96FD-204FDE068A4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a16="http://schemas.microsoft.com/office/drawing/2014/main" id="{899FD88B-C7F8-46AF-8D60-F6BA18138B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a16="http://schemas.microsoft.com/office/drawing/2014/main" id="{580165D2-C697-4CDC-96FC-17C4CD6838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a16="http://schemas.microsoft.com/office/drawing/2014/main" id="{7C41B9E1-913A-4AC4-BBCE-0B02B7DD83E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a16="http://schemas.microsoft.com/office/drawing/2014/main" id="{76607E66-F03C-4BD8-96B7-69FE36A349F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a:extLst>
            <a:ext uri="{FF2B5EF4-FFF2-40B4-BE49-F238E27FC236}">
              <a16:creationId xmlns:a16="http://schemas.microsoft.com/office/drawing/2014/main" id="{78E27C03-55A0-4567-9D7A-347C50C2336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7CC2EA97-4761-4C0A-88BD-EC1F0F21995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a:extLst>
            <a:ext uri="{FF2B5EF4-FFF2-40B4-BE49-F238E27FC236}">
              <a16:creationId xmlns:a16="http://schemas.microsoft.com/office/drawing/2014/main" id="{918FA7A6-7862-4E63-B8D1-2EFEE7E7D11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a:extLst>
            <a:ext uri="{FF2B5EF4-FFF2-40B4-BE49-F238E27FC236}">
              <a16:creationId xmlns:a16="http://schemas.microsoft.com/office/drawing/2014/main" id="{CF0EEDA1-3BE8-4CB9-BE09-029B5D9338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42" name="直線コネクタ 641">
          <a:extLst>
            <a:ext uri="{FF2B5EF4-FFF2-40B4-BE49-F238E27FC236}">
              <a16:creationId xmlns:a16="http://schemas.microsoft.com/office/drawing/2014/main" id="{9231BAED-40AF-4469-97E2-6C5282D9B344}"/>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43" name="【公民館】&#10;有形固定資産減価償却率最小値テキスト">
          <a:extLst>
            <a:ext uri="{FF2B5EF4-FFF2-40B4-BE49-F238E27FC236}">
              <a16:creationId xmlns:a16="http://schemas.microsoft.com/office/drawing/2014/main" id="{D69EADD1-BC67-46D8-B057-28FBCCA38CE8}"/>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44" name="直線コネクタ 643">
          <a:extLst>
            <a:ext uri="{FF2B5EF4-FFF2-40B4-BE49-F238E27FC236}">
              <a16:creationId xmlns:a16="http://schemas.microsoft.com/office/drawing/2014/main" id="{46C9662D-FC50-4B0B-915B-14DFFCA7B165}"/>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5" name="【公民館】&#10;有形固定資産減価償却率最大値テキスト">
          <a:extLst>
            <a:ext uri="{FF2B5EF4-FFF2-40B4-BE49-F238E27FC236}">
              <a16:creationId xmlns:a16="http://schemas.microsoft.com/office/drawing/2014/main" id="{BBD8928F-1CAF-463C-A920-D3674227C2F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6" name="直線コネクタ 645">
          <a:extLst>
            <a:ext uri="{FF2B5EF4-FFF2-40B4-BE49-F238E27FC236}">
              <a16:creationId xmlns:a16="http://schemas.microsoft.com/office/drawing/2014/main" id="{3E85684F-3A4E-42A7-AE33-127F9F185E7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647" name="【公民館】&#10;有形固定資産減価償却率平均値テキスト">
          <a:extLst>
            <a:ext uri="{FF2B5EF4-FFF2-40B4-BE49-F238E27FC236}">
              <a16:creationId xmlns:a16="http://schemas.microsoft.com/office/drawing/2014/main" id="{852073BD-50FD-43C6-869E-B782EEFEE55E}"/>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48" name="フローチャート: 判断 647">
          <a:extLst>
            <a:ext uri="{FF2B5EF4-FFF2-40B4-BE49-F238E27FC236}">
              <a16:creationId xmlns:a16="http://schemas.microsoft.com/office/drawing/2014/main" id="{D7882511-7DFF-44B7-A77D-5F7A7B6FB104}"/>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49" name="フローチャート: 判断 648">
          <a:extLst>
            <a:ext uri="{FF2B5EF4-FFF2-40B4-BE49-F238E27FC236}">
              <a16:creationId xmlns:a16="http://schemas.microsoft.com/office/drawing/2014/main" id="{EDFFD069-7835-44AD-A266-2E3C9605C5DF}"/>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50" name="フローチャート: 判断 649">
          <a:extLst>
            <a:ext uri="{FF2B5EF4-FFF2-40B4-BE49-F238E27FC236}">
              <a16:creationId xmlns:a16="http://schemas.microsoft.com/office/drawing/2014/main" id="{3B4268BC-51E5-4FFA-ABC4-50049BE5F964}"/>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B49A5FF-9B9B-43CD-8602-64BC1B4D75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11F7964C-50C4-4753-85A7-46457E83F4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E56778F3-A74C-4A89-9D53-C592C59F71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13FE108D-F613-4ACD-8F40-9A632CBA39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5348ACF6-CC27-4FD5-ABF2-08779B50F5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xdr:rowOff>
    </xdr:from>
    <xdr:to>
      <xdr:col>81</xdr:col>
      <xdr:colOff>101600</xdr:colOff>
      <xdr:row>100</xdr:row>
      <xdr:rowOff>117202</xdr:rowOff>
    </xdr:to>
    <xdr:sp macro="" textlink="">
      <xdr:nvSpPr>
        <xdr:cNvPr id="656" name="楕円 655">
          <a:extLst>
            <a:ext uri="{FF2B5EF4-FFF2-40B4-BE49-F238E27FC236}">
              <a16:creationId xmlns:a16="http://schemas.microsoft.com/office/drawing/2014/main" id="{C67D3812-3BC3-4E46-996A-CFDD98E190F6}"/>
            </a:ext>
          </a:extLst>
        </xdr:cNvPr>
        <xdr:cNvSpPr/>
      </xdr:nvSpPr>
      <xdr:spPr>
        <a:xfrm>
          <a:off x="15430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85470</xdr:rowOff>
    </xdr:from>
    <xdr:ext cx="405111" cy="259045"/>
    <xdr:sp macro="" textlink="">
      <xdr:nvSpPr>
        <xdr:cNvPr id="657" name="n_1aveValue【公民館】&#10;有形固定資産減価償却率">
          <a:extLst>
            <a:ext uri="{FF2B5EF4-FFF2-40B4-BE49-F238E27FC236}">
              <a16:creationId xmlns:a16="http://schemas.microsoft.com/office/drawing/2014/main" id="{B06B7E8E-EBB0-46B4-93BD-EA0AABDC13DF}"/>
            </a:ext>
          </a:extLst>
        </xdr:cNvPr>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658" name="n_2aveValue【公民館】&#10;有形固定資産減価償却率">
          <a:extLst>
            <a:ext uri="{FF2B5EF4-FFF2-40B4-BE49-F238E27FC236}">
              <a16:creationId xmlns:a16="http://schemas.microsoft.com/office/drawing/2014/main" id="{1A758F5B-7500-4536-8D75-AE59AF03E303}"/>
            </a:ext>
          </a:extLst>
        </xdr:cNvPr>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133729</xdr:rowOff>
    </xdr:from>
    <xdr:ext cx="405111" cy="259045"/>
    <xdr:sp macro="" textlink="">
      <xdr:nvSpPr>
        <xdr:cNvPr id="659" name="n_1mainValue【公民館】&#10;有形固定資産減価償却率">
          <a:extLst>
            <a:ext uri="{FF2B5EF4-FFF2-40B4-BE49-F238E27FC236}">
              <a16:creationId xmlns:a16="http://schemas.microsoft.com/office/drawing/2014/main" id="{173547C2-2211-4D58-9418-576C23EE70E1}"/>
            </a:ext>
          </a:extLst>
        </xdr:cNvPr>
        <xdr:cNvSpPr txBox="1"/>
      </xdr:nvSpPr>
      <xdr:spPr>
        <a:xfrm>
          <a:off x="15266044" y="169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E0E93817-237D-416C-9677-E5C779AB3C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9DFF7E60-84FC-40FB-AB68-BC04549D51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98DA2F6A-7F42-4C77-9C42-E5E438772C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38268D79-A821-4371-B639-6170835600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76B33DFB-37DB-4EBC-A3F7-337F7681AD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8F4628C1-C799-4C00-854F-EA062579CD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C5A20B9E-2444-43AE-9764-4DCCCB27C8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6D80DF47-3857-4A66-AA72-7B2DACD134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DA9F584-DF84-471C-AB8F-98F8FECC4CD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A3C39831-6A3F-4037-AE49-0A009D2044F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0" name="直線コネクタ 669">
          <a:extLst>
            <a:ext uri="{FF2B5EF4-FFF2-40B4-BE49-F238E27FC236}">
              <a16:creationId xmlns:a16="http://schemas.microsoft.com/office/drawing/2014/main" id="{F7B82277-1ADC-40D6-990F-8F5E4C44F35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1" name="テキスト ボックス 670">
          <a:extLst>
            <a:ext uri="{FF2B5EF4-FFF2-40B4-BE49-F238E27FC236}">
              <a16:creationId xmlns:a16="http://schemas.microsoft.com/office/drawing/2014/main" id="{FA1AE7F2-39D7-4C28-AD5D-4E66D561C9D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2" name="直線コネクタ 671">
          <a:extLst>
            <a:ext uri="{FF2B5EF4-FFF2-40B4-BE49-F238E27FC236}">
              <a16:creationId xmlns:a16="http://schemas.microsoft.com/office/drawing/2014/main" id="{67B4C901-256A-468E-8966-FC469B745C7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3" name="テキスト ボックス 672">
          <a:extLst>
            <a:ext uri="{FF2B5EF4-FFF2-40B4-BE49-F238E27FC236}">
              <a16:creationId xmlns:a16="http://schemas.microsoft.com/office/drawing/2014/main" id="{3782EDC8-0D7F-4615-9897-2E5E1CFE019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4" name="直線コネクタ 673">
          <a:extLst>
            <a:ext uri="{FF2B5EF4-FFF2-40B4-BE49-F238E27FC236}">
              <a16:creationId xmlns:a16="http://schemas.microsoft.com/office/drawing/2014/main" id="{2DD5E6BA-7901-42AA-BC21-E1A5BB503BC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5" name="テキスト ボックス 674">
          <a:extLst>
            <a:ext uri="{FF2B5EF4-FFF2-40B4-BE49-F238E27FC236}">
              <a16:creationId xmlns:a16="http://schemas.microsoft.com/office/drawing/2014/main" id="{AC68BF60-4B62-41C2-91C0-03516A030FB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6" name="直線コネクタ 675">
          <a:extLst>
            <a:ext uri="{FF2B5EF4-FFF2-40B4-BE49-F238E27FC236}">
              <a16:creationId xmlns:a16="http://schemas.microsoft.com/office/drawing/2014/main" id="{D6B23501-70A7-41E7-A5E4-540CBD2FC7A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7" name="テキスト ボックス 676">
          <a:extLst>
            <a:ext uri="{FF2B5EF4-FFF2-40B4-BE49-F238E27FC236}">
              <a16:creationId xmlns:a16="http://schemas.microsoft.com/office/drawing/2014/main" id="{8EEAA750-0B75-49B7-84FB-C964FF5DF0C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1D99A5DB-CFC6-48E4-8D91-CD63FCC783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a:extLst>
            <a:ext uri="{FF2B5EF4-FFF2-40B4-BE49-F238E27FC236}">
              <a16:creationId xmlns:a16="http://schemas.microsoft.com/office/drawing/2014/main" id="{3FBA13CB-BBC0-4A18-9969-1D4BDCE1DC1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a:extLst>
            <a:ext uri="{FF2B5EF4-FFF2-40B4-BE49-F238E27FC236}">
              <a16:creationId xmlns:a16="http://schemas.microsoft.com/office/drawing/2014/main" id="{E136DB6B-23CB-4FBD-9CDD-1DF7AA42862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81" name="直線コネクタ 680">
          <a:extLst>
            <a:ext uri="{FF2B5EF4-FFF2-40B4-BE49-F238E27FC236}">
              <a16:creationId xmlns:a16="http://schemas.microsoft.com/office/drawing/2014/main" id="{70D8E8FE-CD5A-4C2C-94A0-44799E0A2B59}"/>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2" name="【公民館】&#10;一人当たり面積最小値テキスト">
          <a:extLst>
            <a:ext uri="{FF2B5EF4-FFF2-40B4-BE49-F238E27FC236}">
              <a16:creationId xmlns:a16="http://schemas.microsoft.com/office/drawing/2014/main" id="{3B1FD650-C993-4632-A4DE-5D1CE974905C}"/>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83" name="直線コネクタ 682">
          <a:extLst>
            <a:ext uri="{FF2B5EF4-FFF2-40B4-BE49-F238E27FC236}">
              <a16:creationId xmlns:a16="http://schemas.microsoft.com/office/drawing/2014/main" id="{F59B532E-AD16-41B5-8BE0-4BD9BDF96317}"/>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84" name="【公民館】&#10;一人当たり面積最大値テキスト">
          <a:extLst>
            <a:ext uri="{FF2B5EF4-FFF2-40B4-BE49-F238E27FC236}">
              <a16:creationId xmlns:a16="http://schemas.microsoft.com/office/drawing/2014/main" id="{A5D05D0E-327C-4EF4-9E08-CF017618EDE6}"/>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85" name="直線コネクタ 684">
          <a:extLst>
            <a:ext uri="{FF2B5EF4-FFF2-40B4-BE49-F238E27FC236}">
              <a16:creationId xmlns:a16="http://schemas.microsoft.com/office/drawing/2014/main" id="{D84656CA-099B-41A9-A328-45750C9DC222}"/>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86" name="【公民館】&#10;一人当たり面積平均値テキスト">
          <a:extLst>
            <a:ext uri="{FF2B5EF4-FFF2-40B4-BE49-F238E27FC236}">
              <a16:creationId xmlns:a16="http://schemas.microsoft.com/office/drawing/2014/main" id="{7B57E5F9-0981-4C2C-86F5-AB7ADEBF2942}"/>
            </a:ext>
          </a:extLst>
        </xdr:cNvPr>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87" name="フローチャート: 判断 686">
          <a:extLst>
            <a:ext uri="{FF2B5EF4-FFF2-40B4-BE49-F238E27FC236}">
              <a16:creationId xmlns:a16="http://schemas.microsoft.com/office/drawing/2014/main" id="{6B0B6510-BA61-4DE1-A8FF-F97507BAD564}"/>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88" name="フローチャート: 判断 687">
          <a:extLst>
            <a:ext uri="{FF2B5EF4-FFF2-40B4-BE49-F238E27FC236}">
              <a16:creationId xmlns:a16="http://schemas.microsoft.com/office/drawing/2014/main" id="{2B39653D-35E6-473D-B0FB-B8B2A45B886B}"/>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89" name="フローチャート: 判断 688">
          <a:extLst>
            <a:ext uri="{FF2B5EF4-FFF2-40B4-BE49-F238E27FC236}">
              <a16:creationId xmlns:a16="http://schemas.microsoft.com/office/drawing/2014/main" id="{7E17CD74-B96C-4CBF-B071-B9BE2FB281D1}"/>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5F2CE62B-6967-4946-A17D-99EED1D2C5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5A515F35-EDA7-4F6B-92F8-4BE8834841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65FAFAB5-AF51-40CB-9AC2-79CFB18470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E7E55CEE-6047-4AF4-8AA3-1162C42A93F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6D935CA5-0E34-4967-A596-1DC1048F1D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140843</xdr:rowOff>
    </xdr:from>
    <xdr:to>
      <xdr:col>112</xdr:col>
      <xdr:colOff>38100</xdr:colOff>
      <xdr:row>108</xdr:row>
      <xdr:rowOff>70993</xdr:rowOff>
    </xdr:to>
    <xdr:sp macro="" textlink="">
      <xdr:nvSpPr>
        <xdr:cNvPr id="695" name="楕円 694">
          <a:extLst>
            <a:ext uri="{FF2B5EF4-FFF2-40B4-BE49-F238E27FC236}">
              <a16:creationId xmlns:a16="http://schemas.microsoft.com/office/drawing/2014/main" id="{217A60B8-F56D-4258-9188-C027DCEB3DEE}"/>
            </a:ext>
          </a:extLst>
        </xdr:cNvPr>
        <xdr:cNvSpPr/>
      </xdr:nvSpPr>
      <xdr:spPr>
        <a:xfrm>
          <a:off x="21272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125240</xdr:rowOff>
    </xdr:from>
    <xdr:ext cx="469744" cy="259045"/>
    <xdr:sp macro="" textlink="">
      <xdr:nvSpPr>
        <xdr:cNvPr id="696" name="n_1aveValue【公民館】&#10;一人当たり面積">
          <a:extLst>
            <a:ext uri="{FF2B5EF4-FFF2-40B4-BE49-F238E27FC236}">
              <a16:creationId xmlns:a16="http://schemas.microsoft.com/office/drawing/2014/main" id="{7DE00752-E144-4C50-8678-768C79F6B429}"/>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697" name="n_2aveValue【公民館】&#10;一人当たり面積">
          <a:extLst>
            <a:ext uri="{FF2B5EF4-FFF2-40B4-BE49-F238E27FC236}">
              <a16:creationId xmlns:a16="http://schemas.microsoft.com/office/drawing/2014/main" id="{C738648A-C5EA-46BA-8853-721386CC1E1B}"/>
            </a:ext>
          </a:extLst>
        </xdr:cNvPr>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62120</xdr:rowOff>
    </xdr:from>
    <xdr:ext cx="469744" cy="259045"/>
    <xdr:sp macro="" textlink="">
      <xdr:nvSpPr>
        <xdr:cNvPr id="698" name="n_1mainValue【公民館】&#10;一人当たり面積">
          <a:extLst>
            <a:ext uri="{FF2B5EF4-FFF2-40B4-BE49-F238E27FC236}">
              <a16:creationId xmlns:a16="http://schemas.microsoft.com/office/drawing/2014/main" id="{D316D81C-4F92-4D10-BB19-FFE69C1F2A52}"/>
            </a:ext>
          </a:extLst>
        </xdr:cNvPr>
        <xdr:cNvSpPr txBox="1"/>
      </xdr:nvSpPr>
      <xdr:spPr>
        <a:xfrm>
          <a:off x="21075727" y="185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E97F8716-CBEF-4A4B-809F-E188E5D331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F1B1BD3A-76DB-4B3F-B7C2-77F56E2097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E992A2A3-26AB-45A6-B8EF-C9CF03F1CE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各施設の有形固定資産減価償却率について、道路、公民館が類似団体に比べ高い状況となっている、老朽化の進捗に伴う維持管理の適正化に努めたい。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一人当たりの施設については、公営住宅が高くなっているが、過疎・離島地域である人口密度が低いことから数値が高いと思われる。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D4084E-BC66-480D-9D18-911C9B8E18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133B1C-DC67-48FB-8413-C57467AEFF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D24EEE-8028-46F3-9586-950A19E5EC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FF50D6-4E02-4F7B-8E13-E2C9841E26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1FE256-F713-472B-A86F-764E7F82D8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7E524E-EE38-49B0-9666-624CB9CBBF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2043C3-5D14-463D-8957-BBF4D29D15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956052-898F-42E8-9DCB-0C3EF555B7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972DFB-537B-47D3-9A0C-D48B7A9E94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2BD98D-2789-4A91-AF01-BFAECF3340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2,286
2,276
33.44
4,934,051
4,814,966
84,014
2,379,513
8,400,324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B18495-3722-4CE3-A529-A8C392F572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E15908-A1B0-4FBF-A866-BB929E9BC0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568E2E-F9D4-479C-8319-605744A33A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EAA7AD-2850-4C78-9C5C-376011F644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FD24C4-E4FB-4D93-B58E-AE4EDBAD5C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3FB125-4AAD-4093-AB75-45FA96766AC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948434-DE26-4A4A-AC49-D1961A8D9D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79E886-688A-45A3-9A96-AD290DCFB9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8A32A4-D09F-4067-BFC8-CAB7F382C30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7D82EE-7071-456E-BFCE-0174AD82E1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613693-F76A-4E1A-8688-CFBFFC3E94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6C35EF4-C138-4FAD-A612-D648E322AE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CFD9F5-19B0-45FE-B23B-74BA6E02BB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A11AB2-6D3E-43BE-8DFE-01A53044F8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088282-70F2-4BA9-A3EF-8B6542C96F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047CF3-5AF0-4D8D-807F-53926E405C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5CD40F-401F-44EB-BA0C-E5CA243810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25354F-F90C-4729-BB28-C1683A77D8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5365253-2B51-4A5A-96A8-F31752D8BFB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5C5250F-E8A8-4C4E-B6C4-17C07D6A85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36B6FF1-07FB-46CE-A773-6E4F05A92C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6887579-3E2A-4D75-8D29-74EEA0EBFC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4CFB743-1E73-4132-97F4-9231B3BE69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E0552AF-C1C1-4847-804D-349E35BFCE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BF59B20-6B54-4A3C-B3BE-F92EE2955D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C3C7E64-A6AD-40D8-90B1-F689EA0BE5D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18C2161-A313-4FA3-9B71-4076BCCDE9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85A502-4F39-443D-8479-2A274E6A89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4C12930-0A58-48C4-99A7-48A85630A93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10AC027-35EE-4F93-9C08-A5B1BB5DC8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E54CAB45-A539-4A00-91AA-52348648B39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989B02E8-9495-4A1E-9F81-540D7A1D5616}"/>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035B377B-49D9-4A84-A8AA-F02B16928A4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D7ADDC0D-F001-4729-B042-94A8D4BC82E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2615CABD-E59A-422E-B87A-93FC3E78F23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D6537E5B-8BB7-4B0F-9BE7-2647AD9D8A4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9A21BB22-3E1F-4167-9EE4-54B7C2FC9E4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CECAEDC1-7E5F-4C76-88DD-88687EA76C6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C1C8959E-667F-444F-9547-DA31F8A77E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C51300B4-6479-4EE5-BEA5-EB4C476D7FB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4F52B961-1DF5-4070-A1CE-CBC4ECD97CE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a:extLst>
            <a:ext uri="{FF2B5EF4-FFF2-40B4-BE49-F238E27FC236}">
              <a16:creationId xmlns:a16="http://schemas.microsoft.com/office/drawing/2014/main" id="{E10B782A-FF8A-4284-A0C0-DAA3343C388E}"/>
            </a:ext>
          </a:extLst>
        </xdr:cNvPr>
        <xdr:cNvCxnSpPr/>
      </xdr:nvCxnSpPr>
      <xdr:spPr>
        <a:xfrm flipV="1">
          <a:off x="4634865" y="58254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a:extLst>
            <a:ext uri="{FF2B5EF4-FFF2-40B4-BE49-F238E27FC236}">
              <a16:creationId xmlns:a16="http://schemas.microsoft.com/office/drawing/2014/main" id="{F4F907DC-1794-48F0-98D3-2463F7EC0995}"/>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a:extLst>
            <a:ext uri="{FF2B5EF4-FFF2-40B4-BE49-F238E27FC236}">
              <a16:creationId xmlns:a16="http://schemas.microsoft.com/office/drawing/2014/main" id="{48E40EC8-8D51-492C-B8D9-E9388110E90F}"/>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a:extLst>
            <a:ext uri="{FF2B5EF4-FFF2-40B4-BE49-F238E27FC236}">
              <a16:creationId xmlns:a16="http://schemas.microsoft.com/office/drawing/2014/main" id="{0ED65A42-95E1-4AB7-A070-699C8C590A1C}"/>
            </a:ext>
          </a:extLst>
        </xdr:cNvPr>
        <xdr:cNvSpPr txBox="1"/>
      </xdr:nvSpPr>
      <xdr:spPr>
        <a:xfrm>
          <a:off x="4673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a:extLst>
            <a:ext uri="{FF2B5EF4-FFF2-40B4-BE49-F238E27FC236}">
              <a16:creationId xmlns:a16="http://schemas.microsoft.com/office/drawing/2014/main" id="{62AE8C30-BE78-4EE5-9AD0-A900AB951063}"/>
            </a:ext>
          </a:extLst>
        </xdr:cNvPr>
        <xdr:cNvCxnSpPr/>
      </xdr:nvCxnSpPr>
      <xdr:spPr>
        <a:xfrm>
          <a:off x="4546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159275</xdr:rowOff>
    </xdr:from>
    <xdr:ext cx="405111" cy="259045"/>
    <xdr:sp macro="" textlink="">
      <xdr:nvSpPr>
        <xdr:cNvPr id="58" name="【図書館】&#10;有形固定資産減価償却率平均値テキスト">
          <a:extLst>
            <a:ext uri="{FF2B5EF4-FFF2-40B4-BE49-F238E27FC236}">
              <a16:creationId xmlns:a16="http://schemas.microsoft.com/office/drawing/2014/main" id="{3E8D0D39-9521-4B7B-A5C4-EDC8EDD23576}"/>
            </a:ext>
          </a:extLst>
        </xdr:cNvPr>
        <xdr:cNvSpPr txBox="1"/>
      </xdr:nvSpPr>
      <xdr:spPr>
        <a:xfrm>
          <a:off x="4673600" y="6674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a:extLst>
            <a:ext uri="{FF2B5EF4-FFF2-40B4-BE49-F238E27FC236}">
              <a16:creationId xmlns:a16="http://schemas.microsoft.com/office/drawing/2014/main" id="{E2CDFCFE-600D-4FD8-8FB5-22EBA8DBFF6A}"/>
            </a:ext>
          </a:extLst>
        </xdr:cNvPr>
        <xdr:cNvSpPr/>
      </xdr:nvSpPr>
      <xdr:spPr>
        <a:xfrm>
          <a:off x="4584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a:extLst>
            <a:ext uri="{FF2B5EF4-FFF2-40B4-BE49-F238E27FC236}">
              <a16:creationId xmlns:a16="http://schemas.microsoft.com/office/drawing/2014/main" id="{A8FF12BD-2226-4578-9497-6B4A6353B7B9}"/>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49547</xdr:rowOff>
    </xdr:from>
    <xdr:ext cx="405111" cy="259045"/>
    <xdr:sp macro="" textlink="">
      <xdr:nvSpPr>
        <xdr:cNvPr id="61" name="n_1aveValue【図書館】&#10;有形固定資産減価償却率">
          <a:extLst>
            <a:ext uri="{FF2B5EF4-FFF2-40B4-BE49-F238E27FC236}">
              <a16:creationId xmlns:a16="http://schemas.microsoft.com/office/drawing/2014/main" id="{217AE75E-1D92-4BD6-91B4-88CF9683843A}"/>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xdr:rowOff>
    </xdr:from>
    <xdr:to>
      <xdr:col>15</xdr:col>
      <xdr:colOff>101600</xdr:colOff>
      <xdr:row>37</xdr:row>
      <xdr:rowOff>101854</xdr:rowOff>
    </xdr:to>
    <xdr:sp macro="" textlink="">
      <xdr:nvSpPr>
        <xdr:cNvPr id="62" name="フローチャート: 判断 61">
          <a:extLst>
            <a:ext uri="{FF2B5EF4-FFF2-40B4-BE49-F238E27FC236}">
              <a16:creationId xmlns:a16="http://schemas.microsoft.com/office/drawing/2014/main" id="{AA41DAB9-95B5-4762-A4F1-CEC0402832C7}"/>
            </a:ext>
          </a:extLst>
        </xdr:cNvPr>
        <xdr:cNvSpPr/>
      </xdr:nvSpPr>
      <xdr:spPr>
        <a:xfrm>
          <a:off x="2857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118381</xdr:rowOff>
    </xdr:from>
    <xdr:ext cx="405111" cy="259045"/>
    <xdr:sp macro="" textlink="">
      <xdr:nvSpPr>
        <xdr:cNvPr id="63" name="n_2aveValue【図書館】&#10;有形固定資産減価償却率">
          <a:extLst>
            <a:ext uri="{FF2B5EF4-FFF2-40B4-BE49-F238E27FC236}">
              <a16:creationId xmlns:a16="http://schemas.microsoft.com/office/drawing/2014/main" id="{D2785290-F3C3-4C64-A503-9BDDBA26DCBF}"/>
            </a:ext>
          </a:extLst>
        </xdr:cNvPr>
        <xdr:cNvSpPr txBox="1"/>
      </xdr:nvSpPr>
      <xdr:spPr>
        <a:xfrm>
          <a:off x="2705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4890D2F6-ACF6-47B4-9017-605AB459FBF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5BE58762-39D7-4B41-ADAA-48D7D49E43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079791-410D-4540-943D-D9E62A5373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8CC3863-96BE-4A91-B721-F1B579EA0D9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0A2309F-99EA-4A9B-A9C3-0758289405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75692</xdr:rowOff>
    </xdr:from>
    <xdr:to>
      <xdr:col>20</xdr:col>
      <xdr:colOff>38100</xdr:colOff>
      <xdr:row>38</xdr:row>
      <xdr:rowOff>5842</xdr:rowOff>
    </xdr:to>
    <xdr:sp macro="" textlink="">
      <xdr:nvSpPr>
        <xdr:cNvPr id="69" name="楕円 68">
          <a:extLst>
            <a:ext uri="{FF2B5EF4-FFF2-40B4-BE49-F238E27FC236}">
              <a16:creationId xmlns:a16="http://schemas.microsoft.com/office/drawing/2014/main" id="{BFDDE186-6186-4D7E-9989-4F142DA9BCFA}"/>
            </a:ext>
          </a:extLst>
        </xdr:cNvPr>
        <xdr:cNvSpPr/>
      </xdr:nvSpPr>
      <xdr:spPr>
        <a:xfrm>
          <a:off x="3746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22369</xdr:rowOff>
    </xdr:from>
    <xdr:ext cx="405111" cy="259045"/>
    <xdr:sp macro="" textlink="">
      <xdr:nvSpPr>
        <xdr:cNvPr id="70" name="n_1mainValue【図書館】&#10;有形固定資産減価償却率">
          <a:extLst>
            <a:ext uri="{FF2B5EF4-FFF2-40B4-BE49-F238E27FC236}">
              <a16:creationId xmlns:a16="http://schemas.microsoft.com/office/drawing/2014/main" id="{AD0DE5AE-8D64-4E5B-AE12-26988A9F4331}"/>
            </a:ext>
          </a:extLst>
        </xdr:cNvPr>
        <xdr:cNvSpPr txBox="1"/>
      </xdr:nvSpPr>
      <xdr:spPr>
        <a:xfrm>
          <a:off x="3582044" y="619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1" name="正方形/長方形 70">
          <a:extLst>
            <a:ext uri="{FF2B5EF4-FFF2-40B4-BE49-F238E27FC236}">
              <a16:creationId xmlns:a16="http://schemas.microsoft.com/office/drawing/2014/main" id="{178EF534-4DF3-4E17-8199-BEF861D1EF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2" name="正方形/長方形 71">
          <a:extLst>
            <a:ext uri="{FF2B5EF4-FFF2-40B4-BE49-F238E27FC236}">
              <a16:creationId xmlns:a16="http://schemas.microsoft.com/office/drawing/2014/main" id="{83BDDA5D-EEA2-4AD3-B133-72F33B4662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3" name="正方形/長方形 72">
          <a:extLst>
            <a:ext uri="{FF2B5EF4-FFF2-40B4-BE49-F238E27FC236}">
              <a16:creationId xmlns:a16="http://schemas.microsoft.com/office/drawing/2014/main" id="{5FCCEAD2-8B7C-4A7D-B53A-3BB3A62F6B3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4" name="正方形/長方形 73">
          <a:extLst>
            <a:ext uri="{FF2B5EF4-FFF2-40B4-BE49-F238E27FC236}">
              <a16:creationId xmlns:a16="http://schemas.microsoft.com/office/drawing/2014/main" id="{F32B3FAD-DBFD-460F-B905-DA4F5D9CE3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5" name="正方形/長方形 74">
          <a:extLst>
            <a:ext uri="{FF2B5EF4-FFF2-40B4-BE49-F238E27FC236}">
              <a16:creationId xmlns:a16="http://schemas.microsoft.com/office/drawing/2014/main" id="{829FC70B-321C-4ED5-9624-1E8BE632EB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6" name="正方形/長方形 75">
          <a:extLst>
            <a:ext uri="{FF2B5EF4-FFF2-40B4-BE49-F238E27FC236}">
              <a16:creationId xmlns:a16="http://schemas.microsoft.com/office/drawing/2014/main" id="{95869C20-816D-415E-ABF9-58B86F9722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7" name="正方形/長方形 76">
          <a:extLst>
            <a:ext uri="{FF2B5EF4-FFF2-40B4-BE49-F238E27FC236}">
              <a16:creationId xmlns:a16="http://schemas.microsoft.com/office/drawing/2014/main" id="{3BE1B97C-B607-4AEF-B53C-AC068B4AE8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8" name="正方形/長方形 77">
          <a:extLst>
            <a:ext uri="{FF2B5EF4-FFF2-40B4-BE49-F238E27FC236}">
              <a16:creationId xmlns:a16="http://schemas.microsoft.com/office/drawing/2014/main" id="{FA629746-4AC8-4747-BC47-B9E82625DBA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79" name="テキスト ボックス 78">
          <a:extLst>
            <a:ext uri="{FF2B5EF4-FFF2-40B4-BE49-F238E27FC236}">
              <a16:creationId xmlns:a16="http://schemas.microsoft.com/office/drawing/2014/main" id="{D74E1983-9794-42A2-90B2-8AEB252E230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0" name="直線コネクタ 79">
          <a:extLst>
            <a:ext uri="{FF2B5EF4-FFF2-40B4-BE49-F238E27FC236}">
              <a16:creationId xmlns:a16="http://schemas.microsoft.com/office/drawing/2014/main" id="{D1C00981-7AEB-4ED0-91BD-FC620CD595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1" name="直線コネクタ 80">
          <a:extLst>
            <a:ext uri="{FF2B5EF4-FFF2-40B4-BE49-F238E27FC236}">
              <a16:creationId xmlns:a16="http://schemas.microsoft.com/office/drawing/2014/main" id="{52099FCE-28ED-4635-9F38-5754E2DCD4B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2" name="テキスト ボックス 81">
          <a:extLst>
            <a:ext uri="{FF2B5EF4-FFF2-40B4-BE49-F238E27FC236}">
              <a16:creationId xmlns:a16="http://schemas.microsoft.com/office/drawing/2014/main" id="{BDADE056-1AD6-4FA4-A97B-4E3ABE304BC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3" name="直線コネクタ 82">
          <a:extLst>
            <a:ext uri="{FF2B5EF4-FFF2-40B4-BE49-F238E27FC236}">
              <a16:creationId xmlns:a16="http://schemas.microsoft.com/office/drawing/2014/main" id="{8917D5BF-64E5-4B83-A396-C157ACF284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4" name="テキスト ボックス 83">
          <a:extLst>
            <a:ext uri="{FF2B5EF4-FFF2-40B4-BE49-F238E27FC236}">
              <a16:creationId xmlns:a16="http://schemas.microsoft.com/office/drawing/2014/main" id="{4ACF7843-0E65-4711-B813-6FB25B77FE4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5" name="直線コネクタ 84">
          <a:extLst>
            <a:ext uri="{FF2B5EF4-FFF2-40B4-BE49-F238E27FC236}">
              <a16:creationId xmlns:a16="http://schemas.microsoft.com/office/drawing/2014/main" id="{A5D1A84E-613C-4B6E-9958-977A85D5BBD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6" name="テキスト ボックス 85">
          <a:extLst>
            <a:ext uri="{FF2B5EF4-FFF2-40B4-BE49-F238E27FC236}">
              <a16:creationId xmlns:a16="http://schemas.microsoft.com/office/drawing/2014/main" id="{DA8B36FD-E72B-430C-80FA-B7594A00E98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7" name="直線コネクタ 86">
          <a:extLst>
            <a:ext uri="{FF2B5EF4-FFF2-40B4-BE49-F238E27FC236}">
              <a16:creationId xmlns:a16="http://schemas.microsoft.com/office/drawing/2014/main" id="{1FC251AA-0803-42C7-BF8D-BC1128DE21E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88" name="テキスト ボックス 87">
          <a:extLst>
            <a:ext uri="{FF2B5EF4-FFF2-40B4-BE49-F238E27FC236}">
              <a16:creationId xmlns:a16="http://schemas.microsoft.com/office/drawing/2014/main" id="{0A1BE89F-5AEA-48AA-8538-AE45FEB84A2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89" name="直線コネクタ 88">
          <a:extLst>
            <a:ext uri="{FF2B5EF4-FFF2-40B4-BE49-F238E27FC236}">
              <a16:creationId xmlns:a16="http://schemas.microsoft.com/office/drawing/2014/main" id="{5DCD4C4E-69F8-43D6-A28F-8E3C0E39D8B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0" name="テキスト ボックス 89">
          <a:extLst>
            <a:ext uri="{FF2B5EF4-FFF2-40B4-BE49-F238E27FC236}">
              <a16:creationId xmlns:a16="http://schemas.microsoft.com/office/drawing/2014/main" id="{C6A5E9E8-5FA3-4011-B698-9F0FDDB95BD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a:extLst>
            <a:ext uri="{FF2B5EF4-FFF2-40B4-BE49-F238E27FC236}">
              <a16:creationId xmlns:a16="http://schemas.microsoft.com/office/drawing/2014/main" id="{0D731468-C0DE-48BD-B1FA-153EDBF8F60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a:extLst>
            <a:ext uri="{FF2B5EF4-FFF2-40B4-BE49-F238E27FC236}">
              <a16:creationId xmlns:a16="http://schemas.microsoft.com/office/drawing/2014/main" id="{00751D6C-CDAA-4B7D-A876-13CBE0DE319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a:extLst>
            <a:ext uri="{FF2B5EF4-FFF2-40B4-BE49-F238E27FC236}">
              <a16:creationId xmlns:a16="http://schemas.microsoft.com/office/drawing/2014/main" id="{96DA795B-19ED-435F-9155-1B0B19AD30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94" name="直線コネクタ 93">
          <a:extLst>
            <a:ext uri="{FF2B5EF4-FFF2-40B4-BE49-F238E27FC236}">
              <a16:creationId xmlns:a16="http://schemas.microsoft.com/office/drawing/2014/main" id="{3F2848B8-658D-4DFD-8215-905D6F2D298B}"/>
            </a:ext>
          </a:extLst>
        </xdr:cNvPr>
        <xdr:cNvCxnSpPr/>
      </xdr:nvCxnSpPr>
      <xdr:spPr>
        <a:xfrm flipV="1">
          <a:off x="10476865" y="59207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95" name="【図書館】&#10;一人当たり面積最小値テキスト">
          <a:extLst>
            <a:ext uri="{FF2B5EF4-FFF2-40B4-BE49-F238E27FC236}">
              <a16:creationId xmlns:a16="http://schemas.microsoft.com/office/drawing/2014/main" id="{2E917B0D-FA96-4179-8950-11189684C75D}"/>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96" name="直線コネクタ 95">
          <a:extLst>
            <a:ext uri="{FF2B5EF4-FFF2-40B4-BE49-F238E27FC236}">
              <a16:creationId xmlns:a16="http://schemas.microsoft.com/office/drawing/2014/main" id="{F7526268-D543-4321-9CBE-9D31C07A46B6}"/>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97" name="【図書館】&#10;一人当たり面積最大値テキスト">
          <a:extLst>
            <a:ext uri="{FF2B5EF4-FFF2-40B4-BE49-F238E27FC236}">
              <a16:creationId xmlns:a16="http://schemas.microsoft.com/office/drawing/2014/main" id="{69E36570-815F-4EE3-A84D-463E75521D99}"/>
            </a:ext>
          </a:extLst>
        </xdr:cNvPr>
        <xdr:cNvSpPr txBox="1"/>
      </xdr:nvSpPr>
      <xdr:spPr>
        <a:xfrm>
          <a:off x="105156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98" name="直線コネクタ 97">
          <a:extLst>
            <a:ext uri="{FF2B5EF4-FFF2-40B4-BE49-F238E27FC236}">
              <a16:creationId xmlns:a16="http://schemas.microsoft.com/office/drawing/2014/main" id="{3938700C-AFF7-4326-A33E-1FA53C451901}"/>
            </a:ext>
          </a:extLst>
        </xdr:cNvPr>
        <xdr:cNvCxnSpPr/>
      </xdr:nvCxnSpPr>
      <xdr:spPr>
        <a:xfrm>
          <a:off x="10388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60977</xdr:rowOff>
    </xdr:from>
    <xdr:ext cx="469744" cy="259045"/>
    <xdr:sp macro="" textlink="">
      <xdr:nvSpPr>
        <xdr:cNvPr id="99" name="【図書館】&#10;一人当たり面積平均値テキスト">
          <a:extLst>
            <a:ext uri="{FF2B5EF4-FFF2-40B4-BE49-F238E27FC236}">
              <a16:creationId xmlns:a16="http://schemas.microsoft.com/office/drawing/2014/main" id="{86E502BE-B33A-455E-9483-6ACE3402E8AD}"/>
            </a:ext>
          </a:extLst>
        </xdr:cNvPr>
        <xdr:cNvSpPr txBox="1"/>
      </xdr:nvSpPr>
      <xdr:spPr>
        <a:xfrm>
          <a:off x="10515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0" name="フローチャート: 判断 99">
          <a:extLst>
            <a:ext uri="{FF2B5EF4-FFF2-40B4-BE49-F238E27FC236}">
              <a16:creationId xmlns:a16="http://schemas.microsoft.com/office/drawing/2014/main" id="{A8E0B678-2CA1-4412-8100-54E0C2A96232}"/>
            </a:ext>
          </a:extLst>
        </xdr:cNvPr>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1" name="フローチャート: 判断 100">
          <a:extLst>
            <a:ext uri="{FF2B5EF4-FFF2-40B4-BE49-F238E27FC236}">
              <a16:creationId xmlns:a16="http://schemas.microsoft.com/office/drawing/2014/main" id="{E4834133-DC44-478D-8995-0D79C86E355B}"/>
            </a:ext>
          </a:extLst>
        </xdr:cNvPr>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139717</xdr:rowOff>
    </xdr:from>
    <xdr:ext cx="469744" cy="259045"/>
    <xdr:sp macro="" textlink="">
      <xdr:nvSpPr>
        <xdr:cNvPr id="102" name="n_1aveValue【図書館】&#10;一人当たり面積">
          <a:extLst>
            <a:ext uri="{FF2B5EF4-FFF2-40B4-BE49-F238E27FC236}">
              <a16:creationId xmlns:a16="http://schemas.microsoft.com/office/drawing/2014/main" id="{93A5B9B7-7553-4976-9FE8-684C18F9B943}"/>
            </a:ext>
          </a:extLst>
        </xdr:cNvPr>
        <xdr:cNvSpPr txBox="1"/>
      </xdr:nvSpPr>
      <xdr:spPr>
        <a:xfrm>
          <a:off x="9391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132080</xdr:rowOff>
    </xdr:from>
    <xdr:to>
      <xdr:col>46</xdr:col>
      <xdr:colOff>38100</xdr:colOff>
      <xdr:row>38</xdr:row>
      <xdr:rowOff>62230</xdr:rowOff>
    </xdr:to>
    <xdr:sp macro="" textlink="">
      <xdr:nvSpPr>
        <xdr:cNvPr id="103" name="フローチャート: 判断 102">
          <a:extLst>
            <a:ext uri="{FF2B5EF4-FFF2-40B4-BE49-F238E27FC236}">
              <a16:creationId xmlns:a16="http://schemas.microsoft.com/office/drawing/2014/main" id="{A9E559C2-CB4C-414D-8A5B-3B077A74CC22}"/>
            </a:ext>
          </a:extLst>
        </xdr:cNvPr>
        <xdr:cNvSpPr/>
      </xdr:nvSpPr>
      <xdr:spPr>
        <a:xfrm>
          <a:off x="869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78757</xdr:rowOff>
    </xdr:from>
    <xdr:ext cx="469744" cy="259045"/>
    <xdr:sp macro="" textlink="">
      <xdr:nvSpPr>
        <xdr:cNvPr id="104" name="n_2aveValue【図書館】&#10;一人当たり面積">
          <a:extLst>
            <a:ext uri="{FF2B5EF4-FFF2-40B4-BE49-F238E27FC236}">
              <a16:creationId xmlns:a16="http://schemas.microsoft.com/office/drawing/2014/main" id="{9C755D9A-611F-4194-B2A4-58D8FA2F91D7}"/>
            </a:ext>
          </a:extLst>
        </xdr:cNvPr>
        <xdr:cNvSpPr txBox="1"/>
      </xdr:nvSpPr>
      <xdr:spPr>
        <a:xfrm>
          <a:off x="8515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60A1059-4834-4B4D-B549-653FF90F2B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F07E154E-5967-4B55-B9E4-F934A4C6C24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99CA37C4-F5F8-4335-A544-A993807F34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AC53B37A-9EA5-4F4B-AF62-361191EAF9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6BA208BD-7371-42E1-8A49-E22BDFB293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10" name="楕円 109">
          <a:extLst>
            <a:ext uri="{FF2B5EF4-FFF2-40B4-BE49-F238E27FC236}">
              <a16:creationId xmlns:a16="http://schemas.microsoft.com/office/drawing/2014/main" id="{D7291B49-5467-4692-9BA9-6E8DFD61C7C4}"/>
            </a:ext>
          </a:extLst>
        </xdr:cNvPr>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11" name="n_1mainValue【図書館】&#10;一人当たり面積">
          <a:extLst>
            <a:ext uri="{FF2B5EF4-FFF2-40B4-BE49-F238E27FC236}">
              <a16:creationId xmlns:a16="http://schemas.microsoft.com/office/drawing/2014/main" id="{A21CF427-C1EB-4463-B70B-025901894487}"/>
            </a:ext>
          </a:extLst>
        </xdr:cNvPr>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a:extLst>
            <a:ext uri="{FF2B5EF4-FFF2-40B4-BE49-F238E27FC236}">
              <a16:creationId xmlns:a16="http://schemas.microsoft.com/office/drawing/2014/main" id="{B2480A31-F3B8-4B02-B996-333770817E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a:extLst>
            <a:ext uri="{FF2B5EF4-FFF2-40B4-BE49-F238E27FC236}">
              <a16:creationId xmlns:a16="http://schemas.microsoft.com/office/drawing/2014/main" id="{FB12D55A-6DAF-468A-A3E9-0457BC1DE8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a:extLst>
            <a:ext uri="{FF2B5EF4-FFF2-40B4-BE49-F238E27FC236}">
              <a16:creationId xmlns:a16="http://schemas.microsoft.com/office/drawing/2014/main" id="{DFFC30C5-5383-48A1-8A32-57DD98715F8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a:extLst>
            <a:ext uri="{FF2B5EF4-FFF2-40B4-BE49-F238E27FC236}">
              <a16:creationId xmlns:a16="http://schemas.microsoft.com/office/drawing/2014/main" id="{9E401203-FDE3-4162-8BAC-4B4BF28DAA2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a:extLst>
            <a:ext uri="{FF2B5EF4-FFF2-40B4-BE49-F238E27FC236}">
              <a16:creationId xmlns:a16="http://schemas.microsoft.com/office/drawing/2014/main" id="{86121425-D445-4A80-A347-F089919D6A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a:extLst>
            <a:ext uri="{FF2B5EF4-FFF2-40B4-BE49-F238E27FC236}">
              <a16:creationId xmlns:a16="http://schemas.microsoft.com/office/drawing/2014/main" id="{35571779-9F96-4499-BC55-4FEB9907BB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a:extLst>
            <a:ext uri="{FF2B5EF4-FFF2-40B4-BE49-F238E27FC236}">
              <a16:creationId xmlns:a16="http://schemas.microsoft.com/office/drawing/2014/main" id="{85E327FF-A260-4059-AB59-E47BF006CA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a:extLst>
            <a:ext uri="{FF2B5EF4-FFF2-40B4-BE49-F238E27FC236}">
              <a16:creationId xmlns:a16="http://schemas.microsoft.com/office/drawing/2014/main" id="{A892DBC6-E50A-47A0-85BE-C107836D74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401478E6-0F2C-4A68-B837-7104632CE9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a:extLst>
            <a:ext uri="{FF2B5EF4-FFF2-40B4-BE49-F238E27FC236}">
              <a16:creationId xmlns:a16="http://schemas.microsoft.com/office/drawing/2014/main" id="{BB6C218C-540E-4896-9A51-FE254FC333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id="{26589648-8740-4F7F-8F1A-D27EB21A007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a:extLst>
            <a:ext uri="{FF2B5EF4-FFF2-40B4-BE49-F238E27FC236}">
              <a16:creationId xmlns:a16="http://schemas.microsoft.com/office/drawing/2014/main" id="{EBD30F32-8527-41DF-AE07-C52CB8A62F5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id="{4271D850-1A1D-407C-9D74-EDD3FEE4C9C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a:extLst>
            <a:ext uri="{FF2B5EF4-FFF2-40B4-BE49-F238E27FC236}">
              <a16:creationId xmlns:a16="http://schemas.microsoft.com/office/drawing/2014/main" id="{4BF59511-EFC2-4CBE-83BB-9AA847B4EAD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id="{AA3052BC-9CA9-4B68-A701-EFB8384079A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a:extLst>
            <a:ext uri="{FF2B5EF4-FFF2-40B4-BE49-F238E27FC236}">
              <a16:creationId xmlns:a16="http://schemas.microsoft.com/office/drawing/2014/main" id="{37F597D7-B37D-4E27-BE9D-C06A29D48B3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id="{59DD9041-6540-492E-B3A9-0C566C20DEE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a:extLst>
            <a:ext uri="{FF2B5EF4-FFF2-40B4-BE49-F238E27FC236}">
              <a16:creationId xmlns:a16="http://schemas.microsoft.com/office/drawing/2014/main" id="{074531AC-7DAE-4CB0-AD24-80E5A82ECFB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id="{16A01F92-A4A1-4D56-9442-5AD7A8957D5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a:extLst>
            <a:ext uri="{FF2B5EF4-FFF2-40B4-BE49-F238E27FC236}">
              <a16:creationId xmlns:a16="http://schemas.microsoft.com/office/drawing/2014/main" id="{3963E534-F593-4265-9443-A5FCF54A644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a:extLst>
            <a:ext uri="{FF2B5EF4-FFF2-40B4-BE49-F238E27FC236}">
              <a16:creationId xmlns:a16="http://schemas.microsoft.com/office/drawing/2014/main" id="{6FA77ED0-2FF3-4B79-AAC0-55869962A80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id="{5F8F83D7-628D-4DF2-B8EB-CFD87ABD9E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C0BF4043-C2B2-4D0A-9BF9-02717B2CE54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a:extLst>
            <a:ext uri="{FF2B5EF4-FFF2-40B4-BE49-F238E27FC236}">
              <a16:creationId xmlns:a16="http://schemas.microsoft.com/office/drawing/2014/main" id="{0A436FD0-9A7C-4C2D-9246-B88335EA98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136" name="直線コネクタ 135">
          <a:extLst>
            <a:ext uri="{FF2B5EF4-FFF2-40B4-BE49-F238E27FC236}">
              <a16:creationId xmlns:a16="http://schemas.microsoft.com/office/drawing/2014/main" id="{59B380BE-0B07-43AA-8B91-003C7CFC0601}"/>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37" name="【体育館・プール】&#10;有形固定資産減価償却率最小値テキスト">
          <a:extLst>
            <a:ext uri="{FF2B5EF4-FFF2-40B4-BE49-F238E27FC236}">
              <a16:creationId xmlns:a16="http://schemas.microsoft.com/office/drawing/2014/main" id="{8E3BE3A4-FBF5-4A2E-84DB-7C99EE4BC8C1}"/>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38" name="直線コネクタ 137">
          <a:extLst>
            <a:ext uri="{FF2B5EF4-FFF2-40B4-BE49-F238E27FC236}">
              <a16:creationId xmlns:a16="http://schemas.microsoft.com/office/drawing/2014/main" id="{A96A1152-5A68-439A-979D-20E3252412CA}"/>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139" name="【体育館・プール】&#10;有形固定資産減価償却率最大値テキスト">
          <a:extLst>
            <a:ext uri="{FF2B5EF4-FFF2-40B4-BE49-F238E27FC236}">
              <a16:creationId xmlns:a16="http://schemas.microsoft.com/office/drawing/2014/main" id="{EC64284D-ACE4-4DA8-8966-52FB9D70BB5A}"/>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140" name="直線コネクタ 139">
          <a:extLst>
            <a:ext uri="{FF2B5EF4-FFF2-40B4-BE49-F238E27FC236}">
              <a16:creationId xmlns:a16="http://schemas.microsoft.com/office/drawing/2014/main" id="{49F3E933-81C4-4EA8-88B0-AEE298EB8B2F}"/>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141" name="【体育館・プール】&#10;有形固定資産減価償却率平均値テキスト">
          <a:extLst>
            <a:ext uri="{FF2B5EF4-FFF2-40B4-BE49-F238E27FC236}">
              <a16:creationId xmlns:a16="http://schemas.microsoft.com/office/drawing/2014/main" id="{307CDB2E-3645-4B0E-A7E6-BF000FE37018}"/>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42" name="フローチャート: 判断 141">
          <a:extLst>
            <a:ext uri="{FF2B5EF4-FFF2-40B4-BE49-F238E27FC236}">
              <a16:creationId xmlns:a16="http://schemas.microsoft.com/office/drawing/2014/main" id="{ADAA58A0-E132-4519-A757-248DDE86FB88}"/>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143" name="フローチャート: 判断 142">
          <a:extLst>
            <a:ext uri="{FF2B5EF4-FFF2-40B4-BE49-F238E27FC236}">
              <a16:creationId xmlns:a16="http://schemas.microsoft.com/office/drawing/2014/main" id="{8B286E38-3614-424B-AEE4-D33782226E7B}"/>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144" name="n_1aveValue【体育館・プール】&#10;有形固定資産減価償却率">
          <a:extLst>
            <a:ext uri="{FF2B5EF4-FFF2-40B4-BE49-F238E27FC236}">
              <a16:creationId xmlns:a16="http://schemas.microsoft.com/office/drawing/2014/main" id="{22695A09-1343-4333-8B32-11ABF20D9FAC}"/>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145" name="フローチャート: 判断 144">
          <a:extLst>
            <a:ext uri="{FF2B5EF4-FFF2-40B4-BE49-F238E27FC236}">
              <a16:creationId xmlns:a16="http://schemas.microsoft.com/office/drawing/2014/main" id="{34EB6A1C-EADC-4A5E-9EA2-CC4939824C75}"/>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146" name="n_2aveValue【体育館・プール】&#10;有形固定資産減価償却率">
          <a:extLst>
            <a:ext uri="{FF2B5EF4-FFF2-40B4-BE49-F238E27FC236}">
              <a16:creationId xmlns:a16="http://schemas.microsoft.com/office/drawing/2014/main" id="{B949B073-3084-498A-AAD6-E7F4B9895DC8}"/>
            </a:ext>
          </a:extLst>
        </xdr:cNvPr>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EA885A53-16A1-4349-9C7C-7CFDF704F3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408E7CB5-B9A1-48C3-8418-8D6AA9EE50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78C80281-EEEA-48A0-BB55-7329BDAC6A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C438DF1B-7425-4C6B-8CBC-7B70B47A22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1C43DB5F-E5E7-413A-B67E-F7097D80CF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52" name="楕円 151">
          <a:extLst>
            <a:ext uri="{FF2B5EF4-FFF2-40B4-BE49-F238E27FC236}">
              <a16:creationId xmlns:a16="http://schemas.microsoft.com/office/drawing/2014/main" id="{13D6EDBC-6DCD-494D-8FF3-B43FB2531006}"/>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53</xdr:row>
      <xdr:rowOff>162577</xdr:rowOff>
    </xdr:from>
    <xdr:ext cx="469744" cy="259045"/>
    <xdr:sp macro="" textlink="">
      <xdr:nvSpPr>
        <xdr:cNvPr id="153" name="n_1mainValue【体育館・プール】&#10;有形固定資産減価償却率">
          <a:extLst>
            <a:ext uri="{FF2B5EF4-FFF2-40B4-BE49-F238E27FC236}">
              <a16:creationId xmlns:a16="http://schemas.microsoft.com/office/drawing/2014/main" id="{3FD7834A-10E1-4796-A386-F683DD93FA41}"/>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13073F23-8420-4EC7-81EA-C9D6C6BE7B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1A376CF6-A0FD-4FB9-AF82-023FCB0EF9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A557A4DF-88FC-4E27-ADDB-C920223556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2CCB179D-74C6-4B45-B4CE-006806707C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F116528D-1FE0-491C-80C9-9D42322636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D287211E-2178-436A-8341-5D263F5FDF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D045A1C7-F51F-4BB3-BF91-999988F80A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7E98957A-1A48-4081-829C-6F7C6B25EB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A8553F63-46FD-47DC-86C0-F530186715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a:extLst>
            <a:ext uri="{FF2B5EF4-FFF2-40B4-BE49-F238E27FC236}">
              <a16:creationId xmlns:a16="http://schemas.microsoft.com/office/drawing/2014/main" id="{DD2B8787-26D5-4ADE-A38F-D8DC62E27D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a:extLst>
            <a:ext uri="{FF2B5EF4-FFF2-40B4-BE49-F238E27FC236}">
              <a16:creationId xmlns:a16="http://schemas.microsoft.com/office/drawing/2014/main" id="{D8A0C0FD-D8F4-43C1-9C9F-03D289B1E07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CC866765-7A0B-4E79-9F15-E0B41FEC2E0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a:extLst>
            <a:ext uri="{FF2B5EF4-FFF2-40B4-BE49-F238E27FC236}">
              <a16:creationId xmlns:a16="http://schemas.microsoft.com/office/drawing/2014/main" id="{6447DC10-8CF1-4593-96AD-DE88AD3C0F3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a:extLst>
            <a:ext uri="{FF2B5EF4-FFF2-40B4-BE49-F238E27FC236}">
              <a16:creationId xmlns:a16="http://schemas.microsoft.com/office/drawing/2014/main" id="{47775C68-58CA-4F01-8AE0-5FC1722A47E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8135EFE6-5B94-4CAF-8807-E41D088C5AC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a:extLst>
            <a:ext uri="{FF2B5EF4-FFF2-40B4-BE49-F238E27FC236}">
              <a16:creationId xmlns:a16="http://schemas.microsoft.com/office/drawing/2014/main" id="{920E0A6F-2A8B-4F31-A180-DA227F25E03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a:extLst>
            <a:ext uri="{FF2B5EF4-FFF2-40B4-BE49-F238E27FC236}">
              <a16:creationId xmlns:a16="http://schemas.microsoft.com/office/drawing/2014/main" id="{B09DB883-FE6E-4EEB-A32F-D4C60035DB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a:extLst>
            <a:ext uri="{FF2B5EF4-FFF2-40B4-BE49-F238E27FC236}">
              <a16:creationId xmlns:a16="http://schemas.microsoft.com/office/drawing/2014/main" id="{59B8277E-E4E4-4147-A0C0-407DA6924B8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a:extLst>
            <a:ext uri="{FF2B5EF4-FFF2-40B4-BE49-F238E27FC236}">
              <a16:creationId xmlns:a16="http://schemas.microsoft.com/office/drawing/2014/main" id="{D337D417-5AD2-43C0-91AC-9CB1DFD1357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a:extLst>
            <a:ext uri="{FF2B5EF4-FFF2-40B4-BE49-F238E27FC236}">
              <a16:creationId xmlns:a16="http://schemas.microsoft.com/office/drawing/2014/main" id="{5CB4F88F-0A9B-46C9-A2E1-560C5112491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94C71C60-8873-472A-8156-CAB6A263AC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a:extLst>
            <a:ext uri="{FF2B5EF4-FFF2-40B4-BE49-F238E27FC236}">
              <a16:creationId xmlns:a16="http://schemas.microsoft.com/office/drawing/2014/main" id="{E3AFE5CB-6316-4D6B-BC5E-791915AA35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a:extLst>
            <a:ext uri="{FF2B5EF4-FFF2-40B4-BE49-F238E27FC236}">
              <a16:creationId xmlns:a16="http://schemas.microsoft.com/office/drawing/2014/main" id="{866CC3EE-81CE-48FA-8EA5-DBE14167F48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77" name="直線コネクタ 176">
          <a:extLst>
            <a:ext uri="{FF2B5EF4-FFF2-40B4-BE49-F238E27FC236}">
              <a16:creationId xmlns:a16="http://schemas.microsoft.com/office/drawing/2014/main" id="{F2E454BF-EA13-4338-9F20-F7E92CBA50FB}"/>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78" name="【体育館・プール】&#10;一人当たり面積最小値テキスト">
          <a:extLst>
            <a:ext uri="{FF2B5EF4-FFF2-40B4-BE49-F238E27FC236}">
              <a16:creationId xmlns:a16="http://schemas.microsoft.com/office/drawing/2014/main" id="{841A2737-587B-4C01-B3CF-92E23B33E80B}"/>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79" name="直線コネクタ 178">
          <a:extLst>
            <a:ext uri="{FF2B5EF4-FFF2-40B4-BE49-F238E27FC236}">
              <a16:creationId xmlns:a16="http://schemas.microsoft.com/office/drawing/2014/main" id="{867876A2-DCCA-47C9-8540-7C428C4DBB10}"/>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80" name="【体育館・プール】&#10;一人当たり面積最大値テキスト">
          <a:extLst>
            <a:ext uri="{FF2B5EF4-FFF2-40B4-BE49-F238E27FC236}">
              <a16:creationId xmlns:a16="http://schemas.microsoft.com/office/drawing/2014/main" id="{2EFF45BE-C806-4067-A6CE-6B0075D88917}"/>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81" name="直線コネクタ 180">
          <a:extLst>
            <a:ext uri="{FF2B5EF4-FFF2-40B4-BE49-F238E27FC236}">
              <a16:creationId xmlns:a16="http://schemas.microsoft.com/office/drawing/2014/main" id="{084A48C4-8B0D-415F-A10A-337EFE66FBB9}"/>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82" name="【体育館・プール】&#10;一人当たり面積平均値テキスト">
          <a:extLst>
            <a:ext uri="{FF2B5EF4-FFF2-40B4-BE49-F238E27FC236}">
              <a16:creationId xmlns:a16="http://schemas.microsoft.com/office/drawing/2014/main" id="{B6CB384E-54C7-4576-8AB4-7C20156DE9B9}"/>
            </a:ext>
          </a:extLst>
        </xdr:cNvPr>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83" name="フローチャート: 判断 182">
          <a:extLst>
            <a:ext uri="{FF2B5EF4-FFF2-40B4-BE49-F238E27FC236}">
              <a16:creationId xmlns:a16="http://schemas.microsoft.com/office/drawing/2014/main" id="{42A8FD8E-BF0D-4E77-BDCE-5E6084D3E795}"/>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84" name="フローチャート: 判断 183">
          <a:extLst>
            <a:ext uri="{FF2B5EF4-FFF2-40B4-BE49-F238E27FC236}">
              <a16:creationId xmlns:a16="http://schemas.microsoft.com/office/drawing/2014/main" id="{564F02AB-728E-4A4E-B549-E5F93B927FCD}"/>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85" name="n_1aveValue【体育館・プール】&#10;一人当たり面積">
          <a:extLst>
            <a:ext uri="{FF2B5EF4-FFF2-40B4-BE49-F238E27FC236}">
              <a16:creationId xmlns:a16="http://schemas.microsoft.com/office/drawing/2014/main" id="{3A4B7847-4B92-4267-9D77-6FF574C14220}"/>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86" name="フローチャート: 判断 185">
          <a:extLst>
            <a:ext uri="{FF2B5EF4-FFF2-40B4-BE49-F238E27FC236}">
              <a16:creationId xmlns:a16="http://schemas.microsoft.com/office/drawing/2014/main" id="{C72FE52D-A9B6-4975-AE87-408B63D48546}"/>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87" name="n_2aveValue【体育館・プール】&#10;一人当たり面積">
          <a:extLst>
            <a:ext uri="{FF2B5EF4-FFF2-40B4-BE49-F238E27FC236}">
              <a16:creationId xmlns:a16="http://schemas.microsoft.com/office/drawing/2014/main" id="{DE41D5E3-6D60-4A6C-AEBB-0A05F44F684B}"/>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C72CE3D-DF65-4BB7-9627-2BA6863C4A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AB10000-59BB-4EAC-A110-18C6E7F905E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8476A2A-8C04-42D3-B326-8F6521AF77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E103D827-783D-4707-BB4E-DFBBB16D32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4206F8DF-1D2C-4DB9-A05B-5DE26297AC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143129</xdr:rowOff>
    </xdr:from>
    <xdr:to>
      <xdr:col>50</xdr:col>
      <xdr:colOff>165100</xdr:colOff>
      <xdr:row>64</xdr:row>
      <xdr:rowOff>73279</xdr:rowOff>
    </xdr:to>
    <xdr:sp macro="" textlink="">
      <xdr:nvSpPr>
        <xdr:cNvPr id="193" name="楕円 192">
          <a:extLst>
            <a:ext uri="{FF2B5EF4-FFF2-40B4-BE49-F238E27FC236}">
              <a16:creationId xmlns:a16="http://schemas.microsoft.com/office/drawing/2014/main" id="{23E5B92D-85E9-4EBD-8DBE-A09F3935CFD8}"/>
            </a:ext>
          </a:extLst>
        </xdr:cNvPr>
        <xdr:cNvSpPr/>
      </xdr:nvSpPr>
      <xdr:spPr>
        <a:xfrm>
          <a:off x="95885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64406</xdr:rowOff>
    </xdr:from>
    <xdr:ext cx="469744" cy="259045"/>
    <xdr:sp macro="" textlink="">
      <xdr:nvSpPr>
        <xdr:cNvPr id="194" name="n_1mainValue【体育館・プール】&#10;一人当たり面積">
          <a:extLst>
            <a:ext uri="{FF2B5EF4-FFF2-40B4-BE49-F238E27FC236}">
              <a16:creationId xmlns:a16="http://schemas.microsoft.com/office/drawing/2014/main" id="{A6C8CA63-76D7-4F42-A812-0C47A673E67F}"/>
            </a:ext>
          </a:extLst>
        </xdr:cNvPr>
        <xdr:cNvSpPr txBox="1"/>
      </xdr:nvSpPr>
      <xdr:spPr>
        <a:xfrm>
          <a:off x="9391727" y="110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7EBEA240-C67C-4BE8-8E2A-B8E17E5B1B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id="{43A15B68-CE9C-4A58-8843-62F37E1D145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id="{B16D32B0-2DBF-4F90-9938-D707C004FC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id="{37B9A095-D923-4489-B5C6-005B725608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id="{6F0AADC7-BC70-4CA0-89C2-19879B76C4F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id="{BB3AF27C-FCF3-4FCD-8D57-E4F60CB609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id="{EC30CFEE-DD93-4EBC-8309-87F9DE228AF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id="{C434CB30-033A-4F44-AD86-247940E245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A040D5E3-E9EE-4A02-930E-E3A6F39D2D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a:extLst>
            <a:ext uri="{FF2B5EF4-FFF2-40B4-BE49-F238E27FC236}">
              <a16:creationId xmlns:a16="http://schemas.microsoft.com/office/drawing/2014/main" id="{97022D62-3860-4084-933D-7A24DD2579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05" name="直線コネクタ 204">
          <a:extLst>
            <a:ext uri="{FF2B5EF4-FFF2-40B4-BE49-F238E27FC236}">
              <a16:creationId xmlns:a16="http://schemas.microsoft.com/office/drawing/2014/main" id="{AB84F47B-FD2C-4D13-8FA4-32412BF5D5E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06" name="テキスト ボックス 205">
          <a:extLst>
            <a:ext uri="{FF2B5EF4-FFF2-40B4-BE49-F238E27FC236}">
              <a16:creationId xmlns:a16="http://schemas.microsoft.com/office/drawing/2014/main" id="{2A8912B5-5CB7-40A3-8481-8FFD7DEE2B75}"/>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7" name="直線コネクタ 206">
          <a:extLst>
            <a:ext uri="{FF2B5EF4-FFF2-40B4-BE49-F238E27FC236}">
              <a16:creationId xmlns:a16="http://schemas.microsoft.com/office/drawing/2014/main" id="{C261AF85-502A-4F7D-AF03-DF96C9A2788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8" name="テキスト ボックス 207">
          <a:extLst>
            <a:ext uri="{FF2B5EF4-FFF2-40B4-BE49-F238E27FC236}">
              <a16:creationId xmlns:a16="http://schemas.microsoft.com/office/drawing/2014/main" id="{17BF50D0-664E-4615-8022-ECA943655B4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9" name="直線コネクタ 208">
          <a:extLst>
            <a:ext uri="{FF2B5EF4-FFF2-40B4-BE49-F238E27FC236}">
              <a16:creationId xmlns:a16="http://schemas.microsoft.com/office/drawing/2014/main" id="{95684B56-3CCE-4DAD-840B-8886797E99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0" name="テキスト ボックス 209">
          <a:extLst>
            <a:ext uri="{FF2B5EF4-FFF2-40B4-BE49-F238E27FC236}">
              <a16:creationId xmlns:a16="http://schemas.microsoft.com/office/drawing/2014/main" id="{AB67307E-6052-4899-9469-20D74114558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1" name="直線コネクタ 210">
          <a:extLst>
            <a:ext uri="{FF2B5EF4-FFF2-40B4-BE49-F238E27FC236}">
              <a16:creationId xmlns:a16="http://schemas.microsoft.com/office/drawing/2014/main" id="{D2F45CFD-F562-412D-A785-E11B10C4135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2" name="テキスト ボックス 211">
          <a:extLst>
            <a:ext uri="{FF2B5EF4-FFF2-40B4-BE49-F238E27FC236}">
              <a16:creationId xmlns:a16="http://schemas.microsoft.com/office/drawing/2014/main" id="{DEAD58DD-DB0F-425C-AE2B-1652689047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3" name="直線コネクタ 212">
          <a:extLst>
            <a:ext uri="{FF2B5EF4-FFF2-40B4-BE49-F238E27FC236}">
              <a16:creationId xmlns:a16="http://schemas.microsoft.com/office/drawing/2014/main" id="{6125E89B-DF71-4591-9374-ACC5745ED29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4" name="テキスト ボックス 213">
          <a:extLst>
            <a:ext uri="{FF2B5EF4-FFF2-40B4-BE49-F238E27FC236}">
              <a16:creationId xmlns:a16="http://schemas.microsoft.com/office/drawing/2014/main" id="{FC2DC065-1A70-4081-A38B-B643EE94767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a:extLst>
            <a:ext uri="{FF2B5EF4-FFF2-40B4-BE49-F238E27FC236}">
              <a16:creationId xmlns:a16="http://schemas.microsoft.com/office/drawing/2014/main" id="{398D19CB-AC00-4F96-8F53-070068B61D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a:extLst>
            <a:ext uri="{FF2B5EF4-FFF2-40B4-BE49-F238E27FC236}">
              <a16:creationId xmlns:a16="http://schemas.microsoft.com/office/drawing/2014/main" id="{4754D155-125C-41B9-9090-3C3D8542489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a:extLst>
            <a:ext uri="{FF2B5EF4-FFF2-40B4-BE49-F238E27FC236}">
              <a16:creationId xmlns:a16="http://schemas.microsoft.com/office/drawing/2014/main" id="{AB22321F-4AE9-41E8-A1E6-093C24B2F2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218" name="直線コネクタ 217">
          <a:extLst>
            <a:ext uri="{FF2B5EF4-FFF2-40B4-BE49-F238E27FC236}">
              <a16:creationId xmlns:a16="http://schemas.microsoft.com/office/drawing/2014/main" id="{441E985B-ABFE-42E7-9B2C-268CCFEE4DB9}"/>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219" name="【福祉施設】&#10;有形固定資産減価償却率最小値テキスト">
          <a:extLst>
            <a:ext uri="{FF2B5EF4-FFF2-40B4-BE49-F238E27FC236}">
              <a16:creationId xmlns:a16="http://schemas.microsoft.com/office/drawing/2014/main" id="{0C161CBC-3D9E-47C2-A645-677D15567436}"/>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220" name="直線コネクタ 219">
          <a:extLst>
            <a:ext uri="{FF2B5EF4-FFF2-40B4-BE49-F238E27FC236}">
              <a16:creationId xmlns:a16="http://schemas.microsoft.com/office/drawing/2014/main" id="{758B90E0-ECC6-4CE5-A7CB-AAA2A443A619}"/>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221" name="【福祉施設】&#10;有形固定資産減価償却率最大値テキスト">
          <a:extLst>
            <a:ext uri="{FF2B5EF4-FFF2-40B4-BE49-F238E27FC236}">
              <a16:creationId xmlns:a16="http://schemas.microsoft.com/office/drawing/2014/main" id="{8C275012-0287-4F8D-9ED5-583848B90E0A}"/>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222" name="直線コネクタ 221">
          <a:extLst>
            <a:ext uri="{FF2B5EF4-FFF2-40B4-BE49-F238E27FC236}">
              <a16:creationId xmlns:a16="http://schemas.microsoft.com/office/drawing/2014/main" id="{B2AEB0A7-1761-40DB-A90A-D8B7B3983DCA}"/>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223" name="【福祉施設】&#10;有形固定資産減価償却率平均値テキスト">
          <a:extLst>
            <a:ext uri="{FF2B5EF4-FFF2-40B4-BE49-F238E27FC236}">
              <a16:creationId xmlns:a16="http://schemas.microsoft.com/office/drawing/2014/main" id="{E3B774DA-CBAC-4DEE-8E1B-7F1A6A2A61D0}"/>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24" name="フローチャート: 判断 223">
          <a:extLst>
            <a:ext uri="{FF2B5EF4-FFF2-40B4-BE49-F238E27FC236}">
              <a16:creationId xmlns:a16="http://schemas.microsoft.com/office/drawing/2014/main" id="{D07A08FA-7B38-46CB-A040-9D3DBBDE882A}"/>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225" name="フローチャート: 判断 224">
          <a:extLst>
            <a:ext uri="{FF2B5EF4-FFF2-40B4-BE49-F238E27FC236}">
              <a16:creationId xmlns:a16="http://schemas.microsoft.com/office/drawing/2014/main" id="{0AE55723-B00A-4363-B9CF-E4D49AF462FC}"/>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226" name="n_1aveValue【福祉施設】&#10;有形固定資産減価償却率">
          <a:extLst>
            <a:ext uri="{FF2B5EF4-FFF2-40B4-BE49-F238E27FC236}">
              <a16:creationId xmlns:a16="http://schemas.microsoft.com/office/drawing/2014/main" id="{3485D316-BAB0-4D17-893B-B1D085A9002A}"/>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227" name="フローチャート: 判断 226">
          <a:extLst>
            <a:ext uri="{FF2B5EF4-FFF2-40B4-BE49-F238E27FC236}">
              <a16:creationId xmlns:a16="http://schemas.microsoft.com/office/drawing/2014/main" id="{EB6374CD-F629-4116-BE42-439A53FDAB17}"/>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228" name="n_2aveValue【福祉施設】&#10;有形固定資産減価償却率">
          <a:extLst>
            <a:ext uri="{FF2B5EF4-FFF2-40B4-BE49-F238E27FC236}">
              <a16:creationId xmlns:a16="http://schemas.microsoft.com/office/drawing/2014/main" id="{88B51EAD-95B4-41DA-96C4-5B6F7EE80757}"/>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FD7E8F6E-793E-495E-A4AB-54DCF96539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1D785A3B-5AED-4175-ABDC-9032BA13569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F6C4DBA2-0387-47AA-9DD6-4548DFE1F8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4FA72BD3-CAF4-4370-A595-ED05929006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EEDEB2A-E5A5-445B-9516-F0CA045AFBA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23495</xdr:rowOff>
    </xdr:from>
    <xdr:to>
      <xdr:col>20</xdr:col>
      <xdr:colOff>38100</xdr:colOff>
      <xdr:row>79</xdr:row>
      <xdr:rowOff>125095</xdr:rowOff>
    </xdr:to>
    <xdr:sp macro="" textlink="">
      <xdr:nvSpPr>
        <xdr:cNvPr id="234" name="楕円 233">
          <a:extLst>
            <a:ext uri="{FF2B5EF4-FFF2-40B4-BE49-F238E27FC236}">
              <a16:creationId xmlns:a16="http://schemas.microsoft.com/office/drawing/2014/main" id="{A38539A7-93F8-4DC3-8BCD-E21DAEA77722}"/>
            </a:ext>
          </a:extLst>
        </xdr:cNvPr>
        <xdr:cNvSpPr/>
      </xdr:nvSpPr>
      <xdr:spPr>
        <a:xfrm>
          <a:off x="3746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141622</xdr:rowOff>
    </xdr:from>
    <xdr:ext cx="405111" cy="259045"/>
    <xdr:sp macro="" textlink="">
      <xdr:nvSpPr>
        <xdr:cNvPr id="235" name="n_1mainValue【福祉施設】&#10;有形固定資産減価償却率">
          <a:extLst>
            <a:ext uri="{FF2B5EF4-FFF2-40B4-BE49-F238E27FC236}">
              <a16:creationId xmlns:a16="http://schemas.microsoft.com/office/drawing/2014/main" id="{38506C12-D05C-45F3-926B-015609E9D61C}"/>
            </a:ext>
          </a:extLst>
        </xdr:cNvPr>
        <xdr:cNvSpPr txBox="1"/>
      </xdr:nvSpPr>
      <xdr:spPr>
        <a:xfrm>
          <a:off x="3582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a:extLst>
            <a:ext uri="{FF2B5EF4-FFF2-40B4-BE49-F238E27FC236}">
              <a16:creationId xmlns:a16="http://schemas.microsoft.com/office/drawing/2014/main" id="{4D823BB2-C02A-4DE6-A4B5-83EF2AED14E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a:extLst>
            <a:ext uri="{FF2B5EF4-FFF2-40B4-BE49-F238E27FC236}">
              <a16:creationId xmlns:a16="http://schemas.microsoft.com/office/drawing/2014/main" id="{F4D6E859-AACA-4225-A561-2CF3EB2358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a:extLst>
            <a:ext uri="{FF2B5EF4-FFF2-40B4-BE49-F238E27FC236}">
              <a16:creationId xmlns:a16="http://schemas.microsoft.com/office/drawing/2014/main" id="{E3EC18A4-DC44-4371-8782-69A3B38D20B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a:extLst>
            <a:ext uri="{FF2B5EF4-FFF2-40B4-BE49-F238E27FC236}">
              <a16:creationId xmlns:a16="http://schemas.microsoft.com/office/drawing/2014/main" id="{A571E548-D7C2-4287-828D-A6F7018D6A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a:extLst>
            <a:ext uri="{FF2B5EF4-FFF2-40B4-BE49-F238E27FC236}">
              <a16:creationId xmlns:a16="http://schemas.microsoft.com/office/drawing/2014/main" id="{B7E7B05F-0F61-41F5-B97D-609652507B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a:extLst>
            <a:ext uri="{FF2B5EF4-FFF2-40B4-BE49-F238E27FC236}">
              <a16:creationId xmlns:a16="http://schemas.microsoft.com/office/drawing/2014/main" id="{B8C2DCB5-156B-4590-AF89-D984EEB9F6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a:extLst>
            <a:ext uri="{FF2B5EF4-FFF2-40B4-BE49-F238E27FC236}">
              <a16:creationId xmlns:a16="http://schemas.microsoft.com/office/drawing/2014/main" id="{0CB17389-E9C8-4309-8B62-74234457F7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a:extLst>
            <a:ext uri="{FF2B5EF4-FFF2-40B4-BE49-F238E27FC236}">
              <a16:creationId xmlns:a16="http://schemas.microsoft.com/office/drawing/2014/main" id="{86AE0645-06B5-4264-879B-336F87489A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a:extLst>
            <a:ext uri="{FF2B5EF4-FFF2-40B4-BE49-F238E27FC236}">
              <a16:creationId xmlns:a16="http://schemas.microsoft.com/office/drawing/2014/main" id="{36663492-7FB8-4D6E-B443-B518B63D4A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a:extLst>
            <a:ext uri="{FF2B5EF4-FFF2-40B4-BE49-F238E27FC236}">
              <a16:creationId xmlns:a16="http://schemas.microsoft.com/office/drawing/2014/main" id="{5D43BD2E-7909-455E-A695-9069E8FC53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6" name="直線コネクタ 245">
          <a:extLst>
            <a:ext uri="{FF2B5EF4-FFF2-40B4-BE49-F238E27FC236}">
              <a16:creationId xmlns:a16="http://schemas.microsoft.com/office/drawing/2014/main" id="{3B2A1CB5-2880-4084-B27F-F9421BBE7A7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id="{AA22D65E-4E9A-4BCE-8449-4A4C49F665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8" name="直線コネクタ 247">
          <a:extLst>
            <a:ext uri="{FF2B5EF4-FFF2-40B4-BE49-F238E27FC236}">
              <a16:creationId xmlns:a16="http://schemas.microsoft.com/office/drawing/2014/main" id="{72DFD8CD-5D22-49AF-B237-2BDBC466969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9" name="テキスト ボックス 248">
          <a:extLst>
            <a:ext uri="{FF2B5EF4-FFF2-40B4-BE49-F238E27FC236}">
              <a16:creationId xmlns:a16="http://schemas.microsoft.com/office/drawing/2014/main" id="{5779410C-0F65-4533-8640-A7D1CA73803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a:extLst>
            <a:ext uri="{FF2B5EF4-FFF2-40B4-BE49-F238E27FC236}">
              <a16:creationId xmlns:a16="http://schemas.microsoft.com/office/drawing/2014/main" id="{6C1B4AC4-8AB3-42E0-B380-83521677F1A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a:extLst>
            <a:ext uri="{FF2B5EF4-FFF2-40B4-BE49-F238E27FC236}">
              <a16:creationId xmlns:a16="http://schemas.microsoft.com/office/drawing/2014/main" id="{7F154D11-61E1-4F84-9C09-6D83C3D362E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2" name="直線コネクタ 251">
          <a:extLst>
            <a:ext uri="{FF2B5EF4-FFF2-40B4-BE49-F238E27FC236}">
              <a16:creationId xmlns:a16="http://schemas.microsoft.com/office/drawing/2014/main" id="{927D9361-A981-4AE1-AA89-28485F9CF9A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3" name="テキスト ボックス 252">
          <a:extLst>
            <a:ext uri="{FF2B5EF4-FFF2-40B4-BE49-F238E27FC236}">
              <a16:creationId xmlns:a16="http://schemas.microsoft.com/office/drawing/2014/main" id="{7E0085B5-5B99-4F87-87B7-B67BF13A05D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4" name="直線コネクタ 253">
          <a:extLst>
            <a:ext uri="{FF2B5EF4-FFF2-40B4-BE49-F238E27FC236}">
              <a16:creationId xmlns:a16="http://schemas.microsoft.com/office/drawing/2014/main" id="{D535183E-03B8-4D77-97B3-CA9DE2C80F3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B621E59B-865B-4470-ACCA-0EF5F89BA18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a:extLst>
            <a:ext uri="{FF2B5EF4-FFF2-40B4-BE49-F238E27FC236}">
              <a16:creationId xmlns:a16="http://schemas.microsoft.com/office/drawing/2014/main" id="{33EBADE6-8AE0-4054-A8D7-E14CC53F80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76DA3413-2D35-4B39-91FF-9E0E4A357A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福祉施設】&#10;一人当たり面積グラフ枠">
          <a:extLst>
            <a:ext uri="{FF2B5EF4-FFF2-40B4-BE49-F238E27FC236}">
              <a16:creationId xmlns:a16="http://schemas.microsoft.com/office/drawing/2014/main" id="{E9EBCDBE-452D-4393-82B9-863F8BE405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59" name="直線コネクタ 258">
          <a:extLst>
            <a:ext uri="{FF2B5EF4-FFF2-40B4-BE49-F238E27FC236}">
              <a16:creationId xmlns:a16="http://schemas.microsoft.com/office/drawing/2014/main" id="{5C9B4898-0481-4B25-AC5A-814E8C2BBC29}"/>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60" name="【福祉施設】&#10;一人当たり面積最小値テキスト">
          <a:extLst>
            <a:ext uri="{FF2B5EF4-FFF2-40B4-BE49-F238E27FC236}">
              <a16:creationId xmlns:a16="http://schemas.microsoft.com/office/drawing/2014/main" id="{07178C39-BFE0-4518-AB4A-7D9492DFED28}"/>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61" name="直線コネクタ 260">
          <a:extLst>
            <a:ext uri="{FF2B5EF4-FFF2-40B4-BE49-F238E27FC236}">
              <a16:creationId xmlns:a16="http://schemas.microsoft.com/office/drawing/2014/main" id="{09280AC6-3108-41AE-A6BE-BA0AFA94A0D1}"/>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62" name="【福祉施設】&#10;一人当たり面積最大値テキスト">
          <a:extLst>
            <a:ext uri="{FF2B5EF4-FFF2-40B4-BE49-F238E27FC236}">
              <a16:creationId xmlns:a16="http://schemas.microsoft.com/office/drawing/2014/main" id="{DC886365-AFB4-49AE-B5F7-57AC4D4B7504}"/>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63" name="直線コネクタ 262">
          <a:extLst>
            <a:ext uri="{FF2B5EF4-FFF2-40B4-BE49-F238E27FC236}">
              <a16:creationId xmlns:a16="http://schemas.microsoft.com/office/drawing/2014/main" id="{A19E028A-A87E-4160-9598-30F86E4C3E18}"/>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64" name="【福祉施設】&#10;一人当たり面積平均値テキスト">
          <a:extLst>
            <a:ext uri="{FF2B5EF4-FFF2-40B4-BE49-F238E27FC236}">
              <a16:creationId xmlns:a16="http://schemas.microsoft.com/office/drawing/2014/main" id="{C8995A2A-BC78-43DA-8B63-0DA57CE2D905}"/>
            </a:ext>
          </a:extLst>
        </xdr:cNvPr>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65" name="フローチャート: 判断 264">
          <a:extLst>
            <a:ext uri="{FF2B5EF4-FFF2-40B4-BE49-F238E27FC236}">
              <a16:creationId xmlns:a16="http://schemas.microsoft.com/office/drawing/2014/main" id="{4BF447B7-9B42-4072-A593-110ADA63FA5E}"/>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66" name="フローチャート: 判断 265">
          <a:extLst>
            <a:ext uri="{FF2B5EF4-FFF2-40B4-BE49-F238E27FC236}">
              <a16:creationId xmlns:a16="http://schemas.microsoft.com/office/drawing/2014/main" id="{8C87C5D7-357D-4DFA-BE40-4ED6AA931100}"/>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97553</xdr:rowOff>
    </xdr:from>
    <xdr:ext cx="469744" cy="259045"/>
    <xdr:sp macro="" textlink="">
      <xdr:nvSpPr>
        <xdr:cNvPr id="267" name="n_1aveValue【福祉施設】&#10;一人当たり面積">
          <a:extLst>
            <a:ext uri="{FF2B5EF4-FFF2-40B4-BE49-F238E27FC236}">
              <a16:creationId xmlns:a16="http://schemas.microsoft.com/office/drawing/2014/main" id="{307FD580-3C36-4006-9D16-3F38D57014BB}"/>
            </a:ext>
          </a:extLst>
        </xdr:cNvPr>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68" name="フローチャート: 判断 267">
          <a:extLst>
            <a:ext uri="{FF2B5EF4-FFF2-40B4-BE49-F238E27FC236}">
              <a16:creationId xmlns:a16="http://schemas.microsoft.com/office/drawing/2014/main" id="{8872936D-45EC-4C05-B006-8C775E1CCFA1}"/>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69" name="n_2aveValue【福祉施設】&#10;一人当たり面積">
          <a:extLst>
            <a:ext uri="{FF2B5EF4-FFF2-40B4-BE49-F238E27FC236}">
              <a16:creationId xmlns:a16="http://schemas.microsoft.com/office/drawing/2014/main" id="{78DE3FDA-1457-4706-8CFB-EB74CE54DD24}"/>
            </a:ext>
          </a:extLst>
        </xdr:cNvPr>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9A7A4EEB-5062-455D-A4B1-75A01DBA22C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D33462AE-B9A7-4575-A5E6-4A38C55C0A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3E14F905-BB72-464F-95B2-D1304DC901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6715C02B-73B5-4340-A727-314989EE05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46E3CE2-1AFD-41BC-BE0B-E92F9A0993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xdr:rowOff>
    </xdr:from>
    <xdr:to>
      <xdr:col>50</xdr:col>
      <xdr:colOff>165100</xdr:colOff>
      <xdr:row>84</xdr:row>
      <xdr:rowOff>117475</xdr:rowOff>
    </xdr:to>
    <xdr:sp macro="" textlink="">
      <xdr:nvSpPr>
        <xdr:cNvPr id="275" name="楕円 274">
          <a:extLst>
            <a:ext uri="{FF2B5EF4-FFF2-40B4-BE49-F238E27FC236}">
              <a16:creationId xmlns:a16="http://schemas.microsoft.com/office/drawing/2014/main" id="{6B296183-DF7A-48C6-BC1A-42FA6DC5076C}"/>
            </a:ext>
          </a:extLst>
        </xdr:cNvPr>
        <xdr:cNvSpPr/>
      </xdr:nvSpPr>
      <xdr:spPr>
        <a:xfrm>
          <a:off x="958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134002</xdr:rowOff>
    </xdr:from>
    <xdr:ext cx="469744" cy="259045"/>
    <xdr:sp macro="" textlink="">
      <xdr:nvSpPr>
        <xdr:cNvPr id="276" name="n_1mainValue【福祉施設】&#10;一人当たり面積">
          <a:extLst>
            <a:ext uri="{FF2B5EF4-FFF2-40B4-BE49-F238E27FC236}">
              <a16:creationId xmlns:a16="http://schemas.microsoft.com/office/drawing/2014/main" id="{22F322C3-2B6A-4B16-9799-EC89E4AAA1DB}"/>
            </a:ext>
          </a:extLst>
        </xdr:cNvPr>
        <xdr:cNvSpPr txBox="1"/>
      </xdr:nvSpPr>
      <xdr:spPr>
        <a:xfrm>
          <a:off x="9391727" y="1419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DE564C70-D3A4-476C-AB04-2B813D94DB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3C0C837A-8326-4AF5-AFB5-E06FBF8879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30918C11-2F6D-4043-97AE-7A7ECD44B5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E2D8248B-7958-4785-8606-08C9AC7084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51744F77-C40E-4280-AF9A-446ED62FEB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39B3A1B3-159E-43DC-9CE2-72F9D41EA8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109195D0-2A7B-4D5A-93E6-321AF256DF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8C31388-EEC4-4E7D-B2DD-3728F75015A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6335F06A-BF0A-412E-9A28-B5066F644D8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D0DCBE91-2D61-494C-99B8-0C4F6FF8F53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15513E1D-043A-42DB-97EB-E31E975BCF9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8" name="テキスト ボックス 287">
          <a:extLst>
            <a:ext uri="{FF2B5EF4-FFF2-40B4-BE49-F238E27FC236}">
              <a16:creationId xmlns:a16="http://schemas.microsoft.com/office/drawing/2014/main" id="{DBC38537-EBEB-4DAD-BC26-A9440249B34F}"/>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F62CC7A9-72F0-434B-86A0-51F2E97C847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AEF1D51B-2153-4806-82A1-2AF91B3A913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7C09E50A-8A8F-4FE7-83F8-82274224AFE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AF36885E-739C-4022-81D8-793E45C82EC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C65022B4-9270-4305-8AEA-60917E44B03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7B719808-FD5F-4C30-AA26-17D7E2D96A9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D346E7E7-7207-4496-9C64-183F2A551F5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85606350-DCD6-4224-B1D8-5019A077AEC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06A29CEC-E2E4-41C2-959B-8F3502C6112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8" name="テキスト ボックス 297">
          <a:extLst>
            <a:ext uri="{FF2B5EF4-FFF2-40B4-BE49-F238E27FC236}">
              <a16:creationId xmlns:a16="http://schemas.microsoft.com/office/drawing/2014/main" id="{4FD2EDA5-E7D9-4E98-BE68-DDC91E653528}"/>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82824443-C0C4-4804-99B2-EAD579A89C2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a:extLst>
            <a:ext uri="{FF2B5EF4-FFF2-40B4-BE49-F238E27FC236}">
              <a16:creationId xmlns:a16="http://schemas.microsoft.com/office/drawing/2014/main" id="{11F5147A-C74C-45B0-91D1-EF20B76E1F5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CCFA1F7A-B651-423C-B5F8-44707745165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302" name="直線コネクタ 301">
          <a:extLst>
            <a:ext uri="{FF2B5EF4-FFF2-40B4-BE49-F238E27FC236}">
              <a16:creationId xmlns:a16="http://schemas.microsoft.com/office/drawing/2014/main" id="{E131C48F-6774-4C25-B04C-C40D3BFAD55A}"/>
            </a:ext>
          </a:extLst>
        </xdr:cNvPr>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03" name="【市民会館】&#10;有形固定資産減価償却率最小値テキスト">
          <a:extLst>
            <a:ext uri="{FF2B5EF4-FFF2-40B4-BE49-F238E27FC236}">
              <a16:creationId xmlns:a16="http://schemas.microsoft.com/office/drawing/2014/main" id="{B21F007F-D0E2-49DF-A7E8-629548105C6E}"/>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04" name="直線コネクタ 303">
          <a:extLst>
            <a:ext uri="{FF2B5EF4-FFF2-40B4-BE49-F238E27FC236}">
              <a16:creationId xmlns:a16="http://schemas.microsoft.com/office/drawing/2014/main" id="{D7216DB5-EF79-422D-91D3-06A820B4AEDB}"/>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22A25DFE-97FE-456B-8E7C-7AB9CD5B2017}"/>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306" name="直線コネクタ 305">
          <a:extLst>
            <a:ext uri="{FF2B5EF4-FFF2-40B4-BE49-F238E27FC236}">
              <a16:creationId xmlns:a16="http://schemas.microsoft.com/office/drawing/2014/main" id="{5A45F534-DC27-4EE3-943C-8AD31D553561}"/>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BC2E4279-6F54-46C8-BBAF-C1D80BA0B6F6}"/>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08" name="フローチャート: 判断 307">
          <a:extLst>
            <a:ext uri="{FF2B5EF4-FFF2-40B4-BE49-F238E27FC236}">
              <a16:creationId xmlns:a16="http://schemas.microsoft.com/office/drawing/2014/main" id="{6B13725F-C114-4B54-97F0-AB69CD17A51F}"/>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309" name="フローチャート: 判断 308">
          <a:extLst>
            <a:ext uri="{FF2B5EF4-FFF2-40B4-BE49-F238E27FC236}">
              <a16:creationId xmlns:a16="http://schemas.microsoft.com/office/drawing/2014/main" id="{D62E13B1-8B92-479F-ABA0-32334B606AD4}"/>
            </a:ext>
          </a:extLst>
        </xdr:cNvPr>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310" name="n_1aveValue【市民会館】&#10;有形固定資産減価償却率">
          <a:extLst>
            <a:ext uri="{FF2B5EF4-FFF2-40B4-BE49-F238E27FC236}">
              <a16:creationId xmlns:a16="http://schemas.microsoft.com/office/drawing/2014/main" id="{D3BD4E78-C37B-45DF-AF3A-6B4217EF2C39}"/>
            </a:ext>
          </a:extLst>
        </xdr:cNvPr>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311" name="フローチャート: 判断 310">
          <a:extLst>
            <a:ext uri="{FF2B5EF4-FFF2-40B4-BE49-F238E27FC236}">
              <a16:creationId xmlns:a16="http://schemas.microsoft.com/office/drawing/2014/main" id="{10B72132-259C-48E5-9865-7C8748CFC2DD}"/>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312" name="n_2aveValue【市民会館】&#10;有形固定資産減価償却率">
          <a:extLst>
            <a:ext uri="{FF2B5EF4-FFF2-40B4-BE49-F238E27FC236}">
              <a16:creationId xmlns:a16="http://schemas.microsoft.com/office/drawing/2014/main" id="{DDB65DA0-8585-423E-9D31-87838B235904}"/>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852B11DC-E835-495A-8260-69BE6D2593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5D2EF3CC-3096-4FA3-9881-7D3FBDE26BE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2A75F73-9BA4-4319-BAAF-C37997B1E52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417F445C-4F31-4CCD-9208-EF1574E07ED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9BD1218C-5919-4304-83F1-030E20C62C6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18" name="楕円 317">
          <a:extLst>
            <a:ext uri="{FF2B5EF4-FFF2-40B4-BE49-F238E27FC236}">
              <a16:creationId xmlns:a16="http://schemas.microsoft.com/office/drawing/2014/main" id="{1A8890FE-67E5-41C5-B6AF-DB28556E04D4}"/>
            </a:ext>
          </a:extLst>
        </xdr:cNvPr>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98</xdr:row>
      <xdr:rowOff>12898</xdr:rowOff>
    </xdr:from>
    <xdr:ext cx="469744" cy="259045"/>
    <xdr:sp macro="" textlink="">
      <xdr:nvSpPr>
        <xdr:cNvPr id="319" name="n_1mainValue【市民会館】&#10;有形固定資産減価償却率">
          <a:extLst>
            <a:ext uri="{FF2B5EF4-FFF2-40B4-BE49-F238E27FC236}">
              <a16:creationId xmlns:a16="http://schemas.microsoft.com/office/drawing/2014/main" id="{D122CC08-E608-4634-BC61-71845CBE3118}"/>
            </a:ext>
          </a:extLst>
        </xdr:cNvPr>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a:extLst>
            <a:ext uri="{FF2B5EF4-FFF2-40B4-BE49-F238E27FC236}">
              <a16:creationId xmlns:a16="http://schemas.microsoft.com/office/drawing/2014/main" id="{A3E266D1-7D08-40A2-A368-680908368F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a:extLst>
            <a:ext uri="{FF2B5EF4-FFF2-40B4-BE49-F238E27FC236}">
              <a16:creationId xmlns:a16="http://schemas.microsoft.com/office/drawing/2014/main" id="{725C375F-E3E7-417F-B705-F321D6B052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a:extLst>
            <a:ext uri="{FF2B5EF4-FFF2-40B4-BE49-F238E27FC236}">
              <a16:creationId xmlns:a16="http://schemas.microsoft.com/office/drawing/2014/main" id="{2F9FE8A4-C2FD-4F85-BD8A-F7706FDC48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a:extLst>
            <a:ext uri="{FF2B5EF4-FFF2-40B4-BE49-F238E27FC236}">
              <a16:creationId xmlns:a16="http://schemas.microsoft.com/office/drawing/2014/main" id="{5DC18E28-6B55-4725-939F-69C18784BB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a:extLst>
            <a:ext uri="{FF2B5EF4-FFF2-40B4-BE49-F238E27FC236}">
              <a16:creationId xmlns:a16="http://schemas.microsoft.com/office/drawing/2014/main" id="{BA641F01-6577-467C-957A-D7B51339AC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a:extLst>
            <a:ext uri="{FF2B5EF4-FFF2-40B4-BE49-F238E27FC236}">
              <a16:creationId xmlns:a16="http://schemas.microsoft.com/office/drawing/2014/main" id="{567D8CED-770C-4060-96D0-4F1DE46661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a:extLst>
            <a:ext uri="{FF2B5EF4-FFF2-40B4-BE49-F238E27FC236}">
              <a16:creationId xmlns:a16="http://schemas.microsoft.com/office/drawing/2014/main" id="{5608FD76-926F-4BDA-8312-9E16AAC69D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a:extLst>
            <a:ext uri="{FF2B5EF4-FFF2-40B4-BE49-F238E27FC236}">
              <a16:creationId xmlns:a16="http://schemas.microsoft.com/office/drawing/2014/main" id="{2E0B2FB7-FCD5-4E6D-9872-F778CACCFB6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a:extLst>
            <a:ext uri="{FF2B5EF4-FFF2-40B4-BE49-F238E27FC236}">
              <a16:creationId xmlns:a16="http://schemas.microsoft.com/office/drawing/2014/main" id="{5C825EE6-5324-4B67-AE74-3205ABBF040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a:extLst>
            <a:ext uri="{FF2B5EF4-FFF2-40B4-BE49-F238E27FC236}">
              <a16:creationId xmlns:a16="http://schemas.microsoft.com/office/drawing/2014/main" id="{37E199CC-BEDE-43B3-85AE-6C7C58713F6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0" name="直線コネクタ 329">
          <a:extLst>
            <a:ext uri="{FF2B5EF4-FFF2-40B4-BE49-F238E27FC236}">
              <a16:creationId xmlns:a16="http://schemas.microsoft.com/office/drawing/2014/main" id="{85D6C1B1-7C00-4139-8A29-8CE97B41CBF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1" name="テキスト ボックス 330">
          <a:extLst>
            <a:ext uri="{FF2B5EF4-FFF2-40B4-BE49-F238E27FC236}">
              <a16:creationId xmlns:a16="http://schemas.microsoft.com/office/drawing/2014/main" id="{1633557F-2480-4E43-9A3A-EDCAF3C8FEC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2" name="直線コネクタ 331">
          <a:extLst>
            <a:ext uri="{FF2B5EF4-FFF2-40B4-BE49-F238E27FC236}">
              <a16:creationId xmlns:a16="http://schemas.microsoft.com/office/drawing/2014/main" id="{F76DF224-1B57-431A-B5C0-6406021DCF9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3" name="テキスト ボックス 332">
          <a:extLst>
            <a:ext uri="{FF2B5EF4-FFF2-40B4-BE49-F238E27FC236}">
              <a16:creationId xmlns:a16="http://schemas.microsoft.com/office/drawing/2014/main" id="{3269A665-DF26-43EF-9C19-B3FD71B596A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4" name="直線コネクタ 333">
          <a:extLst>
            <a:ext uri="{FF2B5EF4-FFF2-40B4-BE49-F238E27FC236}">
              <a16:creationId xmlns:a16="http://schemas.microsoft.com/office/drawing/2014/main" id="{9C29918D-664C-497A-BAAE-1A935D7F611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5" name="テキスト ボックス 334">
          <a:extLst>
            <a:ext uri="{FF2B5EF4-FFF2-40B4-BE49-F238E27FC236}">
              <a16:creationId xmlns:a16="http://schemas.microsoft.com/office/drawing/2014/main" id="{7AD884D8-0F9A-4F39-8F6D-C7AF0B7B945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6" name="直線コネクタ 335">
          <a:extLst>
            <a:ext uri="{FF2B5EF4-FFF2-40B4-BE49-F238E27FC236}">
              <a16:creationId xmlns:a16="http://schemas.microsoft.com/office/drawing/2014/main" id="{ABA18721-F2C7-425A-9A01-91EBCC79142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7" name="テキスト ボックス 336">
          <a:extLst>
            <a:ext uri="{FF2B5EF4-FFF2-40B4-BE49-F238E27FC236}">
              <a16:creationId xmlns:a16="http://schemas.microsoft.com/office/drawing/2014/main" id="{438B125C-D4C2-49F5-8991-EAEF141C303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8" name="直線コネクタ 337">
          <a:extLst>
            <a:ext uri="{FF2B5EF4-FFF2-40B4-BE49-F238E27FC236}">
              <a16:creationId xmlns:a16="http://schemas.microsoft.com/office/drawing/2014/main" id="{6AC5D9B7-2CF7-44C7-A7D3-090247B77FB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9" name="テキスト ボックス 338">
          <a:extLst>
            <a:ext uri="{FF2B5EF4-FFF2-40B4-BE49-F238E27FC236}">
              <a16:creationId xmlns:a16="http://schemas.microsoft.com/office/drawing/2014/main" id="{B5721D2C-B5EF-4641-A98D-EDFFB2634E2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0" name="直線コネクタ 339">
          <a:extLst>
            <a:ext uri="{FF2B5EF4-FFF2-40B4-BE49-F238E27FC236}">
              <a16:creationId xmlns:a16="http://schemas.microsoft.com/office/drawing/2014/main" id="{EFCEB8F3-B9E9-4388-97F0-9F10DDC627B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1" name="テキスト ボックス 340">
          <a:extLst>
            <a:ext uri="{FF2B5EF4-FFF2-40B4-BE49-F238E27FC236}">
              <a16:creationId xmlns:a16="http://schemas.microsoft.com/office/drawing/2014/main" id="{54653A8E-2259-4DA7-A1A9-159C8E740CF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a:extLst>
            <a:ext uri="{FF2B5EF4-FFF2-40B4-BE49-F238E27FC236}">
              <a16:creationId xmlns:a16="http://schemas.microsoft.com/office/drawing/2014/main" id="{6AC3FC78-8868-4F00-B326-07695FF6E6C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2A2DDA9-418C-4BEF-A3E7-11D644A4EDD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a:extLst>
            <a:ext uri="{FF2B5EF4-FFF2-40B4-BE49-F238E27FC236}">
              <a16:creationId xmlns:a16="http://schemas.microsoft.com/office/drawing/2014/main" id="{16A2A66E-2017-468E-96F7-B02902498C0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345" name="直線コネクタ 344">
          <a:extLst>
            <a:ext uri="{FF2B5EF4-FFF2-40B4-BE49-F238E27FC236}">
              <a16:creationId xmlns:a16="http://schemas.microsoft.com/office/drawing/2014/main" id="{8225E818-4D1D-4594-A744-00D89490FD82}"/>
            </a:ext>
          </a:extLst>
        </xdr:cNvPr>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346" name="【市民会館】&#10;一人当たり面積最小値テキスト">
          <a:extLst>
            <a:ext uri="{FF2B5EF4-FFF2-40B4-BE49-F238E27FC236}">
              <a16:creationId xmlns:a16="http://schemas.microsoft.com/office/drawing/2014/main" id="{FCD9F75D-4521-4E15-AD49-6261FF92455F}"/>
            </a:ext>
          </a:extLst>
        </xdr:cNvPr>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347" name="直線コネクタ 346">
          <a:extLst>
            <a:ext uri="{FF2B5EF4-FFF2-40B4-BE49-F238E27FC236}">
              <a16:creationId xmlns:a16="http://schemas.microsoft.com/office/drawing/2014/main" id="{2A8E734B-2590-409C-AD9C-265A9748F38F}"/>
            </a:ext>
          </a:extLst>
        </xdr:cNvPr>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348" name="【市民会館】&#10;一人当たり面積最大値テキスト">
          <a:extLst>
            <a:ext uri="{FF2B5EF4-FFF2-40B4-BE49-F238E27FC236}">
              <a16:creationId xmlns:a16="http://schemas.microsoft.com/office/drawing/2014/main" id="{87A4C313-C71A-49D7-AFF6-DC33CFB99A1C}"/>
            </a:ext>
          </a:extLst>
        </xdr:cNvPr>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49" name="直線コネクタ 348">
          <a:extLst>
            <a:ext uri="{FF2B5EF4-FFF2-40B4-BE49-F238E27FC236}">
              <a16:creationId xmlns:a16="http://schemas.microsoft.com/office/drawing/2014/main" id="{C2E829D3-0075-4AE2-ABD9-015CEE193CC8}"/>
            </a:ext>
          </a:extLst>
        </xdr:cNvPr>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350" name="【市民会館】&#10;一人当たり面積平均値テキスト">
          <a:extLst>
            <a:ext uri="{FF2B5EF4-FFF2-40B4-BE49-F238E27FC236}">
              <a16:creationId xmlns:a16="http://schemas.microsoft.com/office/drawing/2014/main" id="{1956CB0C-657F-4D19-BE5E-63C213A673DC}"/>
            </a:ext>
          </a:extLst>
        </xdr:cNvPr>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51" name="フローチャート: 判断 350">
          <a:extLst>
            <a:ext uri="{FF2B5EF4-FFF2-40B4-BE49-F238E27FC236}">
              <a16:creationId xmlns:a16="http://schemas.microsoft.com/office/drawing/2014/main" id="{294FBD32-BF35-46E0-A342-00C09F0825F9}"/>
            </a:ext>
          </a:extLst>
        </xdr:cNvPr>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52" name="フローチャート: 判断 351">
          <a:extLst>
            <a:ext uri="{FF2B5EF4-FFF2-40B4-BE49-F238E27FC236}">
              <a16:creationId xmlns:a16="http://schemas.microsoft.com/office/drawing/2014/main" id="{B8373807-A693-40C1-BAF6-04FFBA343D5A}"/>
            </a:ext>
          </a:extLst>
        </xdr:cNvPr>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353" name="n_1aveValue【市民会館】&#10;一人当たり面積">
          <a:extLst>
            <a:ext uri="{FF2B5EF4-FFF2-40B4-BE49-F238E27FC236}">
              <a16:creationId xmlns:a16="http://schemas.microsoft.com/office/drawing/2014/main" id="{8D947CA0-884E-4326-BC49-0E9C71C0FA19}"/>
            </a:ext>
          </a:extLst>
        </xdr:cNvPr>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354" name="フローチャート: 判断 353">
          <a:extLst>
            <a:ext uri="{FF2B5EF4-FFF2-40B4-BE49-F238E27FC236}">
              <a16:creationId xmlns:a16="http://schemas.microsoft.com/office/drawing/2014/main" id="{EB4380AC-03E8-425E-8F0E-DF4FA22C262E}"/>
            </a:ext>
          </a:extLst>
        </xdr:cNvPr>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355" name="n_2aveValue【市民会館】&#10;一人当たり面積">
          <a:extLst>
            <a:ext uri="{FF2B5EF4-FFF2-40B4-BE49-F238E27FC236}">
              <a16:creationId xmlns:a16="http://schemas.microsoft.com/office/drawing/2014/main" id="{A6D59D2B-0178-4E47-BB0E-D45B7B36CB6D}"/>
            </a:ext>
          </a:extLst>
        </xdr:cNvPr>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E2862084-0501-4007-8DDF-C81A278241B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A1D32437-8D01-4D89-9749-7F5D75911D2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E827FAF3-D520-4968-AD25-E459555691C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C3587E4F-34C5-4436-9CE9-EC6A588E52B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DA7ABDA3-90DE-4B13-A81E-70FEF1BB3F4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30843</xdr:rowOff>
    </xdr:from>
    <xdr:to>
      <xdr:col>50</xdr:col>
      <xdr:colOff>165100</xdr:colOff>
      <xdr:row>108</xdr:row>
      <xdr:rowOff>132443</xdr:rowOff>
    </xdr:to>
    <xdr:sp macro="" textlink="">
      <xdr:nvSpPr>
        <xdr:cNvPr id="361" name="楕円 360">
          <a:extLst>
            <a:ext uri="{FF2B5EF4-FFF2-40B4-BE49-F238E27FC236}">
              <a16:creationId xmlns:a16="http://schemas.microsoft.com/office/drawing/2014/main" id="{CB4EC53B-6B31-45C2-9005-1BDD8593C288}"/>
            </a:ext>
          </a:extLst>
        </xdr:cNvPr>
        <xdr:cNvSpPr/>
      </xdr:nvSpPr>
      <xdr:spPr>
        <a:xfrm>
          <a:off x="95885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123570</xdr:rowOff>
    </xdr:from>
    <xdr:ext cx="469744" cy="259045"/>
    <xdr:sp macro="" textlink="">
      <xdr:nvSpPr>
        <xdr:cNvPr id="362" name="n_1mainValue【市民会館】&#10;一人当たり面積">
          <a:extLst>
            <a:ext uri="{FF2B5EF4-FFF2-40B4-BE49-F238E27FC236}">
              <a16:creationId xmlns:a16="http://schemas.microsoft.com/office/drawing/2014/main" id="{1B71B1EF-A43B-4406-9DA0-6EC0E8A40801}"/>
            </a:ext>
          </a:extLst>
        </xdr:cNvPr>
        <xdr:cNvSpPr txBox="1"/>
      </xdr:nvSpPr>
      <xdr:spPr>
        <a:xfrm>
          <a:off x="9391727"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5C9C7B6-48C6-4078-B2D9-8E7F71F42D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79EC30A8-2577-4AD2-8845-A7B3D5C811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76255A77-4794-4224-B04F-8324A2DA78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26587509-10DB-4163-A78C-D2273764C4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822B9468-1213-4DF0-B499-DAE9CC4A24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20232E27-C5A9-44A6-9BAD-0FB66CC99E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699BA419-FDE3-4E90-8230-A73D8AFDE3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A2ABC6DE-6FD4-44AA-ACFD-212116278A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A4D12A37-A94C-438A-9AD4-9B1C34501AA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45690A5D-6D58-4EF8-9620-0AE2D8AB16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a:extLst>
            <a:ext uri="{FF2B5EF4-FFF2-40B4-BE49-F238E27FC236}">
              <a16:creationId xmlns:a16="http://schemas.microsoft.com/office/drawing/2014/main" id="{33040A2F-2EA3-4502-BB8C-507960A43508}"/>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a:extLst>
            <a:ext uri="{FF2B5EF4-FFF2-40B4-BE49-F238E27FC236}">
              <a16:creationId xmlns:a16="http://schemas.microsoft.com/office/drawing/2014/main" id="{E6ADB4B6-A218-4C53-85B1-1EBB042837A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a:extLst>
            <a:ext uri="{FF2B5EF4-FFF2-40B4-BE49-F238E27FC236}">
              <a16:creationId xmlns:a16="http://schemas.microsoft.com/office/drawing/2014/main" id="{AD9558D2-8107-491D-8DDC-E4BF30CE989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a:extLst>
            <a:ext uri="{FF2B5EF4-FFF2-40B4-BE49-F238E27FC236}">
              <a16:creationId xmlns:a16="http://schemas.microsoft.com/office/drawing/2014/main" id="{F3F2EE5E-E502-4C03-9A17-333FAC3A884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a:extLst>
            <a:ext uri="{FF2B5EF4-FFF2-40B4-BE49-F238E27FC236}">
              <a16:creationId xmlns:a16="http://schemas.microsoft.com/office/drawing/2014/main" id="{B1E17CBB-F6CF-4331-8360-8DBC57B0D85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a:extLst>
            <a:ext uri="{FF2B5EF4-FFF2-40B4-BE49-F238E27FC236}">
              <a16:creationId xmlns:a16="http://schemas.microsoft.com/office/drawing/2014/main" id="{5498AB27-CD45-400B-B1F0-D6E6FDEF537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a:extLst>
            <a:ext uri="{FF2B5EF4-FFF2-40B4-BE49-F238E27FC236}">
              <a16:creationId xmlns:a16="http://schemas.microsoft.com/office/drawing/2014/main" id="{F182B123-897B-4D09-BBC1-9DF7F17DFDC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a:extLst>
            <a:ext uri="{FF2B5EF4-FFF2-40B4-BE49-F238E27FC236}">
              <a16:creationId xmlns:a16="http://schemas.microsoft.com/office/drawing/2014/main" id="{66A8F0E6-E1BD-464C-8CBD-5BF744E85CB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a:extLst>
            <a:ext uri="{FF2B5EF4-FFF2-40B4-BE49-F238E27FC236}">
              <a16:creationId xmlns:a16="http://schemas.microsoft.com/office/drawing/2014/main" id="{E7756C5A-67DB-4C1F-B844-D2549C625B2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a:extLst>
            <a:ext uri="{FF2B5EF4-FFF2-40B4-BE49-F238E27FC236}">
              <a16:creationId xmlns:a16="http://schemas.microsoft.com/office/drawing/2014/main" id="{360CF360-7C71-4855-93C0-BE3B31DB6B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a:extLst>
            <a:ext uri="{FF2B5EF4-FFF2-40B4-BE49-F238E27FC236}">
              <a16:creationId xmlns:a16="http://schemas.microsoft.com/office/drawing/2014/main" id="{EC0D506C-F163-4826-885E-A8DDDE715B3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7BEDE609-5B24-4ACE-A3AA-ABAA4A022E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51C4F839-B723-42FA-B07A-DE7630D8C8C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a:extLst>
            <a:ext uri="{FF2B5EF4-FFF2-40B4-BE49-F238E27FC236}">
              <a16:creationId xmlns:a16="http://schemas.microsoft.com/office/drawing/2014/main" id="{5C998A67-D057-4B90-99BE-EDF3209AAE0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87" name="直線コネクタ 386">
          <a:extLst>
            <a:ext uri="{FF2B5EF4-FFF2-40B4-BE49-F238E27FC236}">
              <a16:creationId xmlns:a16="http://schemas.microsoft.com/office/drawing/2014/main" id="{9E48C958-B8CB-40D8-A9D0-9BBDC4C5F29A}"/>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88" name="【一般廃棄物処理施設】&#10;有形固定資産減価償却率最小値テキスト">
          <a:extLst>
            <a:ext uri="{FF2B5EF4-FFF2-40B4-BE49-F238E27FC236}">
              <a16:creationId xmlns:a16="http://schemas.microsoft.com/office/drawing/2014/main" id="{7B494F34-358D-4C40-9319-9D0B4A9C5DC6}"/>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89" name="直線コネクタ 388">
          <a:extLst>
            <a:ext uri="{FF2B5EF4-FFF2-40B4-BE49-F238E27FC236}">
              <a16:creationId xmlns:a16="http://schemas.microsoft.com/office/drawing/2014/main" id="{1FD66BAA-0816-465E-B093-45BC95602A26}"/>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0" name="【一般廃棄物処理施設】&#10;有形固定資産減価償却率最大値テキスト">
          <a:extLst>
            <a:ext uri="{FF2B5EF4-FFF2-40B4-BE49-F238E27FC236}">
              <a16:creationId xmlns:a16="http://schemas.microsoft.com/office/drawing/2014/main" id="{E0CB412E-EF3E-42F1-8486-3AD181B8422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1" name="直線コネクタ 390">
          <a:extLst>
            <a:ext uri="{FF2B5EF4-FFF2-40B4-BE49-F238E27FC236}">
              <a16:creationId xmlns:a16="http://schemas.microsoft.com/office/drawing/2014/main" id="{EFE76BBB-B1B8-43F2-A467-55A6F4B3313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392" name="【一般廃棄物処理施設】&#10;有形固定資産減価償却率平均値テキスト">
          <a:extLst>
            <a:ext uri="{FF2B5EF4-FFF2-40B4-BE49-F238E27FC236}">
              <a16:creationId xmlns:a16="http://schemas.microsoft.com/office/drawing/2014/main" id="{090EDB8E-8F0A-49C1-8659-EEF41F2D43D5}"/>
            </a:ext>
          </a:extLst>
        </xdr:cNvPr>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93" name="フローチャート: 判断 392">
          <a:extLst>
            <a:ext uri="{FF2B5EF4-FFF2-40B4-BE49-F238E27FC236}">
              <a16:creationId xmlns:a16="http://schemas.microsoft.com/office/drawing/2014/main" id="{CA81D687-156B-4A20-92EB-492DAE36B99E}"/>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94" name="フローチャート: 判断 393">
          <a:extLst>
            <a:ext uri="{FF2B5EF4-FFF2-40B4-BE49-F238E27FC236}">
              <a16:creationId xmlns:a16="http://schemas.microsoft.com/office/drawing/2014/main" id="{8422DA56-811B-4CE3-B8DF-7C1D7CDC6095}"/>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125747</xdr:rowOff>
    </xdr:from>
    <xdr:ext cx="405111" cy="259045"/>
    <xdr:sp macro="" textlink="">
      <xdr:nvSpPr>
        <xdr:cNvPr id="395" name="n_1aveValue【一般廃棄物処理施設】&#10;有形固定資産減価償却率">
          <a:extLst>
            <a:ext uri="{FF2B5EF4-FFF2-40B4-BE49-F238E27FC236}">
              <a16:creationId xmlns:a16="http://schemas.microsoft.com/office/drawing/2014/main" id="{2A647706-912F-4E1E-8342-ED1DF97EE07C}"/>
            </a:ext>
          </a:extLst>
        </xdr:cNvPr>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396" name="フローチャート: 判断 395">
          <a:extLst>
            <a:ext uri="{FF2B5EF4-FFF2-40B4-BE49-F238E27FC236}">
              <a16:creationId xmlns:a16="http://schemas.microsoft.com/office/drawing/2014/main" id="{2C56B836-B376-411F-845F-B1D88F06AF9B}"/>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397" name="n_2aveValue【一般廃棄物処理施設】&#10;有形固定資産減価償却率">
          <a:extLst>
            <a:ext uri="{FF2B5EF4-FFF2-40B4-BE49-F238E27FC236}">
              <a16:creationId xmlns:a16="http://schemas.microsoft.com/office/drawing/2014/main" id="{BC39FA5A-1EE2-4D00-A200-84AE8261C8F6}"/>
            </a:ext>
          </a:extLst>
        </xdr:cNvPr>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3ABE68-CFF9-4B57-A6DF-871C1B174C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10A7F76F-F567-4E58-A8ED-52128AA405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CAA2359-4ED0-48DE-B272-DFE20EE6A0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4A4578D9-1949-4757-BFC6-762926137A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EC7C9DC5-9243-4B65-B5AE-B49EBAF3D1B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23495</xdr:rowOff>
    </xdr:from>
    <xdr:to>
      <xdr:col>81</xdr:col>
      <xdr:colOff>101600</xdr:colOff>
      <xdr:row>34</xdr:row>
      <xdr:rowOff>125095</xdr:rowOff>
    </xdr:to>
    <xdr:sp macro="" textlink="">
      <xdr:nvSpPr>
        <xdr:cNvPr id="403" name="楕円 402">
          <a:extLst>
            <a:ext uri="{FF2B5EF4-FFF2-40B4-BE49-F238E27FC236}">
              <a16:creationId xmlns:a16="http://schemas.microsoft.com/office/drawing/2014/main" id="{97FE30BD-92C6-4E68-BC32-60030FFDB4B7}"/>
            </a:ext>
          </a:extLst>
        </xdr:cNvPr>
        <xdr:cNvSpPr/>
      </xdr:nvSpPr>
      <xdr:spPr>
        <a:xfrm>
          <a:off x="15430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141622</xdr:rowOff>
    </xdr:from>
    <xdr:ext cx="405111" cy="259045"/>
    <xdr:sp macro="" textlink="">
      <xdr:nvSpPr>
        <xdr:cNvPr id="404" name="n_1mainValue【一般廃棄物処理施設】&#10;有形固定資産減価償却率">
          <a:extLst>
            <a:ext uri="{FF2B5EF4-FFF2-40B4-BE49-F238E27FC236}">
              <a16:creationId xmlns:a16="http://schemas.microsoft.com/office/drawing/2014/main" id="{7E80E99E-CC7F-4024-BAD4-90A6EB1F6507}"/>
            </a:ext>
          </a:extLst>
        </xdr:cNvPr>
        <xdr:cNvSpPr txBox="1"/>
      </xdr:nvSpPr>
      <xdr:spPr>
        <a:xfrm>
          <a:off x="152660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3ABA8089-2C52-4E59-A991-A989E1DE70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18738D36-A04C-422F-BCAE-8BB66693D1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ED36F61D-E132-4F12-8960-8C74D11240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FA6F916B-8F6B-4720-834E-2A964D4CC9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729C9A54-4318-468F-BF19-9B2FACC430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9156FD92-5C19-4EBC-B1BF-F45148B7F9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30357C2A-223A-426B-B56D-26E8F72B1E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5F98951F-146E-4EDB-87C8-6D1A5766037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a16="http://schemas.microsoft.com/office/drawing/2014/main" id="{96FE87B1-D685-444E-8D3D-B48221E440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a16="http://schemas.microsoft.com/office/drawing/2014/main" id="{ACC68EF5-8367-4E2C-A871-57ECA4F3F2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a:extLst>
            <a:ext uri="{FF2B5EF4-FFF2-40B4-BE49-F238E27FC236}">
              <a16:creationId xmlns:a16="http://schemas.microsoft.com/office/drawing/2014/main" id="{80F371A2-370D-41D2-A1A6-FC3F525C7EE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a:extLst>
            <a:ext uri="{FF2B5EF4-FFF2-40B4-BE49-F238E27FC236}">
              <a16:creationId xmlns:a16="http://schemas.microsoft.com/office/drawing/2014/main" id="{FD051E98-F75F-4260-ADB6-DB144114186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a:extLst>
            <a:ext uri="{FF2B5EF4-FFF2-40B4-BE49-F238E27FC236}">
              <a16:creationId xmlns:a16="http://schemas.microsoft.com/office/drawing/2014/main" id="{4E53EC89-1CE1-4FD1-9C82-003386E96EA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a:extLst>
            <a:ext uri="{FF2B5EF4-FFF2-40B4-BE49-F238E27FC236}">
              <a16:creationId xmlns:a16="http://schemas.microsoft.com/office/drawing/2014/main" id="{75458023-BD15-4D45-BEC0-D6AD6EBC9CF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a:extLst>
            <a:ext uri="{FF2B5EF4-FFF2-40B4-BE49-F238E27FC236}">
              <a16:creationId xmlns:a16="http://schemas.microsoft.com/office/drawing/2014/main" id="{B312B2B3-2370-4C76-8EAA-37711332A5C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a:extLst>
            <a:ext uri="{FF2B5EF4-FFF2-40B4-BE49-F238E27FC236}">
              <a16:creationId xmlns:a16="http://schemas.microsoft.com/office/drawing/2014/main" id="{DD418F4C-81A5-4470-B844-7CF24BD5E10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a:extLst>
            <a:ext uri="{FF2B5EF4-FFF2-40B4-BE49-F238E27FC236}">
              <a16:creationId xmlns:a16="http://schemas.microsoft.com/office/drawing/2014/main" id="{F85A65AB-6BAB-47C8-B565-9F113D1C3DB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a:extLst>
            <a:ext uri="{FF2B5EF4-FFF2-40B4-BE49-F238E27FC236}">
              <a16:creationId xmlns:a16="http://schemas.microsoft.com/office/drawing/2014/main" id="{3B6F91F3-9A1B-461F-A8F5-6FF493E2CF8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a:extLst>
            <a:ext uri="{FF2B5EF4-FFF2-40B4-BE49-F238E27FC236}">
              <a16:creationId xmlns:a16="http://schemas.microsoft.com/office/drawing/2014/main" id="{9884E1F6-5264-4533-A1BD-B0AD1B0516C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4" name="テキスト ボックス 423">
          <a:extLst>
            <a:ext uri="{FF2B5EF4-FFF2-40B4-BE49-F238E27FC236}">
              <a16:creationId xmlns:a16="http://schemas.microsoft.com/office/drawing/2014/main" id="{15E4BB7E-DFF0-4C24-91F9-AA62D4757DCF}"/>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a:extLst>
            <a:ext uri="{FF2B5EF4-FFF2-40B4-BE49-F238E27FC236}">
              <a16:creationId xmlns:a16="http://schemas.microsoft.com/office/drawing/2014/main" id="{75766351-181D-48A7-BC0F-AD2D967D33D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26" name="テキスト ボックス 425">
          <a:extLst>
            <a:ext uri="{FF2B5EF4-FFF2-40B4-BE49-F238E27FC236}">
              <a16:creationId xmlns:a16="http://schemas.microsoft.com/office/drawing/2014/main" id="{9E498300-9B2F-44AC-921E-19CA0B52FC4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B3E9649F-E9B0-49CF-8D51-CE44164246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8" name="テキスト ボックス 427">
          <a:extLst>
            <a:ext uri="{FF2B5EF4-FFF2-40B4-BE49-F238E27FC236}">
              <a16:creationId xmlns:a16="http://schemas.microsoft.com/office/drawing/2014/main" id="{8ADCE61D-54F1-4CA2-8789-9CC9628935B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a:extLst>
            <a:ext uri="{FF2B5EF4-FFF2-40B4-BE49-F238E27FC236}">
              <a16:creationId xmlns:a16="http://schemas.microsoft.com/office/drawing/2014/main" id="{F52A793E-FCE5-4227-BEBD-A56167485AD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430" name="直線コネクタ 429">
          <a:extLst>
            <a:ext uri="{FF2B5EF4-FFF2-40B4-BE49-F238E27FC236}">
              <a16:creationId xmlns:a16="http://schemas.microsoft.com/office/drawing/2014/main" id="{E9125BD7-B1BA-44EC-8991-E39BABB32544}"/>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431" name="【一般廃棄物処理施設】&#10;一人当たり有形固定資産（償却資産）額最小値テキスト">
          <a:extLst>
            <a:ext uri="{FF2B5EF4-FFF2-40B4-BE49-F238E27FC236}">
              <a16:creationId xmlns:a16="http://schemas.microsoft.com/office/drawing/2014/main" id="{E230A129-950B-4786-A5A3-C6B538F8C419}"/>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432" name="直線コネクタ 431">
          <a:extLst>
            <a:ext uri="{FF2B5EF4-FFF2-40B4-BE49-F238E27FC236}">
              <a16:creationId xmlns:a16="http://schemas.microsoft.com/office/drawing/2014/main" id="{C45DC122-55E3-45BC-BADE-FA46AAC13816}"/>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433" name="【一般廃棄物処理施設】&#10;一人当たり有形固定資産（償却資産）額最大値テキスト">
          <a:extLst>
            <a:ext uri="{FF2B5EF4-FFF2-40B4-BE49-F238E27FC236}">
              <a16:creationId xmlns:a16="http://schemas.microsoft.com/office/drawing/2014/main" id="{093F7F20-6292-4121-99C2-5EDE10CAF4FA}"/>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434" name="直線コネクタ 433">
          <a:extLst>
            <a:ext uri="{FF2B5EF4-FFF2-40B4-BE49-F238E27FC236}">
              <a16:creationId xmlns:a16="http://schemas.microsoft.com/office/drawing/2014/main" id="{ECEDAEF5-2A80-43B1-A1DA-1A1F90289236}"/>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435" name="【一般廃棄物処理施設】&#10;一人当たり有形固定資産（償却資産）額平均値テキスト">
          <a:extLst>
            <a:ext uri="{FF2B5EF4-FFF2-40B4-BE49-F238E27FC236}">
              <a16:creationId xmlns:a16="http://schemas.microsoft.com/office/drawing/2014/main" id="{59B48AC4-3D9B-4DA5-8E18-935E728D44B4}"/>
            </a:ext>
          </a:extLst>
        </xdr:cNvPr>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436" name="フローチャート: 判断 435">
          <a:extLst>
            <a:ext uri="{FF2B5EF4-FFF2-40B4-BE49-F238E27FC236}">
              <a16:creationId xmlns:a16="http://schemas.microsoft.com/office/drawing/2014/main" id="{15630B97-DDE0-475A-BC14-D0B3CDDDCFFE}"/>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37" name="フローチャート: 判断 436">
          <a:extLst>
            <a:ext uri="{FF2B5EF4-FFF2-40B4-BE49-F238E27FC236}">
              <a16:creationId xmlns:a16="http://schemas.microsoft.com/office/drawing/2014/main" id="{A4310332-5591-493C-A2DE-D2F1CF8CCAF4}"/>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438" name="n_1aveValue【一般廃棄物処理施設】&#10;一人当たり有形固定資産（償却資産）額">
          <a:extLst>
            <a:ext uri="{FF2B5EF4-FFF2-40B4-BE49-F238E27FC236}">
              <a16:creationId xmlns:a16="http://schemas.microsoft.com/office/drawing/2014/main" id="{1A5CEBC4-0C35-4E11-AFE1-F64D58BA9360}"/>
            </a:ext>
          </a:extLst>
        </xdr:cNvPr>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439" name="フローチャート: 判断 438">
          <a:extLst>
            <a:ext uri="{FF2B5EF4-FFF2-40B4-BE49-F238E27FC236}">
              <a16:creationId xmlns:a16="http://schemas.microsoft.com/office/drawing/2014/main" id="{0375FA35-34D9-46CE-AEDC-D51180FD5010}"/>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440" name="n_2aveValue【一般廃棄物処理施設】&#10;一人当たり有形固定資産（償却資産）額">
          <a:extLst>
            <a:ext uri="{FF2B5EF4-FFF2-40B4-BE49-F238E27FC236}">
              <a16:creationId xmlns:a16="http://schemas.microsoft.com/office/drawing/2014/main" id="{5B33A979-57E8-420F-8E5B-EA99DD085D97}"/>
            </a:ext>
          </a:extLst>
        </xdr:cNvPr>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B09369D8-5198-4982-8747-9386DA6674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3CEBBEE8-5BCD-44E3-9F51-7A2EF1113B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916DEBD2-9BD8-447F-BF4B-D77D6679C86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1C9167EB-6957-4EB6-A055-E0C9D992E4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4E00E577-FC4D-4722-8174-A23998961D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116725</xdr:rowOff>
    </xdr:from>
    <xdr:to>
      <xdr:col>112</xdr:col>
      <xdr:colOff>38100</xdr:colOff>
      <xdr:row>40</xdr:row>
      <xdr:rowOff>46875</xdr:rowOff>
    </xdr:to>
    <xdr:sp macro="" textlink="">
      <xdr:nvSpPr>
        <xdr:cNvPr id="446" name="楕円 445">
          <a:extLst>
            <a:ext uri="{FF2B5EF4-FFF2-40B4-BE49-F238E27FC236}">
              <a16:creationId xmlns:a16="http://schemas.microsoft.com/office/drawing/2014/main" id="{528F89D2-D262-4D7E-BAF8-0806280040D6}"/>
            </a:ext>
          </a:extLst>
        </xdr:cNvPr>
        <xdr:cNvSpPr/>
      </xdr:nvSpPr>
      <xdr:spPr>
        <a:xfrm>
          <a:off x="21272500" y="6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63402</xdr:rowOff>
    </xdr:from>
    <xdr:ext cx="599010" cy="259045"/>
    <xdr:sp macro="" textlink="">
      <xdr:nvSpPr>
        <xdr:cNvPr id="447" name="n_1mainValue【一般廃棄物処理施設】&#10;一人当たり有形固定資産（償却資産）額">
          <a:extLst>
            <a:ext uri="{FF2B5EF4-FFF2-40B4-BE49-F238E27FC236}">
              <a16:creationId xmlns:a16="http://schemas.microsoft.com/office/drawing/2014/main" id="{00926E55-B492-4D8D-919A-D97C6A1B6CCF}"/>
            </a:ext>
          </a:extLst>
        </xdr:cNvPr>
        <xdr:cNvSpPr txBox="1"/>
      </xdr:nvSpPr>
      <xdr:spPr>
        <a:xfrm>
          <a:off x="21011095" y="65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a:extLst>
            <a:ext uri="{FF2B5EF4-FFF2-40B4-BE49-F238E27FC236}">
              <a16:creationId xmlns:a16="http://schemas.microsoft.com/office/drawing/2014/main" id="{127A2508-9927-46E2-BC50-BA21B6E7B3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a:extLst>
            <a:ext uri="{FF2B5EF4-FFF2-40B4-BE49-F238E27FC236}">
              <a16:creationId xmlns:a16="http://schemas.microsoft.com/office/drawing/2014/main" id="{CBDD73C0-4086-4F37-93B1-973036CCA7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a:extLst>
            <a:ext uri="{FF2B5EF4-FFF2-40B4-BE49-F238E27FC236}">
              <a16:creationId xmlns:a16="http://schemas.microsoft.com/office/drawing/2014/main" id="{232FFDA0-FDD8-409B-B4AE-20D3237C38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a:extLst>
            <a:ext uri="{FF2B5EF4-FFF2-40B4-BE49-F238E27FC236}">
              <a16:creationId xmlns:a16="http://schemas.microsoft.com/office/drawing/2014/main" id="{3322E018-4DC4-4CB6-BECD-419240C988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a:extLst>
            <a:ext uri="{FF2B5EF4-FFF2-40B4-BE49-F238E27FC236}">
              <a16:creationId xmlns:a16="http://schemas.microsoft.com/office/drawing/2014/main" id="{42E51584-FEC2-4514-AAA4-23F380B043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a:extLst>
            <a:ext uri="{FF2B5EF4-FFF2-40B4-BE49-F238E27FC236}">
              <a16:creationId xmlns:a16="http://schemas.microsoft.com/office/drawing/2014/main" id="{B4B9775A-F9B5-419C-A1FA-285689F578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a:extLst>
            <a:ext uri="{FF2B5EF4-FFF2-40B4-BE49-F238E27FC236}">
              <a16:creationId xmlns:a16="http://schemas.microsoft.com/office/drawing/2014/main" id="{53A828AF-18E5-4593-9B7A-4812FBA122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a:extLst>
            <a:ext uri="{FF2B5EF4-FFF2-40B4-BE49-F238E27FC236}">
              <a16:creationId xmlns:a16="http://schemas.microsoft.com/office/drawing/2014/main" id="{FA0B5EE6-C85C-4231-8137-06C5C092AE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a:extLst>
            <a:ext uri="{FF2B5EF4-FFF2-40B4-BE49-F238E27FC236}">
              <a16:creationId xmlns:a16="http://schemas.microsoft.com/office/drawing/2014/main" id="{236C43AF-47F9-4F9A-BC51-AC55A9988B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a:extLst>
            <a:ext uri="{FF2B5EF4-FFF2-40B4-BE49-F238E27FC236}">
              <a16:creationId xmlns:a16="http://schemas.microsoft.com/office/drawing/2014/main" id="{AD7982B8-119B-4965-B8C7-4D4F74D7E9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a:extLst>
            <a:ext uri="{FF2B5EF4-FFF2-40B4-BE49-F238E27FC236}">
              <a16:creationId xmlns:a16="http://schemas.microsoft.com/office/drawing/2014/main" id="{E1FA8650-9AF3-4146-B1D2-98A80E7D7B6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a:extLst>
            <a:ext uri="{FF2B5EF4-FFF2-40B4-BE49-F238E27FC236}">
              <a16:creationId xmlns:a16="http://schemas.microsoft.com/office/drawing/2014/main" id="{6A9B807D-85BF-4524-8A27-EC791B7D971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a:extLst>
            <a:ext uri="{FF2B5EF4-FFF2-40B4-BE49-F238E27FC236}">
              <a16:creationId xmlns:a16="http://schemas.microsoft.com/office/drawing/2014/main" id="{FC67E15D-1381-4F3F-811B-1A7FD536377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a:extLst>
            <a:ext uri="{FF2B5EF4-FFF2-40B4-BE49-F238E27FC236}">
              <a16:creationId xmlns:a16="http://schemas.microsoft.com/office/drawing/2014/main" id="{CCB2C4E1-9909-41B7-B9F9-57EDCFB9B38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a:extLst>
            <a:ext uri="{FF2B5EF4-FFF2-40B4-BE49-F238E27FC236}">
              <a16:creationId xmlns:a16="http://schemas.microsoft.com/office/drawing/2014/main" id="{19B21AC5-8014-4E18-A2CC-ED5FE2769BD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a:extLst>
            <a:ext uri="{FF2B5EF4-FFF2-40B4-BE49-F238E27FC236}">
              <a16:creationId xmlns:a16="http://schemas.microsoft.com/office/drawing/2014/main" id="{7ED373A2-DECF-455C-AA88-DD3A94B7A38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a:extLst>
            <a:ext uri="{FF2B5EF4-FFF2-40B4-BE49-F238E27FC236}">
              <a16:creationId xmlns:a16="http://schemas.microsoft.com/office/drawing/2014/main" id="{612DE677-DE35-40F9-92F1-19F3EBCCDA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a:extLst>
            <a:ext uri="{FF2B5EF4-FFF2-40B4-BE49-F238E27FC236}">
              <a16:creationId xmlns:a16="http://schemas.microsoft.com/office/drawing/2014/main" id="{A87288E2-65EE-43AE-AFC2-745B1733E18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a:extLst>
            <a:ext uri="{FF2B5EF4-FFF2-40B4-BE49-F238E27FC236}">
              <a16:creationId xmlns:a16="http://schemas.microsoft.com/office/drawing/2014/main" id="{EED5F91C-5952-4C2B-BC7B-63B6419356F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a:extLst>
            <a:ext uri="{FF2B5EF4-FFF2-40B4-BE49-F238E27FC236}">
              <a16:creationId xmlns:a16="http://schemas.microsoft.com/office/drawing/2014/main" id="{BB132658-744A-4E8A-B4DB-BF1C59D3C43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a:extLst>
            <a:ext uri="{FF2B5EF4-FFF2-40B4-BE49-F238E27FC236}">
              <a16:creationId xmlns:a16="http://schemas.microsoft.com/office/drawing/2014/main" id="{EA63E1D6-03B9-493C-8CB3-B4E00FFF338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a:extLst>
            <a:ext uri="{FF2B5EF4-FFF2-40B4-BE49-F238E27FC236}">
              <a16:creationId xmlns:a16="http://schemas.microsoft.com/office/drawing/2014/main" id="{470746A5-4764-4600-B915-9AA6F5A896C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43611A53-241A-4F08-B29E-C3DDEC8F02E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498E2A38-7C25-49DF-B8FB-85B7BA62E69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a:extLst>
            <a:ext uri="{FF2B5EF4-FFF2-40B4-BE49-F238E27FC236}">
              <a16:creationId xmlns:a16="http://schemas.microsoft.com/office/drawing/2014/main" id="{972CE80B-7201-4C8B-B73B-E47030AD82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73" name="直線コネクタ 472">
          <a:extLst>
            <a:ext uri="{FF2B5EF4-FFF2-40B4-BE49-F238E27FC236}">
              <a16:creationId xmlns:a16="http://schemas.microsoft.com/office/drawing/2014/main" id="{CE116CB9-005F-4C44-B6B4-113F07E2A72E}"/>
            </a:ext>
          </a:extLst>
        </xdr:cNvPr>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74" name="【保健センター・保健所】&#10;有形固定資産減価償却率最小値テキスト">
          <a:extLst>
            <a:ext uri="{FF2B5EF4-FFF2-40B4-BE49-F238E27FC236}">
              <a16:creationId xmlns:a16="http://schemas.microsoft.com/office/drawing/2014/main" id="{891E9E51-AD43-4ACA-8A96-A7A13F52B8AA}"/>
            </a:ext>
          </a:extLst>
        </xdr:cNvPr>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75" name="直線コネクタ 474">
          <a:extLst>
            <a:ext uri="{FF2B5EF4-FFF2-40B4-BE49-F238E27FC236}">
              <a16:creationId xmlns:a16="http://schemas.microsoft.com/office/drawing/2014/main" id="{4BE424D1-1ABE-48C1-A4B2-6ACFC42C53C0}"/>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6" name="【保健センター・保健所】&#10;有形固定資産減価償却率最大値テキスト">
          <a:extLst>
            <a:ext uri="{FF2B5EF4-FFF2-40B4-BE49-F238E27FC236}">
              <a16:creationId xmlns:a16="http://schemas.microsoft.com/office/drawing/2014/main" id="{69454DDA-03D3-42C9-8FEC-FEA0129D8394}"/>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7" name="直線コネクタ 476">
          <a:extLst>
            <a:ext uri="{FF2B5EF4-FFF2-40B4-BE49-F238E27FC236}">
              <a16:creationId xmlns:a16="http://schemas.microsoft.com/office/drawing/2014/main" id="{8D948A22-E77D-4C53-BB89-46AAC541768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78" name="【保健センター・保健所】&#10;有形固定資産減価償却率平均値テキスト">
          <a:extLst>
            <a:ext uri="{FF2B5EF4-FFF2-40B4-BE49-F238E27FC236}">
              <a16:creationId xmlns:a16="http://schemas.microsoft.com/office/drawing/2014/main" id="{ACB5995B-BBE3-458F-8C3B-4EED9B169AA8}"/>
            </a:ext>
          </a:extLst>
        </xdr:cNvPr>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79" name="フローチャート: 判断 478">
          <a:extLst>
            <a:ext uri="{FF2B5EF4-FFF2-40B4-BE49-F238E27FC236}">
              <a16:creationId xmlns:a16="http://schemas.microsoft.com/office/drawing/2014/main" id="{2D25B3B9-E621-4AA7-9257-AF7A3CB6851E}"/>
            </a:ext>
          </a:extLst>
        </xdr:cNvPr>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80" name="フローチャート: 判断 479">
          <a:extLst>
            <a:ext uri="{FF2B5EF4-FFF2-40B4-BE49-F238E27FC236}">
              <a16:creationId xmlns:a16="http://schemas.microsoft.com/office/drawing/2014/main" id="{BF0CB989-964E-40F7-9484-441B18635B2C}"/>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81" name="n_1aveValue【保健センター・保健所】&#10;有形固定資産減価償却率">
          <a:extLst>
            <a:ext uri="{FF2B5EF4-FFF2-40B4-BE49-F238E27FC236}">
              <a16:creationId xmlns:a16="http://schemas.microsoft.com/office/drawing/2014/main" id="{44AC93B0-D8A8-45D4-A883-27861ECC629D}"/>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482" name="フローチャート: 判断 481">
          <a:extLst>
            <a:ext uri="{FF2B5EF4-FFF2-40B4-BE49-F238E27FC236}">
              <a16:creationId xmlns:a16="http://schemas.microsoft.com/office/drawing/2014/main" id="{44E6F38E-EE00-4841-B554-5B328EE70CB7}"/>
            </a:ext>
          </a:extLst>
        </xdr:cNvPr>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483" name="n_2aveValue【保健センター・保健所】&#10;有形固定資産減価償却率">
          <a:extLst>
            <a:ext uri="{FF2B5EF4-FFF2-40B4-BE49-F238E27FC236}">
              <a16:creationId xmlns:a16="http://schemas.microsoft.com/office/drawing/2014/main" id="{F53C0906-9218-40FC-8920-4C873F7937A4}"/>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6E861711-41F1-404F-90F9-234457EAAD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FD9B0F4F-D36F-4D0D-A08A-B6D613E120E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B2E96842-7653-4850-8E96-7E36737EA2A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904D647E-CA91-41A7-9C5E-0FECE21D9E3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19B309AA-A07E-4B80-999C-109F3BE97A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489" name="楕円 488">
          <a:extLst>
            <a:ext uri="{FF2B5EF4-FFF2-40B4-BE49-F238E27FC236}">
              <a16:creationId xmlns:a16="http://schemas.microsoft.com/office/drawing/2014/main" id="{473902D7-A0F7-4482-9652-178318DA7238}"/>
            </a:ext>
          </a:extLst>
        </xdr:cNvPr>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158767</xdr:rowOff>
    </xdr:from>
    <xdr:ext cx="405111" cy="259045"/>
    <xdr:sp macro="" textlink="">
      <xdr:nvSpPr>
        <xdr:cNvPr id="490" name="n_1mainValue【保健センター・保健所】&#10;有形固定資産減価償却率">
          <a:extLst>
            <a:ext uri="{FF2B5EF4-FFF2-40B4-BE49-F238E27FC236}">
              <a16:creationId xmlns:a16="http://schemas.microsoft.com/office/drawing/2014/main" id="{F340C865-EA57-48A0-9F7D-C78B948F7488}"/>
            </a:ext>
          </a:extLst>
        </xdr:cNvPr>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195634D6-0544-4BF1-A713-554568D210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F7ACCE2E-9BE3-44A3-8C00-3B71D492436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456D4737-1C7F-4060-886F-0572097541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585E711E-144B-489F-BFD2-F1406C36C6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FAF71C69-AA9B-4BC6-8012-2E242C49EA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98E5FBCC-8C7B-4E81-863D-028F4AA9D4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C3CF9E7B-8C20-487F-81EA-4FD1791F38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2FC08F7B-9707-462D-8179-07A7023C78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C1C75FAA-787D-4673-BE9C-FECCABB89C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B54A780E-07F8-49FB-BF0E-4D345A33A6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a:extLst>
            <a:ext uri="{FF2B5EF4-FFF2-40B4-BE49-F238E27FC236}">
              <a16:creationId xmlns:a16="http://schemas.microsoft.com/office/drawing/2014/main" id="{D591CFBF-16B4-4AA0-845D-FE8B793F864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a:extLst>
            <a:ext uri="{FF2B5EF4-FFF2-40B4-BE49-F238E27FC236}">
              <a16:creationId xmlns:a16="http://schemas.microsoft.com/office/drawing/2014/main" id="{986FE2CA-745C-4980-BED0-EF1E9D7C4F6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a:extLst>
            <a:ext uri="{FF2B5EF4-FFF2-40B4-BE49-F238E27FC236}">
              <a16:creationId xmlns:a16="http://schemas.microsoft.com/office/drawing/2014/main" id="{0902D569-A6A7-4DDF-AE17-F2BDD5930ED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a:extLst>
            <a:ext uri="{FF2B5EF4-FFF2-40B4-BE49-F238E27FC236}">
              <a16:creationId xmlns:a16="http://schemas.microsoft.com/office/drawing/2014/main" id="{E103F004-DF46-4256-9B79-1CB17B90AF3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a:extLst>
            <a:ext uri="{FF2B5EF4-FFF2-40B4-BE49-F238E27FC236}">
              <a16:creationId xmlns:a16="http://schemas.microsoft.com/office/drawing/2014/main" id="{4A586572-A0FE-478D-BFA6-D66CCC120CD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a:extLst>
            <a:ext uri="{FF2B5EF4-FFF2-40B4-BE49-F238E27FC236}">
              <a16:creationId xmlns:a16="http://schemas.microsoft.com/office/drawing/2014/main" id="{5D6E9766-BE59-4484-8165-9EACE6CE2E1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a:extLst>
            <a:ext uri="{FF2B5EF4-FFF2-40B4-BE49-F238E27FC236}">
              <a16:creationId xmlns:a16="http://schemas.microsoft.com/office/drawing/2014/main" id="{1A56C74C-84AF-413A-958F-FFBB8F67B1D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a:extLst>
            <a:ext uri="{FF2B5EF4-FFF2-40B4-BE49-F238E27FC236}">
              <a16:creationId xmlns:a16="http://schemas.microsoft.com/office/drawing/2014/main" id="{E482113A-55CB-4997-B01B-A17C2FAA734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a:extLst>
            <a:ext uri="{FF2B5EF4-FFF2-40B4-BE49-F238E27FC236}">
              <a16:creationId xmlns:a16="http://schemas.microsoft.com/office/drawing/2014/main" id="{F75B523E-2872-4589-9856-635DCDADC13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a:extLst>
            <a:ext uri="{FF2B5EF4-FFF2-40B4-BE49-F238E27FC236}">
              <a16:creationId xmlns:a16="http://schemas.microsoft.com/office/drawing/2014/main" id="{3670137B-1CEE-46FB-BFE8-05D5940AE08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CF7E5158-5704-4B28-9926-339C4FC239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377C5497-B121-4E74-AC0B-E46C05E1011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保健センター・保健所】&#10;一人当たり面積グラフ枠">
          <a:extLst>
            <a:ext uri="{FF2B5EF4-FFF2-40B4-BE49-F238E27FC236}">
              <a16:creationId xmlns:a16="http://schemas.microsoft.com/office/drawing/2014/main" id="{D99F8F71-D450-43A4-934E-89F3328A9D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514" name="直線コネクタ 513">
          <a:extLst>
            <a:ext uri="{FF2B5EF4-FFF2-40B4-BE49-F238E27FC236}">
              <a16:creationId xmlns:a16="http://schemas.microsoft.com/office/drawing/2014/main" id="{42899AB9-4424-4008-8075-C1288E5BEBA9}"/>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515" name="【保健センター・保健所】&#10;一人当たり面積最小値テキスト">
          <a:extLst>
            <a:ext uri="{FF2B5EF4-FFF2-40B4-BE49-F238E27FC236}">
              <a16:creationId xmlns:a16="http://schemas.microsoft.com/office/drawing/2014/main" id="{8AA2C6FE-9B88-40C8-8A83-F804263CB13C}"/>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16" name="直線コネクタ 515">
          <a:extLst>
            <a:ext uri="{FF2B5EF4-FFF2-40B4-BE49-F238E27FC236}">
              <a16:creationId xmlns:a16="http://schemas.microsoft.com/office/drawing/2014/main" id="{D0C3BB90-1014-42A2-9FED-A94CAC81BB5F}"/>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517" name="【保健センター・保健所】&#10;一人当たり面積最大値テキスト">
          <a:extLst>
            <a:ext uri="{FF2B5EF4-FFF2-40B4-BE49-F238E27FC236}">
              <a16:creationId xmlns:a16="http://schemas.microsoft.com/office/drawing/2014/main" id="{89563248-309E-42B9-B8A1-77CFFB3BB88B}"/>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518" name="直線コネクタ 517">
          <a:extLst>
            <a:ext uri="{FF2B5EF4-FFF2-40B4-BE49-F238E27FC236}">
              <a16:creationId xmlns:a16="http://schemas.microsoft.com/office/drawing/2014/main" id="{DE060921-0A27-44A3-924D-04653003A94A}"/>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519" name="【保健センター・保健所】&#10;一人当たり面積平均値テキスト">
          <a:extLst>
            <a:ext uri="{FF2B5EF4-FFF2-40B4-BE49-F238E27FC236}">
              <a16:creationId xmlns:a16="http://schemas.microsoft.com/office/drawing/2014/main" id="{ACCD3914-73F4-45A6-83D0-F5EB45134F08}"/>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20" name="フローチャート: 判断 519">
          <a:extLst>
            <a:ext uri="{FF2B5EF4-FFF2-40B4-BE49-F238E27FC236}">
              <a16:creationId xmlns:a16="http://schemas.microsoft.com/office/drawing/2014/main" id="{8B6B5026-4897-4C20-97A0-43B2A596C4C6}"/>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521" name="フローチャート: 判断 520">
          <a:extLst>
            <a:ext uri="{FF2B5EF4-FFF2-40B4-BE49-F238E27FC236}">
              <a16:creationId xmlns:a16="http://schemas.microsoft.com/office/drawing/2014/main" id="{E4DD5ACE-3BBA-4AE4-AB17-D71B902B01FF}"/>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522" name="n_1aveValue【保健センター・保健所】&#10;一人当たり面積">
          <a:extLst>
            <a:ext uri="{FF2B5EF4-FFF2-40B4-BE49-F238E27FC236}">
              <a16:creationId xmlns:a16="http://schemas.microsoft.com/office/drawing/2014/main" id="{1D2B8520-11C8-443E-BDAD-CD6448392F3E}"/>
            </a:ext>
          </a:extLst>
        </xdr:cNvPr>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523" name="フローチャート: 判断 522">
          <a:extLst>
            <a:ext uri="{FF2B5EF4-FFF2-40B4-BE49-F238E27FC236}">
              <a16:creationId xmlns:a16="http://schemas.microsoft.com/office/drawing/2014/main" id="{13056E96-F3B3-49B4-B177-337E3C4E475E}"/>
            </a:ext>
          </a:extLst>
        </xdr:cNvPr>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524" name="n_2aveValue【保健センター・保健所】&#10;一人当たり面積">
          <a:extLst>
            <a:ext uri="{FF2B5EF4-FFF2-40B4-BE49-F238E27FC236}">
              <a16:creationId xmlns:a16="http://schemas.microsoft.com/office/drawing/2014/main" id="{7916AA01-8A40-4F7D-8E04-9B791C5F8AB1}"/>
            </a:ext>
          </a:extLst>
        </xdr:cNvPr>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250654D0-4DDC-4313-B842-27E609A321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9E53DB6-879D-4647-996E-3A9F83C6C4D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EA798CD6-FE9D-4936-BEF6-D322FF42D9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F7566DFA-FCF7-4A32-9A2E-904DE5FD08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AD86DDC3-F31A-4E25-BBCD-D8C4958009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101600</xdr:rowOff>
    </xdr:from>
    <xdr:to>
      <xdr:col>112</xdr:col>
      <xdr:colOff>38100</xdr:colOff>
      <xdr:row>60</xdr:row>
      <xdr:rowOff>31750</xdr:rowOff>
    </xdr:to>
    <xdr:sp macro="" textlink="">
      <xdr:nvSpPr>
        <xdr:cNvPr id="530" name="楕円 529">
          <a:extLst>
            <a:ext uri="{FF2B5EF4-FFF2-40B4-BE49-F238E27FC236}">
              <a16:creationId xmlns:a16="http://schemas.microsoft.com/office/drawing/2014/main" id="{9632FAF8-2D21-4ADA-84CB-C9184187DA93}"/>
            </a:ext>
          </a:extLst>
        </xdr:cNvPr>
        <xdr:cNvSpPr/>
      </xdr:nvSpPr>
      <xdr:spPr>
        <a:xfrm>
          <a:off x="2127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48277</xdr:rowOff>
    </xdr:from>
    <xdr:ext cx="469744" cy="259045"/>
    <xdr:sp macro="" textlink="">
      <xdr:nvSpPr>
        <xdr:cNvPr id="531" name="n_1mainValue【保健センター・保健所】&#10;一人当たり面積">
          <a:extLst>
            <a:ext uri="{FF2B5EF4-FFF2-40B4-BE49-F238E27FC236}">
              <a16:creationId xmlns:a16="http://schemas.microsoft.com/office/drawing/2014/main" id="{1D08CA2B-293A-4B4B-BB48-9AE1A82546DE}"/>
            </a:ext>
          </a:extLst>
        </xdr:cNvPr>
        <xdr:cNvSpPr txBox="1"/>
      </xdr:nvSpPr>
      <xdr:spPr>
        <a:xfrm>
          <a:off x="2107572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a:extLst>
            <a:ext uri="{FF2B5EF4-FFF2-40B4-BE49-F238E27FC236}">
              <a16:creationId xmlns:a16="http://schemas.microsoft.com/office/drawing/2014/main" id="{9120832A-9C5F-4982-8BF5-7972DA0906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a:extLst>
            <a:ext uri="{FF2B5EF4-FFF2-40B4-BE49-F238E27FC236}">
              <a16:creationId xmlns:a16="http://schemas.microsoft.com/office/drawing/2014/main" id="{E6B4DFE7-C100-4AB3-8D24-14CB4B35C1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a:extLst>
            <a:ext uri="{FF2B5EF4-FFF2-40B4-BE49-F238E27FC236}">
              <a16:creationId xmlns:a16="http://schemas.microsoft.com/office/drawing/2014/main" id="{9B0D2F4F-83E3-4D54-8B5B-5D11B1F1F6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a:extLst>
            <a:ext uri="{FF2B5EF4-FFF2-40B4-BE49-F238E27FC236}">
              <a16:creationId xmlns:a16="http://schemas.microsoft.com/office/drawing/2014/main" id="{4102B644-44F5-4FB1-8C43-6DA7CC2C60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a:extLst>
            <a:ext uri="{FF2B5EF4-FFF2-40B4-BE49-F238E27FC236}">
              <a16:creationId xmlns:a16="http://schemas.microsoft.com/office/drawing/2014/main" id="{6C64AEA0-5B74-40F8-9987-A48710384F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a:extLst>
            <a:ext uri="{FF2B5EF4-FFF2-40B4-BE49-F238E27FC236}">
              <a16:creationId xmlns:a16="http://schemas.microsoft.com/office/drawing/2014/main" id="{79953C7C-9681-4026-9CA9-295D0599230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a:extLst>
            <a:ext uri="{FF2B5EF4-FFF2-40B4-BE49-F238E27FC236}">
              <a16:creationId xmlns:a16="http://schemas.microsoft.com/office/drawing/2014/main" id="{B7DEB096-2D97-43EE-A0E8-3A382845F8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a:extLst>
            <a:ext uri="{FF2B5EF4-FFF2-40B4-BE49-F238E27FC236}">
              <a16:creationId xmlns:a16="http://schemas.microsoft.com/office/drawing/2014/main" id="{36F53514-3EDB-49E0-A9EA-8DF8342470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a:extLst>
            <a:ext uri="{FF2B5EF4-FFF2-40B4-BE49-F238E27FC236}">
              <a16:creationId xmlns:a16="http://schemas.microsoft.com/office/drawing/2014/main" id="{18A6B3BF-2469-4F34-BB4C-FF132CB205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a:extLst>
            <a:ext uri="{FF2B5EF4-FFF2-40B4-BE49-F238E27FC236}">
              <a16:creationId xmlns:a16="http://schemas.microsoft.com/office/drawing/2014/main" id="{CB775271-F37E-4E29-9777-3EF66A3E67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a:extLst>
            <a:ext uri="{FF2B5EF4-FFF2-40B4-BE49-F238E27FC236}">
              <a16:creationId xmlns:a16="http://schemas.microsoft.com/office/drawing/2014/main" id="{85EED6B2-6B66-4AA2-97CC-676E328E77E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a:extLst>
            <a:ext uri="{FF2B5EF4-FFF2-40B4-BE49-F238E27FC236}">
              <a16:creationId xmlns:a16="http://schemas.microsoft.com/office/drawing/2014/main" id="{19CEB4B6-4C1C-4B2B-9CC7-EC96B25A500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a:extLst>
            <a:ext uri="{FF2B5EF4-FFF2-40B4-BE49-F238E27FC236}">
              <a16:creationId xmlns:a16="http://schemas.microsoft.com/office/drawing/2014/main" id="{E4560150-DB92-4D99-AC61-EF26BE44E1F6}"/>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a:extLst>
            <a:ext uri="{FF2B5EF4-FFF2-40B4-BE49-F238E27FC236}">
              <a16:creationId xmlns:a16="http://schemas.microsoft.com/office/drawing/2014/main" id="{10A555C4-6E4F-4E9F-9ABB-00D3DBDB71B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a:extLst>
            <a:ext uri="{FF2B5EF4-FFF2-40B4-BE49-F238E27FC236}">
              <a16:creationId xmlns:a16="http://schemas.microsoft.com/office/drawing/2014/main" id="{B6C0DC04-6723-4AB2-BE24-04E51DB9CBA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a:extLst>
            <a:ext uri="{FF2B5EF4-FFF2-40B4-BE49-F238E27FC236}">
              <a16:creationId xmlns:a16="http://schemas.microsoft.com/office/drawing/2014/main" id="{F0D4C04F-8B38-48F2-9854-357D6AE0DC4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a:extLst>
            <a:ext uri="{FF2B5EF4-FFF2-40B4-BE49-F238E27FC236}">
              <a16:creationId xmlns:a16="http://schemas.microsoft.com/office/drawing/2014/main" id="{AC919108-8A12-41A9-913F-A36AC8E54FF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a:extLst>
            <a:ext uri="{FF2B5EF4-FFF2-40B4-BE49-F238E27FC236}">
              <a16:creationId xmlns:a16="http://schemas.microsoft.com/office/drawing/2014/main" id="{B4452430-447E-4BA1-BE67-14A6F6BDBFF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a:extLst>
            <a:ext uri="{FF2B5EF4-FFF2-40B4-BE49-F238E27FC236}">
              <a16:creationId xmlns:a16="http://schemas.microsoft.com/office/drawing/2014/main" id="{5479C042-A6FA-4938-95BC-2460963D1CF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a:extLst>
            <a:ext uri="{FF2B5EF4-FFF2-40B4-BE49-F238E27FC236}">
              <a16:creationId xmlns:a16="http://schemas.microsoft.com/office/drawing/2014/main" id="{FD80A002-2DDB-45DA-B83E-9A5AA851819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7842F879-EC8D-4118-AB69-2ECAA9A7B7F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927789DC-D989-4B19-8ADC-093978A5F28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C1EA5096-DCB1-433D-9DF1-C46B600D618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a:extLst>
            <a:ext uri="{FF2B5EF4-FFF2-40B4-BE49-F238E27FC236}">
              <a16:creationId xmlns:a16="http://schemas.microsoft.com/office/drawing/2014/main" id="{1EA28FB3-5FCA-4250-9243-D67769A446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56" name="直線コネクタ 555">
          <a:extLst>
            <a:ext uri="{FF2B5EF4-FFF2-40B4-BE49-F238E27FC236}">
              <a16:creationId xmlns:a16="http://schemas.microsoft.com/office/drawing/2014/main" id="{48815970-4014-4CAD-BCA2-EA21AF6D652F}"/>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57" name="【消防施設】&#10;有形固定資産減価償却率最小値テキスト">
          <a:extLst>
            <a:ext uri="{FF2B5EF4-FFF2-40B4-BE49-F238E27FC236}">
              <a16:creationId xmlns:a16="http://schemas.microsoft.com/office/drawing/2014/main" id="{71053E2C-5C31-4C17-A029-AF47D832DA6B}"/>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58" name="直線コネクタ 557">
          <a:extLst>
            <a:ext uri="{FF2B5EF4-FFF2-40B4-BE49-F238E27FC236}">
              <a16:creationId xmlns:a16="http://schemas.microsoft.com/office/drawing/2014/main" id="{81151017-53B7-4426-888F-6B976DA96C16}"/>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59" name="【消防施設】&#10;有形固定資産減価償却率最大値テキスト">
          <a:extLst>
            <a:ext uri="{FF2B5EF4-FFF2-40B4-BE49-F238E27FC236}">
              <a16:creationId xmlns:a16="http://schemas.microsoft.com/office/drawing/2014/main" id="{E70CF8CC-F6C7-478F-BD25-57B720C73209}"/>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60" name="直線コネクタ 559">
          <a:extLst>
            <a:ext uri="{FF2B5EF4-FFF2-40B4-BE49-F238E27FC236}">
              <a16:creationId xmlns:a16="http://schemas.microsoft.com/office/drawing/2014/main" id="{1945771E-37D6-4BEC-9626-54AAED123D3A}"/>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61" name="【消防施設】&#10;有形固定資産減価償却率平均値テキスト">
          <a:extLst>
            <a:ext uri="{FF2B5EF4-FFF2-40B4-BE49-F238E27FC236}">
              <a16:creationId xmlns:a16="http://schemas.microsoft.com/office/drawing/2014/main" id="{5CC2411A-4A1A-4274-BA80-5A91D2B16BAA}"/>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62" name="フローチャート: 判断 561">
          <a:extLst>
            <a:ext uri="{FF2B5EF4-FFF2-40B4-BE49-F238E27FC236}">
              <a16:creationId xmlns:a16="http://schemas.microsoft.com/office/drawing/2014/main" id="{A7C347E0-212C-41F4-B511-6C9128317C5C}"/>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63" name="フローチャート: 判断 562">
          <a:extLst>
            <a:ext uri="{FF2B5EF4-FFF2-40B4-BE49-F238E27FC236}">
              <a16:creationId xmlns:a16="http://schemas.microsoft.com/office/drawing/2014/main" id="{66B0D0D3-21B2-44BB-98E1-97F244FD33BE}"/>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564" name="n_1aveValue【消防施設】&#10;有形固定資産減価償却率">
          <a:extLst>
            <a:ext uri="{FF2B5EF4-FFF2-40B4-BE49-F238E27FC236}">
              <a16:creationId xmlns:a16="http://schemas.microsoft.com/office/drawing/2014/main" id="{D2E43848-A201-41E7-810F-89C23384F70D}"/>
            </a:ext>
          </a:extLst>
        </xdr:cNvPr>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565" name="フローチャート: 判断 564">
          <a:extLst>
            <a:ext uri="{FF2B5EF4-FFF2-40B4-BE49-F238E27FC236}">
              <a16:creationId xmlns:a16="http://schemas.microsoft.com/office/drawing/2014/main" id="{B71D7EB6-7CE5-4D54-A46D-4D12B00D3A00}"/>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566" name="n_2aveValue【消防施設】&#10;有形固定資産減価償却率">
          <a:extLst>
            <a:ext uri="{FF2B5EF4-FFF2-40B4-BE49-F238E27FC236}">
              <a16:creationId xmlns:a16="http://schemas.microsoft.com/office/drawing/2014/main" id="{2B54BEFC-CC53-4C47-A1AD-14374666F27B}"/>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E5207351-53D8-4620-8209-4FB58D45F1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5C2DFE8D-DF05-48CB-9A7C-D60CA7AFF4D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5CB24A1-3563-404F-9BEF-7981B2D515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F59ADA1C-055B-4EC3-958A-DECFF7143F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9EF0F295-2902-4D11-B70A-840EF005A8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44450</xdr:rowOff>
    </xdr:from>
    <xdr:to>
      <xdr:col>81</xdr:col>
      <xdr:colOff>101600</xdr:colOff>
      <xdr:row>78</xdr:row>
      <xdr:rowOff>146050</xdr:rowOff>
    </xdr:to>
    <xdr:sp macro="" textlink="">
      <xdr:nvSpPr>
        <xdr:cNvPr id="572" name="楕円 571">
          <a:extLst>
            <a:ext uri="{FF2B5EF4-FFF2-40B4-BE49-F238E27FC236}">
              <a16:creationId xmlns:a16="http://schemas.microsoft.com/office/drawing/2014/main" id="{7278DF0C-8DDE-4594-9F47-736A93031C28}"/>
            </a:ext>
          </a:extLst>
        </xdr:cNvPr>
        <xdr:cNvSpPr/>
      </xdr:nvSpPr>
      <xdr:spPr>
        <a:xfrm>
          <a:off x="15430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162577</xdr:rowOff>
    </xdr:from>
    <xdr:ext cx="405111" cy="259045"/>
    <xdr:sp macro="" textlink="">
      <xdr:nvSpPr>
        <xdr:cNvPr id="573" name="n_1mainValue【消防施設】&#10;有形固定資産減価償却率">
          <a:extLst>
            <a:ext uri="{FF2B5EF4-FFF2-40B4-BE49-F238E27FC236}">
              <a16:creationId xmlns:a16="http://schemas.microsoft.com/office/drawing/2014/main" id="{BAFC8E5D-F954-49C1-A9E6-878CEB1C37CA}"/>
            </a:ext>
          </a:extLst>
        </xdr:cNvPr>
        <xdr:cNvSpPr txBox="1"/>
      </xdr:nvSpPr>
      <xdr:spPr>
        <a:xfrm>
          <a:off x="15266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58E7FA94-89CF-4515-BAD8-A2BF01E847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A9FA4EA2-E52F-46BF-8149-2FD9881008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43C8A200-04B2-4663-B474-9BDD23F469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B6A6CA41-909C-4B1E-9CF6-D6BACF9D19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2594DCD0-4012-442A-A46A-D216CCE20A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4A573111-383C-4CD5-8D0B-67A9BA9D2AF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9CA5E73B-0EFF-482F-AC8C-2E45FD3271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8738F510-A41F-4BE5-8E5E-1D6660F15D8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19FEF950-8418-4730-96ED-D7D6ABE425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ACB82768-7D56-4B48-91D1-0BA2871D578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a:extLst>
            <a:ext uri="{FF2B5EF4-FFF2-40B4-BE49-F238E27FC236}">
              <a16:creationId xmlns:a16="http://schemas.microsoft.com/office/drawing/2014/main" id="{E4E23770-E2B5-49C0-80A7-BEB2AA5A2D8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a:extLst>
            <a:ext uri="{FF2B5EF4-FFF2-40B4-BE49-F238E27FC236}">
              <a16:creationId xmlns:a16="http://schemas.microsoft.com/office/drawing/2014/main" id="{52383974-4F53-4A7F-BD84-BE3AC9CE52D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a:extLst>
            <a:ext uri="{FF2B5EF4-FFF2-40B4-BE49-F238E27FC236}">
              <a16:creationId xmlns:a16="http://schemas.microsoft.com/office/drawing/2014/main" id="{75602262-5103-4AB3-8E20-D9D50F2ACD8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a:extLst>
            <a:ext uri="{FF2B5EF4-FFF2-40B4-BE49-F238E27FC236}">
              <a16:creationId xmlns:a16="http://schemas.microsoft.com/office/drawing/2014/main" id="{C3140CD5-0FC5-4D0F-A1EE-5B4AC9DE7D1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a:extLst>
            <a:ext uri="{FF2B5EF4-FFF2-40B4-BE49-F238E27FC236}">
              <a16:creationId xmlns:a16="http://schemas.microsoft.com/office/drawing/2014/main" id="{C4FBEA61-FF29-443C-9E2A-B78C89249C7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a:extLst>
            <a:ext uri="{FF2B5EF4-FFF2-40B4-BE49-F238E27FC236}">
              <a16:creationId xmlns:a16="http://schemas.microsoft.com/office/drawing/2014/main" id="{80BD426A-1C64-45B4-A9D8-552A6C653E1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a:extLst>
            <a:ext uri="{FF2B5EF4-FFF2-40B4-BE49-F238E27FC236}">
              <a16:creationId xmlns:a16="http://schemas.microsoft.com/office/drawing/2014/main" id="{8113C402-C643-40E6-BD5B-6BEA435F468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a:extLst>
            <a:ext uri="{FF2B5EF4-FFF2-40B4-BE49-F238E27FC236}">
              <a16:creationId xmlns:a16="http://schemas.microsoft.com/office/drawing/2014/main" id="{54CA1917-F33E-4C47-8E3B-87AB0C86903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553A4CAE-8266-40E8-8AF9-138296078A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9603E595-32A5-44A5-87EC-E133B5D1D3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6622D666-5175-44A4-A999-07237B0FDB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63475</xdr:rowOff>
    </xdr:from>
    <xdr:to>
      <xdr:col>116</xdr:col>
      <xdr:colOff>62864</xdr:colOff>
      <xdr:row>86</xdr:row>
      <xdr:rowOff>14782</xdr:rowOff>
    </xdr:to>
    <xdr:cxnSp macro="">
      <xdr:nvCxnSpPr>
        <xdr:cNvPr id="595" name="直線コネクタ 594">
          <a:extLst>
            <a:ext uri="{FF2B5EF4-FFF2-40B4-BE49-F238E27FC236}">
              <a16:creationId xmlns:a16="http://schemas.microsoft.com/office/drawing/2014/main" id="{E2DAAF6F-DA33-435A-A0DD-2FA9DA446311}"/>
            </a:ext>
          </a:extLst>
        </xdr:cNvPr>
        <xdr:cNvCxnSpPr/>
      </xdr:nvCxnSpPr>
      <xdr:spPr>
        <a:xfrm flipV="1">
          <a:off x="22160864" y="14122375"/>
          <a:ext cx="0" cy="6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18609</xdr:rowOff>
    </xdr:from>
    <xdr:ext cx="469744" cy="259045"/>
    <xdr:sp macro="" textlink="">
      <xdr:nvSpPr>
        <xdr:cNvPr id="596" name="【消防施設】&#10;一人当たり面積最小値テキスト">
          <a:extLst>
            <a:ext uri="{FF2B5EF4-FFF2-40B4-BE49-F238E27FC236}">
              <a16:creationId xmlns:a16="http://schemas.microsoft.com/office/drawing/2014/main" id="{29D2D18A-CDAC-47DC-9A25-315D1DEB98D1}"/>
            </a:ext>
          </a:extLst>
        </xdr:cNvPr>
        <xdr:cNvSpPr txBox="1"/>
      </xdr:nvSpPr>
      <xdr:spPr>
        <a:xfrm>
          <a:off x="22199600" y="1476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14782</xdr:rowOff>
    </xdr:from>
    <xdr:to>
      <xdr:col>116</xdr:col>
      <xdr:colOff>152400</xdr:colOff>
      <xdr:row>86</xdr:row>
      <xdr:rowOff>14782</xdr:rowOff>
    </xdr:to>
    <xdr:cxnSp macro="">
      <xdr:nvCxnSpPr>
        <xdr:cNvPr id="597" name="直線コネクタ 596">
          <a:extLst>
            <a:ext uri="{FF2B5EF4-FFF2-40B4-BE49-F238E27FC236}">
              <a16:creationId xmlns:a16="http://schemas.microsoft.com/office/drawing/2014/main" id="{0EE34070-093A-4E84-8099-7384500B6504}"/>
            </a:ext>
          </a:extLst>
        </xdr:cNvPr>
        <xdr:cNvCxnSpPr/>
      </xdr:nvCxnSpPr>
      <xdr:spPr>
        <a:xfrm>
          <a:off x="22072600" y="14759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10152</xdr:rowOff>
    </xdr:from>
    <xdr:ext cx="469744" cy="259045"/>
    <xdr:sp macro="" textlink="">
      <xdr:nvSpPr>
        <xdr:cNvPr id="598" name="【消防施設】&#10;一人当たり面積最大値テキスト">
          <a:extLst>
            <a:ext uri="{FF2B5EF4-FFF2-40B4-BE49-F238E27FC236}">
              <a16:creationId xmlns:a16="http://schemas.microsoft.com/office/drawing/2014/main" id="{912FBD0F-7CF1-4602-B614-4461036D5322}"/>
            </a:ext>
          </a:extLst>
        </xdr:cNvPr>
        <xdr:cNvSpPr txBox="1"/>
      </xdr:nvSpPr>
      <xdr:spPr>
        <a:xfrm>
          <a:off x="22199600" y="1389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63475</xdr:rowOff>
    </xdr:from>
    <xdr:to>
      <xdr:col>116</xdr:col>
      <xdr:colOff>152400</xdr:colOff>
      <xdr:row>82</xdr:row>
      <xdr:rowOff>63475</xdr:rowOff>
    </xdr:to>
    <xdr:cxnSp macro="">
      <xdr:nvCxnSpPr>
        <xdr:cNvPr id="599" name="直線コネクタ 598">
          <a:extLst>
            <a:ext uri="{FF2B5EF4-FFF2-40B4-BE49-F238E27FC236}">
              <a16:creationId xmlns:a16="http://schemas.microsoft.com/office/drawing/2014/main" id="{527CE0D2-C655-4D19-8C99-7AFCE82A0873}"/>
            </a:ext>
          </a:extLst>
        </xdr:cNvPr>
        <xdr:cNvCxnSpPr/>
      </xdr:nvCxnSpPr>
      <xdr:spPr>
        <a:xfrm>
          <a:off x="22072600" y="1412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41851</xdr:rowOff>
    </xdr:from>
    <xdr:ext cx="469744" cy="259045"/>
    <xdr:sp macro="" textlink="">
      <xdr:nvSpPr>
        <xdr:cNvPr id="600" name="【消防施設】&#10;一人当たり面積平均値テキスト">
          <a:extLst>
            <a:ext uri="{FF2B5EF4-FFF2-40B4-BE49-F238E27FC236}">
              <a16:creationId xmlns:a16="http://schemas.microsoft.com/office/drawing/2014/main" id="{C75779DE-803F-4481-A9BA-9B9897977146}"/>
            </a:ext>
          </a:extLst>
        </xdr:cNvPr>
        <xdr:cNvSpPr txBox="1"/>
      </xdr:nvSpPr>
      <xdr:spPr>
        <a:xfrm>
          <a:off x="22199600" y="14615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63424</xdr:rowOff>
    </xdr:from>
    <xdr:to>
      <xdr:col>116</xdr:col>
      <xdr:colOff>114300</xdr:colOff>
      <xdr:row>85</xdr:row>
      <xdr:rowOff>165024</xdr:rowOff>
    </xdr:to>
    <xdr:sp macro="" textlink="">
      <xdr:nvSpPr>
        <xdr:cNvPr id="601" name="フローチャート: 判断 600">
          <a:extLst>
            <a:ext uri="{FF2B5EF4-FFF2-40B4-BE49-F238E27FC236}">
              <a16:creationId xmlns:a16="http://schemas.microsoft.com/office/drawing/2014/main" id="{1C99352B-E3B5-4006-AE62-96ADCD622B46}"/>
            </a:ext>
          </a:extLst>
        </xdr:cNvPr>
        <xdr:cNvSpPr/>
      </xdr:nvSpPr>
      <xdr:spPr>
        <a:xfrm>
          <a:off x="22110700" y="1463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02" name="フローチャート: 判断 601">
          <a:extLst>
            <a:ext uri="{FF2B5EF4-FFF2-40B4-BE49-F238E27FC236}">
              <a16:creationId xmlns:a16="http://schemas.microsoft.com/office/drawing/2014/main" id="{86FBB7DC-1DC1-4761-94C5-FDF524A2FA18}"/>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128033</xdr:rowOff>
    </xdr:from>
    <xdr:ext cx="469744" cy="259045"/>
    <xdr:sp macro="" textlink="">
      <xdr:nvSpPr>
        <xdr:cNvPr id="603" name="n_1aveValue【消防施設】&#10;一人当たり面積">
          <a:extLst>
            <a:ext uri="{FF2B5EF4-FFF2-40B4-BE49-F238E27FC236}">
              <a16:creationId xmlns:a16="http://schemas.microsoft.com/office/drawing/2014/main" id="{B657B0D0-72C7-4F1E-98B7-92E13EA77D0F}"/>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85370</xdr:rowOff>
    </xdr:from>
    <xdr:to>
      <xdr:col>107</xdr:col>
      <xdr:colOff>101600</xdr:colOff>
      <xdr:row>86</xdr:row>
      <xdr:rowOff>15520</xdr:rowOff>
    </xdr:to>
    <xdr:sp macro="" textlink="">
      <xdr:nvSpPr>
        <xdr:cNvPr id="604" name="フローチャート: 判断 603">
          <a:extLst>
            <a:ext uri="{FF2B5EF4-FFF2-40B4-BE49-F238E27FC236}">
              <a16:creationId xmlns:a16="http://schemas.microsoft.com/office/drawing/2014/main" id="{54B8EE94-0E49-4C94-B4D3-43CC3CA35B7F}"/>
            </a:ext>
          </a:extLst>
        </xdr:cNvPr>
        <xdr:cNvSpPr/>
      </xdr:nvSpPr>
      <xdr:spPr>
        <a:xfrm>
          <a:off x="20383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32047</xdr:rowOff>
    </xdr:from>
    <xdr:ext cx="469744" cy="259045"/>
    <xdr:sp macro="" textlink="">
      <xdr:nvSpPr>
        <xdr:cNvPr id="605" name="n_2aveValue【消防施設】&#10;一人当たり面積">
          <a:extLst>
            <a:ext uri="{FF2B5EF4-FFF2-40B4-BE49-F238E27FC236}">
              <a16:creationId xmlns:a16="http://schemas.microsoft.com/office/drawing/2014/main" id="{22FF8ED3-14CD-45B6-AD0B-388340C74FC5}"/>
            </a:ext>
          </a:extLst>
        </xdr:cNvPr>
        <xdr:cNvSpPr txBox="1"/>
      </xdr:nvSpPr>
      <xdr:spPr>
        <a:xfrm>
          <a:off x="20199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FE79F103-F09F-4553-8A3E-5BC7B9CEFE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7369C2D4-54ED-48F5-9C21-77469160C7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76FBCAA9-1ED3-4F85-BDEF-83669236A7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E589826A-E22B-46C0-AB59-3E17CE92D0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FAF19744-86E4-4C30-AB36-F1D39C2CDC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121031</xdr:rowOff>
    </xdr:from>
    <xdr:to>
      <xdr:col>112</xdr:col>
      <xdr:colOff>38100</xdr:colOff>
      <xdr:row>78</xdr:row>
      <xdr:rowOff>51181</xdr:rowOff>
    </xdr:to>
    <xdr:sp macro="" textlink="">
      <xdr:nvSpPr>
        <xdr:cNvPr id="611" name="楕円 610">
          <a:extLst>
            <a:ext uri="{FF2B5EF4-FFF2-40B4-BE49-F238E27FC236}">
              <a16:creationId xmlns:a16="http://schemas.microsoft.com/office/drawing/2014/main" id="{C321468D-60E9-4C25-BC7A-622E7AA4AC6B}"/>
            </a:ext>
          </a:extLst>
        </xdr:cNvPr>
        <xdr:cNvSpPr/>
      </xdr:nvSpPr>
      <xdr:spPr>
        <a:xfrm>
          <a:off x="21272500" y="133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76</xdr:row>
      <xdr:rowOff>67708</xdr:rowOff>
    </xdr:from>
    <xdr:ext cx="469744" cy="259045"/>
    <xdr:sp macro="" textlink="">
      <xdr:nvSpPr>
        <xdr:cNvPr id="612" name="n_1mainValue【消防施設】&#10;一人当たり面積">
          <a:extLst>
            <a:ext uri="{FF2B5EF4-FFF2-40B4-BE49-F238E27FC236}">
              <a16:creationId xmlns:a16="http://schemas.microsoft.com/office/drawing/2014/main" id="{9573CBA5-6006-43BD-A6AA-BB7D38AE3FE2}"/>
            </a:ext>
          </a:extLst>
        </xdr:cNvPr>
        <xdr:cNvSpPr txBox="1"/>
      </xdr:nvSpPr>
      <xdr:spPr>
        <a:xfrm>
          <a:off x="21075727" y="1309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E1CE7282-9882-4415-A7D4-E86565BAD6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FFE52135-12BF-4BB1-AD8E-9666C75A10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ECF03044-CCA8-4292-8BA5-16C03B6F212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CA46F1B5-6ED3-498F-9CC1-B0B7645FB7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B04A299F-9936-4B91-88E5-472EAEA8BA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78C3D344-6A4D-4960-8C6D-5579E066B0E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6CC34290-F7BD-48E1-8F58-8A1E7B3BAA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63958374-DACF-48AA-9ECF-3962768CD7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F6F9BD7B-0DBF-4092-BC6A-6EBDD0A378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6D4E2D53-A3E7-483A-9CEA-7B7A40A330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48FBFB9D-2BE6-492C-8BC4-85AE4C12DE9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a:extLst>
            <a:ext uri="{FF2B5EF4-FFF2-40B4-BE49-F238E27FC236}">
              <a16:creationId xmlns:a16="http://schemas.microsoft.com/office/drawing/2014/main" id="{C1AD59EB-D8DA-41C4-8EC5-EA5FCD2351A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FED2508D-940A-4076-B702-97387D26FA6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2B2A26CA-F54F-4B19-BD2B-3D6B02F107C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4594D268-C959-4B99-9295-A05E182AB3C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3122A28B-DECB-4D19-93FA-9A9AFEA5F06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74FE6555-E71B-4F4A-A451-D863E881143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501D1D01-EB46-450F-8F91-3C9E14C31EA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C33A4760-9691-494E-A008-7BF404F0E7B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B33EF97A-FC14-48F3-AA42-19949AAD4CA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81872441-B8AF-450A-8BF5-D1FFD049770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a:extLst>
            <a:ext uri="{FF2B5EF4-FFF2-40B4-BE49-F238E27FC236}">
              <a16:creationId xmlns:a16="http://schemas.microsoft.com/office/drawing/2014/main" id="{FC2C9403-2913-4C74-8E99-38BB937BA31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D787226A-51C8-4853-B5B9-6AA37769B2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FB413A66-E865-4027-8A13-06D52BA4544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a:extLst>
            <a:ext uri="{FF2B5EF4-FFF2-40B4-BE49-F238E27FC236}">
              <a16:creationId xmlns:a16="http://schemas.microsoft.com/office/drawing/2014/main" id="{2CD338AE-EAB6-429A-A69A-1E1C13DF28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38" name="直線コネクタ 637">
          <a:extLst>
            <a:ext uri="{FF2B5EF4-FFF2-40B4-BE49-F238E27FC236}">
              <a16:creationId xmlns:a16="http://schemas.microsoft.com/office/drawing/2014/main" id="{EED2547A-85CD-401D-93E9-7527BF35B714}"/>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9" name="【庁舎】&#10;有形固定資産減価償却率最小値テキスト">
          <a:extLst>
            <a:ext uri="{FF2B5EF4-FFF2-40B4-BE49-F238E27FC236}">
              <a16:creationId xmlns:a16="http://schemas.microsoft.com/office/drawing/2014/main" id="{5AB7FDFE-383A-4046-BB64-736A1F8105EC}"/>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0" name="直線コネクタ 639">
          <a:extLst>
            <a:ext uri="{FF2B5EF4-FFF2-40B4-BE49-F238E27FC236}">
              <a16:creationId xmlns:a16="http://schemas.microsoft.com/office/drawing/2014/main" id="{5EBC29B4-321B-4DE9-8249-EF40E0D0108D}"/>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41" name="【庁舎】&#10;有形固定資産減価償却率最大値テキスト">
          <a:extLst>
            <a:ext uri="{FF2B5EF4-FFF2-40B4-BE49-F238E27FC236}">
              <a16:creationId xmlns:a16="http://schemas.microsoft.com/office/drawing/2014/main" id="{ABA01366-995C-467A-AAA7-87D28BA8AA4B}"/>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42" name="直線コネクタ 641">
          <a:extLst>
            <a:ext uri="{FF2B5EF4-FFF2-40B4-BE49-F238E27FC236}">
              <a16:creationId xmlns:a16="http://schemas.microsoft.com/office/drawing/2014/main" id="{0818325E-B147-4893-BF2F-3E521E2A47D1}"/>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643" name="【庁舎】&#10;有形固定資産減価償却率平均値テキスト">
          <a:extLst>
            <a:ext uri="{FF2B5EF4-FFF2-40B4-BE49-F238E27FC236}">
              <a16:creationId xmlns:a16="http://schemas.microsoft.com/office/drawing/2014/main" id="{317BE4FA-D4D3-4F5B-AF5C-BD544A59F890}"/>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44" name="フローチャート: 判断 643">
          <a:extLst>
            <a:ext uri="{FF2B5EF4-FFF2-40B4-BE49-F238E27FC236}">
              <a16:creationId xmlns:a16="http://schemas.microsoft.com/office/drawing/2014/main" id="{3D4D061C-2F33-443F-B975-13EB9FC6BA2A}"/>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45" name="フローチャート: 判断 644">
          <a:extLst>
            <a:ext uri="{FF2B5EF4-FFF2-40B4-BE49-F238E27FC236}">
              <a16:creationId xmlns:a16="http://schemas.microsoft.com/office/drawing/2014/main" id="{EECCBB92-D8D4-4273-B8F5-E3E853F286F9}"/>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646" name="n_1aveValue【庁舎】&#10;有形固定資産減価償却率">
          <a:extLst>
            <a:ext uri="{FF2B5EF4-FFF2-40B4-BE49-F238E27FC236}">
              <a16:creationId xmlns:a16="http://schemas.microsoft.com/office/drawing/2014/main" id="{E280EB42-A771-43A0-B3EC-02C006DD4CC1}"/>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647" name="フローチャート: 判断 646">
          <a:extLst>
            <a:ext uri="{FF2B5EF4-FFF2-40B4-BE49-F238E27FC236}">
              <a16:creationId xmlns:a16="http://schemas.microsoft.com/office/drawing/2014/main" id="{2EC16502-CCB1-402A-BBED-A9E60DDEBF64}"/>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648" name="n_2aveValue【庁舎】&#10;有形固定資産減価償却率">
          <a:extLst>
            <a:ext uri="{FF2B5EF4-FFF2-40B4-BE49-F238E27FC236}">
              <a16:creationId xmlns:a16="http://schemas.microsoft.com/office/drawing/2014/main" id="{E1332F2C-4E9A-4705-96D1-CB31B3E36F6A}"/>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CBAB661C-5C1F-4C69-97C4-271649AA37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56297157-25E8-4256-808F-1C40FB94EF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B6BB6995-6F4F-4B06-A524-41292D0487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3B81D26D-61B9-45CD-AB52-B0E01E91D25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949098FE-CB40-474F-AA9D-84DD3A8EFED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169092</xdr:rowOff>
    </xdr:from>
    <xdr:to>
      <xdr:col>81</xdr:col>
      <xdr:colOff>101600</xdr:colOff>
      <xdr:row>101</xdr:row>
      <xdr:rowOff>99242</xdr:rowOff>
    </xdr:to>
    <xdr:sp macro="" textlink="">
      <xdr:nvSpPr>
        <xdr:cNvPr id="654" name="楕円 653">
          <a:extLst>
            <a:ext uri="{FF2B5EF4-FFF2-40B4-BE49-F238E27FC236}">
              <a16:creationId xmlns:a16="http://schemas.microsoft.com/office/drawing/2014/main" id="{937B3308-66D0-4D8A-9C35-90608430176E}"/>
            </a:ext>
          </a:extLst>
        </xdr:cNvPr>
        <xdr:cNvSpPr/>
      </xdr:nvSpPr>
      <xdr:spPr>
        <a:xfrm>
          <a:off x="15430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115769</xdr:rowOff>
    </xdr:from>
    <xdr:ext cx="405111" cy="259045"/>
    <xdr:sp macro="" textlink="">
      <xdr:nvSpPr>
        <xdr:cNvPr id="655" name="n_1mainValue【庁舎】&#10;有形固定資産減価償却率">
          <a:extLst>
            <a:ext uri="{FF2B5EF4-FFF2-40B4-BE49-F238E27FC236}">
              <a16:creationId xmlns:a16="http://schemas.microsoft.com/office/drawing/2014/main" id="{121B55B3-D80E-48D6-BF08-20F9714AF70D}"/>
            </a:ext>
          </a:extLst>
        </xdr:cNvPr>
        <xdr:cNvSpPr txBox="1"/>
      </xdr:nvSpPr>
      <xdr:spPr>
        <a:xfrm>
          <a:off x="152660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A7485C29-BDB4-4152-B133-66F3717660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A35A83DE-3277-40C1-9927-8F47DD626C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8DF691BB-241D-4869-9818-57D6A79111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49D4D204-E61A-4688-B336-040C9F04B2B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11025B66-228E-4C2A-8AE1-31DD71F540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4D1846E7-C52B-4ACD-9B0B-65647F8949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C1779C35-713E-4965-A253-20DC9D48A9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C481056E-46A1-4484-9DA4-FC9A95BF70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a:extLst>
            <a:ext uri="{FF2B5EF4-FFF2-40B4-BE49-F238E27FC236}">
              <a16:creationId xmlns:a16="http://schemas.microsoft.com/office/drawing/2014/main" id="{12807CD3-443E-4AF0-A3F7-2DE08CE233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a:extLst>
            <a:ext uri="{FF2B5EF4-FFF2-40B4-BE49-F238E27FC236}">
              <a16:creationId xmlns:a16="http://schemas.microsoft.com/office/drawing/2014/main" id="{4EED26EA-3241-47BC-B4D7-94DD24F5E2D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a:extLst>
            <a:ext uri="{FF2B5EF4-FFF2-40B4-BE49-F238E27FC236}">
              <a16:creationId xmlns:a16="http://schemas.microsoft.com/office/drawing/2014/main" id="{68AAF1E4-E2EB-4C65-A18D-4C59970354C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a:extLst>
            <a:ext uri="{FF2B5EF4-FFF2-40B4-BE49-F238E27FC236}">
              <a16:creationId xmlns:a16="http://schemas.microsoft.com/office/drawing/2014/main" id="{EB125EB0-7C51-4018-8F11-F5B95B9D013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a:extLst>
            <a:ext uri="{FF2B5EF4-FFF2-40B4-BE49-F238E27FC236}">
              <a16:creationId xmlns:a16="http://schemas.microsoft.com/office/drawing/2014/main" id="{39409DF4-7CD2-4B3C-8790-6F0B433BC88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a:extLst>
            <a:ext uri="{FF2B5EF4-FFF2-40B4-BE49-F238E27FC236}">
              <a16:creationId xmlns:a16="http://schemas.microsoft.com/office/drawing/2014/main" id="{C7F9370F-584D-4A0A-BA15-01783D920DE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a:extLst>
            <a:ext uri="{FF2B5EF4-FFF2-40B4-BE49-F238E27FC236}">
              <a16:creationId xmlns:a16="http://schemas.microsoft.com/office/drawing/2014/main" id="{BF9184F6-92A7-444B-996B-D7D84224106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a:extLst>
            <a:ext uri="{FF2B5EF4-FFF2-40B4-BE49-F238E27FC236}">
              <a16:creationId xmlns:a16="http://schemas.microsoft.com/office/drawing/2014/main" id="{7EB5F87C-DDD9-4C4E-B919-6897A0D9300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a:extLst>
            <a:ext uri="{FF2B5EF4-FFF2-40B4-BE49-F238E27FC236}">
              <a16:creationId xmlns:a16="http://schemas.microsoft.com/office/drawing/2014/main" id="{28267CAC-794D-4747-B2D8-A98A88739D1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a:extLst>
            <a:ext uri="{FF2B5EF4-FFF2-40B4-BE49-F238E27FC236}">
              <a16:creationId xmlns:a16="http://schemas.microsoft.com/office/drawing/2014/main" id="{09CCAC53-1485-4DB7-A3B3-6DF43612ADB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a:extLst>
            <a:ext uri="{FF2B5EF4-FFF2-40B4-BE49-F238E27FC236}">
              <a16:creationId xmlns:a16="http://schemas.microsoft.com/office/drawing/2014/main" id="{73F6C97C-D704-4598-857C-4F0DE538F37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a:extLst>
            <a:ext uri="{FF2B5EF4-FFF2-40B4-BE49-F238E27FC236}">
              <a16:creationId xmlns:a16="http://schemas.microsoft.com/office/drawing/2014/main" id="{3A9EC0B0-CB42-460D-B6CD-2ED3E829A43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a:extLst>
            <a:ext uri="{FF2B5EF4-FFF2-40B4-BE49-F238E27FC236}">
              <a16:creationId xmlns:a16="http://schemas.microsoft.com/office/drawing/2014/main" id="{B1E29F3B-3636-4639-9C1B-88E5C78FCE9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77" name="テキスト ボックス 676">
          <a:extLst>
            <a:ext uri="{FF2B5EF4-FFF2-40B4-BE49-F238E27FC236}">
              <a16:creationId xmlns:a16="http://schemas.microsoft.com/office/drawing/2014/main" id="{A00E039D-A546-4206-A803-9E5B0413F62F}"/>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E3C397CE-DC20-4688-983C-B11CCCA161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9" name="テキスト ボックス 678">
          <a:extLst>
            <a:ext uri="{FF2B5EF4-FFF2-40B4-BE49-F238E27FC236}">
              <a16:creationId xmlns:a16="http://schemas.microsoft.com/office/drawing/2014/main" id="{515E8B3D-5AA8-4024-A4A8-F4EE0248919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a:extLst>
            <a:ext uri="{FF2B5EF4-FFF2-40B4-BE49-F238E27FC236}">
              <a16:creationId xmlns:a16="http://schemas.microsoft.com/office/drawing/2014/main" id="{D884B374-16B4-4751-84A2-D7DD3661FC8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81" name="直線コネクタ 680">
          <a:extLst>
            <a:ext uri="{FF2B5EF4-FFF2-40B4-BE49-F238E27FC236}">
              <a16:creationId xmlns:a16="http://schemas.microsoft.com/office/drawing/2014/main" id="{BDDFE3FF-6166-4F7A-BE9A-88CCDF67939A}"/>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82" name="【庁舎】&#10;一人当たり面積最小値テキスト">
          <a:extLst>
            <a:ext uri="{FF2B5EF4-FFF2-40B4-BE49-F238E27FC236}">
              <a16:creationId xmlns:a16="http://schemas.microsoft.com/office/drawing/2014/main" id="{0F4A241B-36B7-455E-A567-AAB71FA78300}"/>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83" name="直線コネクタ 682">
          <a:extLst>
            <a:ext uri="{FF2B5EF4-FFF2-40B4-BE49-F238E27FC236}">
              <a16:creationId xmlns:a16="http://schemas.microsoft.com/office/drawing/2014/main" id="{61EA4111-C785-4CCA-B571-1303FC37DD61}"/>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84" name="【庁舎】&#10;一人当たり面積最大値テキスト">
          <a:extLst>
            <a:ext uri="{FF2B5EF4-FFF2-40B4-BE49-F238E27FC236}">
              <a16:creationId xmlns:a16="http://schemas.microsoft.com/office/drawing/2014/main" id="{405597FC-E8B2-4911-9660-665A85DCAC52}"/>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85" name="直線コネクタ 684">
          <a:extLst>
            <a:ext uri="{FF2B5EF4-FFF2-40B4-BE49-F238E27FC236}">
              <a16:creationId xmlns:a16="http://schemas.microsoft.com/office/drawing/2014/main" id="{FAD2E26B-4028-4879-9E7C-9454AA3FD764}"/>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686" name="【庁舎】&#10;一人当たり面積平均値テキスト">
          <a:extLst>
            <a:ext uri="{FF2B5EF4-FFF2-40B4-BE49-F238E27FC236}">
              <a16:creationId xmlns:a16="http://schemas.microsoft.com/office/drawing/2014/main" id="{A3ADC2A7-90ED-4120-9F26-6772714EB659}"/>
            </a:ext>
          </a:extLst>
        </xdr:cNvPr>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87" name="フローチャート: 判断 686">
          <a:extLst>
            <a:ext uri="{FF2B5EF4-FFF2-40B4-BE49-F238E27FC236}">
              <a16:creationId xmlns:a16="http://schemas.microsoft.com/office/drawing/2014/main" id="{A382BBE4-B5FA-4A28-9E47-2C5BE92DE4EB}"/>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88" name="フローチャート: 判断 687">
          <a:extLst>
            <a:ext uri="{FF2B5EF4-FFF2-40B4-BE49-F238E27FC236}">
              <a16:creationId xmlns:a16="http://schemas.microsoft.com/office/drawing/2014/main" id="{CAF31956-E44A-48C4-96B5-4E9B6D10694A}"/>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689" name="n_1aveValue【庁舎】&#10;一人当たり面積">
          <a:extLst>
            <a:ext uri="{FF2B5EF4-FFF2-40B4-BE49-F238E27FC236}">
              <a16:creationId xmlns:a16="http://schemas.microsoft.com/office/drawing/2014/main" id="{0A218059-16B3-482A-B38B-3CDEEFD9417E}"/>
            </a:ext>
          </a:extLst>
        </xdr:cNvPr>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690" name="フローチャート: 判断 689">
          <a:extLst>
            <a:ext uri="{FF2B5EF4-FFF2-40B4-BE49-F238E27FC236}">
              <a16:creationId xmlns:a16="http://schemas.microsoft.com/office/drawing/2014/main" id="{9F996F7E-95AA-4777-BC7C-D2E102C40555}"/>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691" name="n_2aveValue【庁舎】&#10;一人当たり面積">
          <a:extLst>
            <a:ext uri="{FF2B5EF4-FFF2-40B4-BE49-F238E27FC236}">
              <a16:creationId xmlns:a16="http://schemas.microsoft.com/office/drawing/2014/main" id="{728CB974-CAFF-4E51-B096-9AB87E76C6B8}"/>
            </a:ext>
          </a:extLst>
        </xdr:cNvPr>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77F76EA2-228F-402A-9797-DC8A6E001D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513C3374-845B-46FA-A172-D97F402D8E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B04E0449-9648-40F7-88F4-B6C3970010C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F53104DA-DFB7-48F6-B52E-8A910A58AB2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19DF47A-170C-4DFB-AD83-710BA62901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4499</xdr:rowOff>
    </xdr:from>
    <xdr:to>
      <xdr:col>112</xdr:col>
      <xdr:colOff>38100</xdr:colOff>
      <xdr:row>108</xdr:row>
      <xdr:rowOff>106099</xdr:rowOff>
    </xdr:to>
    <xdr:sp macro="" textlink="">
      <xdr:nvSpPr>
        <xdr:cNvPr id="697" name="楕円 696">
          <a:extLst>
            <a:ext uri="{FF2B5EF4-FFF2-40B4-BE49-F238E27FC236}">
              <a16:creationId xmlns:a16="http://schemas.microsoft.com/office/drawing/2014/main" id="{1203A86E-31F2-4D27-8CD1-A0E6F34DC746}"/>
            </a:ext>
          </a:extLst>
        </xdr:cNvPr>
        <xdr:cNvSpPr/>
      </xdr:nvSpPr>
      <xdr:spPr>
        <a:xfrm>
          <a:off x="21272500" y="185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122626</xdr:rowOff>
    </xdr:from>
    <xdr:ext cx="469744" cy="259045"/>
    <xdr:sp macro="" textlink="">
      <xdr:nvSpPr>
        <xdr:cNvPr id="698" name="n_1mainValue【庁舎】&#10;一人当たり面積">
          <a:extLst>
            <a:ext uri="{FF2B5EF4-FFF2-40B4-BE49-F238E27FC236}">
              <a16:creationId xmlns:a16="http://schemas.microsoft.com/office/drawing/2014/main" id="{D1D7BCDC-149B-4C41-8494-695F20C390A0}"/>
            </a:ext>
          </a:extLst>
        </xdr:cNvPr>
        <xdr:cNvSpPr txBox="1"/>
      </xdr:nvSpPr>
      <xdr:spPr>
        <a:xfrm>
          <a:off x="21075727" y="1829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D947966E-322E-4012-B061-91E23B2B72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B10C33B1-B3EC-46D7-A921-C6C7ED7C1E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DC952F49-A2EE-41A5-A6D3-08552510F0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体育館、廃棄物処理場、庁舎等が高い状況である。体育館については海士小学校体育館を耐震化大規模改修の計画をしており、庁舎と廃棄物処理場については、来年度からの更新計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全体的に今後作成する個別施設計画に基づき施設の量を含め適正な管理に努めたい。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2,286
2,276
33.44
4,934,051
4,814,966
84,014
2,379,513
8,400,324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離島という地理的条件による人口減少や少子高齢化等により、町の財政基盤が弱く、類似団体平均をかなり下回っている。これまで行ってきた産業振興、交流、定住施策を行いながら、平成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年度より民間委員と一緒に作成した「第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集中改革プラン」に基づき、民間委託等の推進、ラスパイレス指数が示すとおり人件費の削減、物件費や町単補助金の大幅な縮減と町道等の維持補修を職員で対応する等徹底的な行財政改革を進め、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1694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1694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年度からの退職者不補充や平成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年度から実施している職員の給与カット等による人件費の削減、維持補修費、補助費、物件費の縮減を図ってきたが、やや類似団体を上回っている。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66</xdr:row>
      <xdr:rowOff>2921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87252"/>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508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872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31877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31620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31877</xdr:rowOff>
    </xdr:from>
    <xdr:to>
      <xdr:col>11</xdr:col>
      <xdr:colOff>31750</xdr:colOff>
      <xdr:row>66</xdr:row>
      <xdr:rowOff>53594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34757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123571</xdr:rowOff>
    </xdr:from>
    <xdr:to>
      <xdr:col>23</xdr:col>
      <xdr:colOff>184150</xdr:colOff>
      <xdr:row>66</xdr:row>
      <xdr:rowOff>53721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95648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3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152527</xdr:rowOff>
    </xdr:from>
    <xdr:to>
      <xdr:col>11</xdr:col>
      <xdr:colOff>82550</xdr:colOff>
      <xdr:row>66</xdr:row>
      <xdr:rowOff>82677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67454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89171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特別職、議員報酬、職員給与等の人件費カットと物件費の縮減により類似団体を下回っていたがＨ２１年度から上回るこっととなった。これは、人件費の復元及び国の経済対策による物件費等の増による。今後もこれらを含めた経費の抑制を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126594</xdr:rowOff>
    </xdr:from>
    <xdr:to>
      <xdr:col>23</xdr:col>
      <xdr:colOff>133350</xdr:colOff>
      <xdr:row>82</xdr:row>
      <xdr:rowOff>128733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185494"/>
          <a:ext cx="8382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101121</xdr:rowOff>
    </xdr:from>
    <xdr:to>
      <xdr:col>19</xdr:col>
      <xdr:colOff>133350</xdr:colOff>
      <xdr:row>82</xdr:row>
      <xdr:rowOff>128733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60021"/>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80976</xdr:rowOff>
    </xdr:from>
    <xdr:to>
      <xdr:col>15</xdr:col>
      <xdr:colOff>82550</xdr:colOff>
      <xdr:row>82</xdr:row>
      <xdr:rowOff>101121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39876"/>
          <a:ext cx="889000" cy="2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66413</xdr:rowOff>
    </xdr:from>
    <xdr:to>
      <xdr:col>11</xdr:col>
      <xdr:colOff>31750</xdr:colOff>
      <xdr:row>82</xdr:row>
      <xdr:rowOff>80976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25313"/>
          <a:ext cx="889000" cy="1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75794</xdr:rowOff>
    </xdr:from>
    <xdr:to>
      <xdr:col>23</xdr:col>
      <xdr:colOff>184150</xdr:colOff>
      <xdr:row>83</xdr:row>
      <xdr:rowOff>5944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47871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77933</xdr:rowOff>
    </xdr:from>
    <xdr:to>
      <xdr:col>19</xdr:col>
      <xdr:colOff>184150</xdr:colOff>
      <xdr:row>83</xdr:row>
      <xdr:rowOff>8083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164310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23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50321</xdr:rowOff>
    </xdr:from>
    <xdr:to>
      <xdr:col>15</xdr:col>
      <xdr:colOff>133350</xdr:colOff>
      <xdr:row>82</xdr:row>
      <xdr:rowOff>151921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136698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1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30176</xdr:rowOff>
    </xdr:from>
    <xdr:to>
      <xdr:col>11</xdr:col>
      <xdr:colOff>82550</xdr:colOff>
      <xdr:row>82</xdr:row>
      <xdr:rowOff>131776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116553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7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15613</xdr:rowOff>
    </xdr:from>
    <xdr:to>
      <xdr:col>7</xdr:col>
      <xdr:colOff>31750</xdr:colOff>
      <xdr:row>82</xdr:row>
      <xdr:rowOff>117213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101990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6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年度から「自立促進プラン」に基づき職員給与の大幅なカットを実施したことにより、全国でも低い水準となっている。</a:t>
          </a:r>
          <a:endParaRPr lang="ja-JP" altLang="ja-JP" sz="1400">
            <a:effectLst/>
          </a:endParaRPr>
        </a:p>
        <a:p>
          <a:r>
            <a:rPr kumimoji="1" lang="ja-JP" altLang="ja-JP" sz="1100">
              <a:solidFill>
                <a:schemeClr val="dk1"/>
              </a:solidFill>
              <a:effectLst/>
              <a:latin typeface="+mn-lt"/>
              <a:ea typeface="+mn-ea"/>
              <a:cs typeface="+mn-cs"/>
            </a:rPr>
            <a:t>１００を上回らない運用を今後も努力する。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なお、当該数値は地方公務員給与実態調査を引用したものである。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87</xdr:row>
      <xdr:rowOff>135255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505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135255</xdr:rowOff>
    </xdr:from>
    <xdr:to>
      <xdr:col>77</xdr:col>
      <xdr:colOff>44450</xdr:colOff>
      <xdr:row>88</xdr:row>
      <xdr:rowOff>48261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5051405"/>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48261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48261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過去からの退職不補充策により、急激に人口が減少する中、類似団体平均とほぼ同等の数値となっている。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23657</xdr:rowOff>
    </xdr:from>
    <xdr:to>
      <xdr:col>81</xdr:col>
      <xdr:colOff>44450</xdr:colOff>
      <xdr:row>60</xdr:row>
      <xdr:rowOff>26205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10657"/>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16687</xdr:rowOff>
    </xdr:from>
    <xdr:to>
      <xdr:col>77</xdr:col>
      <xdr:colOff>44450</xdr:colOff>
      <xdr:row>60</xdr:row>
      <xdr:rowOff>23657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303687"/>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5158</xdr:rowOff>
    </xdr:from>
    <xdr:to>
      <xdr:col>72</xdr:col>
      <xdr:colOff>203200</xdr:colOff>
      <xdr:row>60</xdr:row>
      <xdr:rowOff>16687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292158"/>
          <a:ext cx="8890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5158</xdr:rowOff>
    </xdr:from>
    <xdr:to>
      <xdr:col>68</xdr:col>
      <xdr:colOff>152400</xdr:colOff>
      <xdr:row>60</xdr:row>
      <xdr:rowOff>9313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292158"/>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146855</xdr:rowOff>
    </xdr:from>
    <xdr:to>
      <xdr:col>81</xdr:col>
      <xdr:colOff>95250</xdr:colOff>
      <xdr:row>60</xdr:row>
      <xdr:rowOff>77005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163382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10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144307</xdr:rowOff>
    </xdr:from>
    <xdr:to>
      <xdr:col>77</xdr:col>
      <xdr:colOff>95250</xdr:colOff>
      <xdr:row>60</xdr:row>
      <xdr:rowOff>74457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84634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028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137337</xdr:rowOff>
    </xdr:from>
    <xdr:to>
      <xdr:col>73</xdr:col>
      <xdr:colOff>44450</xdr:colOff>
      <xdr:row>60</xdr:row>
      <xdr:rowOff>67487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52264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125808</xdr:rowOff>
    </xdr:from>
    <xdr:to>
      <xdr:col>68</xdr:col>
      <xdr:colOff>203200</xdr:colOff>
      <xdr:row>60</xdr:row>
      <xdr:rowOff>55958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40735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2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44890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に係る起債の償還等に伴い上昇し、類似団体平均を大幅に上回っている。今後控えている事業計画の整理・縮小、また減債基金等による繰上償還を行うことで、縮減に努めたことによって改善している。今後はこれを継続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81704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2665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43</xdr:row>
      <xdr:rowOff>63077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2826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44</xdr:row>
      <xdr:rowOff>92710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43542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6365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であるが故に住民の生活を守るため行った、漁港、港湾、下水道の整備、清掃センター、浄化センター、宿泊施設、水産加工施設等の大型プロジェクト事業の地方債発行額が多額となったことにより将来負担額が増え、類似団体内で最も高く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109432</xdr:rowOff>
    </xdr:from>
    <xdr:to>
      <xdr:col>81</xdr:col>
      <xdr:colOff>44450</xdr:colOff>
      <xdr:row>23</xdr:row>
      <xdr:rowOff>5419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3709882"/>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114258</xdr:rowOff>
    </xdr:from>
    <xdr:to>
      <xdr:col>77</xdr:col>
      <xdr:colOff>44450</xdr:colOff>
      <xdr:row>23</xdr:row>
      <xdr:rowOff>5419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3714708"/>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114258</xdr:rowOff>
    </xdr:from>
    <xdr:to>
      <xdr:col>72</xdr:col>
      <xdr:colOff>203200</xdr:colOff>
      <xdr:row>22</xdr:row>
      <xdr:rowOff>61849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3714708"/>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165989</xdr:rowOff>
    </xdr:from>
    <xdr:to>
      <xdr:col>68</xdr:col>
      <xdr:colOff>152400</xdr:colOff>
      <xdr:row>22</xdr:row>
      <xdr:rowOff>61849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3423539"/>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58632</xdr:rowOff>
    </xdr:from>
    <xdr:to>
      <xdr:col>81</xdr:col>
      <xdr:colOff>95250</xdr:colOff>
      <xdr:row>21</xdr:row>
      <xdr:rowOff>160232</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125959</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55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126069</xdr:rowOff>
    </xdr:from>
    <xdr:to>
      <xdr:col>77</xdr:col>
      <xdr:colOff>95250</xdr:colOff>
      <xdr:row>23</xdr:row>
      <xdr:rowOff>56219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8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40996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98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63458</xdr:rowOff>
    </xdr:from>
    <xdr:to>
      <xdr:col>73</xdr:col>
      <xdr:colOff>44450</xdr:colOff>
      <xdr:row>21</xdr:row>
      <xdr:rowOff>165058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6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149835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7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11049</xdr:rowOff>
    </xdr:from>
    <xdr:to>
      <xdr:col>68</xdr:col>
      <xdr:colOff>203200</xdr:colOff>
      <xdr:row>22</xdr:row>
      <xdr:rowOff>112649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97426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8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115189</xdr:rowOff>
    </xdr:from>
    <xdr:to>
      <xdr:col>64</xdr:col>
      <xdr:colOff>152400</xdr:colOff>
      <xdr:row>20</xdr:row>
      <xdr:rowOff>45339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3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30116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2,286
2,276
33.44
4,934,051
4,814,966
84,014
2,379,513
8,400,324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年度から実施している職員の給与カット等による人件費の削減の継続により他の団体より低い。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97282</xdr:rowOff>
    </xdr:from>
    <xdr:to>
      <xdr:col>24</xdr:col>
      <xdr:colOff>25400</xdr:colOff>
      <xdr:row>33</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551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77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962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156718</xdr:rowOff>
    </xdr:from>
    <xdr:to>
      <xdr:col>11</xdr:col>
      <xdr:colOff>9525</xdr:colOff>
      <xdr:row>34</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145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46482</xdr:rowOff>
    </xdr:from>
    <xdr:to>
      <xdr:col>24</xdr:col>
      <xdr:colOff>76200</xdr:colOff>
      <xdr:row>33</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63009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4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105918</xdr:rowOff>
    </xdr:from>
    <xdr:to>
      <xdr:col>11</xdr:col>
      <xdr:colOff>60325</xdr:colOff>
      <xdr:row>34</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46245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類似団体、島根県平均に比べ低く、今後も行財政改革の継続により経費の縮減に努める。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76708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918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19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64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78994</xdr:rowOff>
    </xdr:from>
    <xdr:to>
      <xdr:col>69</xdr:col>
      <xdr:colOff>92075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28194</xdr:rowOff>
    </xdr:from>
    <xdr:to>
      <xdr:col>65</xdr:col>
      <xdr:colOff>53975</xdr:colOff>
      <xdr:row>15</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139971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経済対策、交付税措置等の影響により予算規模の拡大等影響し</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更に福祉事務所を設置していることや子育て支援条例による施策推進のため類似団体より大きい。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135165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32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下水道会計の下水道平準化債の未発行による一般会計からの繰出金増加による影響である。今後、形式収支等財政運営を考慮し財政運営に努める。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123190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04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85090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88917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行財政改革により、歳出抑制の効果が各平均より低いと思われる、今後も行財政改革の継続により経費の縮減に努める。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80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普通建設事業費に係る起債の償還等に伴う、類似団体平均を大幅に上回っている。今後控えている事業計画の整理・縮小、また減債基金等による繰上償還を行うことで、縮減に努める。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138430</xdr:rowOff>
    </xdr:from>
    <xdr:to>
      <xdr:col>24</xdr:col>
      <xdr:colOff>25400</xdr:colOff>
      <xdr:row>81</xdr:row>
      <xdr:rowOff>85089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8544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123189</xdr:rowOff>
    </xdr:from>
    <xdr:to>
      <xdr:col>19</xdr:col>
      <xdr:colOff>187325</xdr:colOff>
      <xdr:row>80</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839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123189</xdr:rowOff>
    </xdr:from>
    <xdr:to>
      <xdr:col>15</xdr:col>
      <xdr:colOff>98425</xdr:colOff>
      <xdr:row>81</xdr:row>
      <xdr:rowOff>111761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8391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111761</xdr:rowOff>
    </xdr:from>
    <xdr:to>
      <xdr:col>11</xdr:col>
      <xdr:colOff>9525</xdr:colOff>
      <xdr:row>81</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9992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34289</xdr:rowOff>
    </xdr:from>
    <xdr:to>
      <xdr:col>24</xdr:col>
      <xdr:colOff>76200</xdr:colOff>
      <xdr:row>81</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114316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87630</xdr:rowOff>
    </xdr:from>
    <xdr:to>
      <xdr:col>20</xdr:col>
      <xdr:colOff>38100</xdr:colOff>
      <xdr:row>81</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2557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89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72389</xdr:rowOff>
    </xdr:from>
    <xdr:to>
      <xdr:col>15</xdr:col>
      <xdr:colOff>149225</xdr:colOff>
      <xdr:row>81</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158766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60961</xdr:rowOff>
    </xdr:from>
    <xdr:to>
      <xdr:col>11</xdr:col>
      <xdr:colOff>60325</xdr:colOff>
      <xdr:row>81</xdr:row>
      <xdr:rowOff>162561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147338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403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110489</xdr:rowOff>
    </xdr:from>
    <xdr:to>
      <xdr:col>6</xdr:col>
      <xdr:colOff>171450</xdr:colOff>
      <xdr:row>82</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25416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行財政改革による効果が毎年継続的にあらわれている。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30662</xdr:rowOff>
    </xdr:from>
    <xdr:to>
      <xdr:col>82</xdr:col>
      <xdr:colOff>107950</xdr:colOff>
      <xdr:row>75</xdr:row>
      <xdr:rowOff>89444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88941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89444</xdr:rowOff>
    </xdr:from>
    <xdr:to>
      <xdr:col>78</xdr:col>
      <xdr:colOff>69850</xdr:colOff>
      <xdr:row>75</xdr:row>
      <xdr:rowOff>141696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481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141696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90574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33927</xdr:rowOff>
    </xdr:from>
    <xdr:to>
      <xdr:col>69</xdr:col>
      <xdr:colOff>92075</xdr:colOff>
      <xdr:row>75</xdr:row>
      <xdr:rowOff>46990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92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151312</xdr:rowOff>
    </xdr:from>
    <xdr:to>
      <xdr:col>82</xdr:col>
      <xdr:colOff>158750</xdr:colOff>
      <xdr:row>75</xdr:row>
      <xdr:rowOff>81462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167839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8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38644</xdr:rowOff>
    </xdr:from>
    <xdr:to>
      <xdr:col>78</xdr:col>
      <xdr:colOff>120650</xdr:colOff>
      <xdr:row>75</xdr:row>
      <xdr:rowOff>140244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150421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6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90896</xdr:rowOff>
    </xdr:from>
    <xdr:to>
      <xdr:col>74</xdr:col>
      <xdr:colOff>31750</xdr:colOff>
      <xdr:row>76</xdr:row>
      <xdr:rowOff>21047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31223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135992</xdr:rowOff>
    </xdr:from>
    <xdr:to>
      <xdr:col>29</xdr:col>
      <xdr:colOff>127000</xdr:colOff>
      <xdr:row>17</xdr:row>
      <xdr:rowOff>167837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98267"/>
          <a:ext cx="647700" cy="3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167837</xdr:rowOff>
    </xdr:from>
    <xdr:to>
      <xdr:col>26</xdr:col>
      <xdr:colOff>50800</xdr:colOff>
      <xdr:row>18</xdr:row>
      <xdr:rowOff>40525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0112"/>
          <a:ext cx="698500" cy="4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40525</xdr:rowOff>
    </xdr:from>
    <xdr:to>
      <xdr:col>22</xdr:col>
      <xdr:colOff>114300</xdr:colOff>
      <xdr:row>18</xdr:row>
      <xdr:rowOff>47548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4250"/>
          <a:ext cx="698500" cy="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47548</xdr:rowOff>
    </xdr:from>
    <xdr:to>
      <xdr:col>18</xdr:col>
      <xdr:colOff>177800</xdr:colOff>
      <xdr:row>18</xdr:row>
      <xdr:rowOff>54141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81273"/>
          <a:ext cx="698500" cy="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85192</xdr:rowOff>
    </xdr:from>
    <xdr:to>
      <xdr:col>29</xdr:col>
      <xdr:colOff>177800</xdr:colOff>
      <xdr:row>18</xdr:row>
      <xdr:rowOff>15342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4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101719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117037</xdr:rowOff>
    </xdr:from>
    <xdr:to>
      <xdr:col>26</xdr:col>
      <xdr:colOff>101600</xdr:colOff>
      <xdr:row>18</xdr:row>
      <xdr:rowOff>47187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7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57364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161175</xdr:rowOff>
    </xdr:from>
    <xdr:to>
      <xdr:col>22</xdr:col>
      <xdr:colOff>165100</xdr:colOff>
      <xdr:row>18</xdr:row>
      <xdr:rowOff>91325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2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101502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168198</xdr:rowOff>
    </xdr:from>
    <xdr:to>
      <xdr:col>19</xdr:col>
      <xdr:colOff>38100</xdr:colOff>
      <xdr:row>18</xdr:row>
      <xdr:rowOff>98348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3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108525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9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3341</xdr:rowOff>
    </xdr:from>
    <xdr:to>
      <xdr:col>15</xdr:col>
      <xdr:colOff>101600</xdr:colOff>
      <xdr:row>18</xdr:row>
      <xdr:rowOff>104941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115118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0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53101</xdr:rowOff>
    </xdr:from>
    <xdr:to>
      <xdr:col>29</xdr:col>
      <xdr:colOff>127000</xdr:colOff>
      <xdr:row>35</xdr:row>
      <xdr:rowOff>166053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63451"/>
          <a:ext cx="647700" cy="11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166053</xdr:rowOff>
    </xdr:from>
    <xdr:to>
      <xdr:col>26</xdr:col>
      <xdr:colOff>50800</xdr:colOff>
      <xdr:row>35</xdr:row>
      <xdr:rowOff>265783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76403"/>
          <a:ext cx="698500" cy="9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78346</xdr:rowOff>
    </xdr:from>
    <xdr:to>
      <xdr:col>22</xdr:col>
      <xdr:colOff>114300</xdr:colOff>
      <xdr:row>35</xdr:row>
      <xdr:rowOff>265783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88696"/>
          <a:ext cx="698500" cy="18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281099</xdr:rowOff>
    </xdr:from>
    <xdr:to>
      <xdr:col>18</xdr:col>
      <xdr:colOff>177800</xdr:colOff>
      <xdr:row>35</xdr:row>
      <xdr:rowOff>78346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48549"/>
          <a:ext cx="698500" cy="14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2301</xdr:rowOff>
    </xdr:from>
    <xdr:to>
      <xdr:col>29</xdr:col>
      <xdr:colOff>177800</xdr:colOff>
      <xdr:row>35</xdr:row>
      <xdr:rowOff>103901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1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190278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5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115253</xdr:rowOff>
    </xdr:from>
    <xdr:to>
      <xdr:col>26</xdr:col>
      <xdr:colOff>101600</xdr:colOff>
      <xdr:row>35</xdr:row>
      <xdr:rowOff>216853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227030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214983</xdr:rowOff>
    </xdr:from>
    <xdr:to>
      <xdr:col>22</xdr:col>
      <xdr:colOff>165100</xdr:colOff>
      <xdr:row>35</xdr:row>
      <xdr:rowOff>316583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326760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27546</xdr:rowOff>
    </xdr:from>
    <xdr:to>
      <xdr:col>19</xdr:col>
      <xdr:colOff>38100</xdr:colOff>
      <xdr:row>35</xdr:row>
      <xdr:rowOff>129146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3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139323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0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230299</xdr:rowOff>
    </xdr:from>
    <xdr:to>
      <xdr:col>15</xdr:col>
      <xdr:colOff>101600</xdr:colOff>
      <xdr:row>34</xdr:row>
      <xdr:rowOff>331899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97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342076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2,286
2,276
33.44
4,934,051
4,814,966
84,014
2,379,513
8,400,324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93613</xdr:rowOff>
    </xdr:from>
    <xdr:to>
      <xdr:col>24</xdr:col>
      <xdr:colOff>63500</xdr:colOff>
      <xdr:row>37</xdr:row>
      <xdr:rowOff>108877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7263"/>
          <a:ext cx="8382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107919</xdr:rowOff>
    </xdr:from>
    <xdr:to>
      <xdr:col>19</xdr:col>
      <xdr:colOff>177800</xdr:colOff>
      <xdr:row>37</xdr:row>
      <xdr:rowOff>108877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51569"/>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102037</xdr:rowOff>
    </xdr:from>
    <xdr:to>
      <xdr:col>15</xdr:col>
      <xdr:colOff>50800</xdr:colOff>
      <xdr:row>37</xdr:row>
      <xdr:rowOff>107919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45687"/>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99150</xdr:rowOff>
    </xdr:from>
    <xdr:to>
      <xdr:col>10</xdr:col>
      <xdr:colOff>114300</xdr:colOff>
      <xdr:row>37</xdr:row>
      <xdr:rowOff>102037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42800"/>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42813</xdr:rowOff>
    </xdr:from>
    <xdr:to>
      <xdr:col>24</xdr:col>
      <xdr:colOff>114300</xdr:colOff>
      <xdr:row>37</xdr:row>
      <xdr:rowOff>144413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65690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3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58077</xdr:rowOff>
    </xdr:from>
    <xdr:to>
      <xdr:col>20</xdr:col>
      <xdr:colOff>38100</xdr:colOff>
      <xdr:row>37</xdr:row>
      <xdr:rowOff>159677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4754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7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57119</xdr:rowOff>
    </xdr:from>
    <xdr:to>
      <xdr:col>15</xdr:col>
      <xdr:colOff>101600</xdr:colOff>
      <xdr:row>37</xdr:row>
      <xdr:rowOff>158719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3796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51237</xdr:rowOff>
    </xdr:from>
    <xdr:to>
      <xdr:col>10</xdr:col>
      <xdr:colOff>165100</xdr:colOff>
      <xdr:row>37</xdr:row>
      <xdr:rowOff>152837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169364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7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48350</xdr:rowOff>
    </xdr:from>
    <xdr:to>
      <xdr:col>6</xdr:col>
      <xdr:colOff>38100</xdr:colOff>
      <xdr:row>37</xdr:row>
      <xdr:rowOff>149950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166477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6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115368</xdr:rowOff>
    </xdr:from>
    <xdr:to>
      <xdr:col>24</xdr:col>
      <xdr:colOff>63500</xdr:colOff>
      <xdr:row>57</xdr:row>
      <xdr:rowOff>119465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888018"/>
          <a:ext cx="8382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115368</xdr:rowOff>
    </xdr:from>
    <xdr:to>
      <xdr:col>19</xdr:col>
      <xdr:colOff>177800</xdr:colOff>
      <xdr:row>57</xdr:row>
      <xdr:rowOff>139171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88018"/>
          <a:ext cx="8890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139171</xdr:rowOff>
    </xdr:from>
    <xdr:to>
      <xdr:col>15</xdr:col>
      <xdr:colOff>50800</xdr:colOff>
      <xdr:row>57</xdr:row>
      <xdr:rowOff>159654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11821"/>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159654</xdr:rowOff>
    </xdr:from>
    <xdr:to>
      <xdr:col>10</xdr:col>
      <xdr:colOff>114300</xdr:colOff>
      <xdr:row>58</xdr:row>
      <xdr:rowOff>2542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32304"/>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68665</xdr:rowOff>
    </xdr:from>
    <xdr:to>
      <xdr:col>24</xdr:col>
      <xdr:colOff>114300</xdr:colOff>
      <xdr:row>57</xdr:row>
      <xdr:rowOff>170265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91542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9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64568</xdr:rowOff>
    </xdr:from>
    <xdr:to>
      <xdr:col>20</xdr:col>
      <xdr:colOff>38100</xdr:colOff>
      <xdr:row>57</xdr:row>
      <xdr:rowOff>166168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11245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61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88371</xdr:rowOff>
    </xdr:from>
    <xdr:to>
      <xdr:col>15</xdr:col>
      <xdr:colOff>101600</xdr:colOff>
      <xdr:row>58</xdr:row>
      <xdr:rowOff>18521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6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35048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63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108854</xdr:rowOff>
    </xdr:from>
    <xdr:to>
      <xdr:col>10</xdr:col>
      <xdr:colOff>165100</xdr:colOff>
      <xdr:row>58</xdr:row>
      <xdr:rowOff>39004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55531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65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123192</xdr:rowOff>
    </xdr:from>
    <xdr:to>
      <xdr:col>6</xdr:col>
      <xdr:colOff>38100</xdr:colOff>
      <xdr:row>58</xdr:row>
      <xdr:rowOff>53342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9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69869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67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125811</xdr:rowOff>
    </xdr:from>
    <xdr:to>
      <xdr:col>24</xdr:col>
      <xdr:colOff>63500</xdr:colOff>
      <xdr:row>78</xdr:row>
      <xdr:rowOff>132476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98911"/>
          <a:ext cx="8382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132476</xdr:rowOff>
    </xdr:from>
    <xdr:to>
      <xdr:col>19</xdr:col>
      <xdr:colOff>177800</xdr:colOff>
      <xdr:row>78</xdr:row>
      <xdr:rowOff>133198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05576"/>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131584</xdr:rowOff>
    </xdr:from>
    <xdr:to>
      <xdr:col>15</xdr:col>
      <xdr:colOff>50800</xdr:colOff>
      <xdr:row>78</xdr:row>
      <xdr:rowOff>133198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04684"/>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131584</xdr:rowOff>
    </xdr:from>
    <xdr:to>
      <xdr:col>10</xdr:col>
      <xdr:colOff>114300</xdr:colOff>
      <xdr:row>78</xdr:row>
      <xdr:rowOff>132316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0468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75011</xdr:rowOff>
    </xdr:from>
    <xdr:to>
      <xdr:col>24</xdr:col>
      <xdr:colOff>114300</xdr:colOff>
      <xdr:row>79</xdr:row>
      <xdr:rowOff>5161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161388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81676</xdr:rowOff>
    </xdr:from>
    <xdr:to>
      <xdr:col>20</xdr:col>
      <xdr:colOff>38100</xdr:colOff>
      <xdr:row>79</xdr:row>
      <xdr:rowOff>11826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2953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82398</xdr:rowOff>
    </xdr:from>
    <xdr:to>
      <xdr:col>15</xdr:col>
      <xdr:colOff>101600</xdr:colOff>
      <xdr:row>79</xdr:row>
      <xdr:rowOff>12548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3675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80784</xdr:rowOff>
    </xdr:from>
    <xdr:to>
      <xdr:col>10</xdr:col>
      <xdr:colOff>165100</xdr:colOff>
      <xdr:row>79</xdr:row>
      <xdr:rowOff>10934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2061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81516</xdr:rowOff>
    </xdr:from>
    <xdr:to>
      <xdr:col>6</xdr:col>
      <xdr:colOff>38100</xdr:colOff>
      <xdr:row>79</xdr:row>
      <xdr:rowOff>11666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2793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18128</xdr:rowOff>
    </xdr:from>
    <xdr:to>
      <xdr:col>24</xdr:col>
      <xdr:colOff>63500</xdr:colOff>
      <xdr:row>91</xdr:row>
      <xdr:rowOff>59167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620078"/>
          <a:ext cx="8382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59167</xdr:rowOff>
    </xdr:from>
    <xdr:to>
      <xdr:col>19</xdr:col>
      <xdr:colOff>177800</xdr:colOff>
      <xdr:row>91</xdr:row>
      <xdr:rowOff>99183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661117"/>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88080</xdr:rowOff>
    </xdr:from>
    <xdr:to>
      <xdr:col>15</xdr:col>
      <xdr:colOff>50800</xdr:colOff>
      <xdr:row>91</xdr:row>
      <xdr:rowOff>99183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569003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87590</xdr:rowOff>
    </xdr:from>
    <xdr:to>
      <xdr:col>10</xdr:col>
      <xdr:colOff>114300</xdr:colOff>
      <xdr:row>91</xdr:row>
      <xdr:rowOff>88080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568954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138778</xdr:rowOff>
    </xdr:from>
    <xdr:to>
      <xdr:col>24</xdr:col>
      <xdr:colOff>114300</xdr:colOff>
      <xdr:row>91</xdr:row>
      <xdr:rowOff>68928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5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161655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42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8367</xdr:rowOff>
    </xdr:from>
    <xdr:to>
      <xdr:col>20</xdr:col>
      <xdr:colOff>38100</xdr:colOff>
      <xdr:row>91</xdr:row>
      <xdr:rowOff>109967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6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126494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38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48383</xdr:rowOff>
    </xdr:from>
    <xdr:to>
      <xdr:col>15</xdr:col>
      <xdr:colOff>101600</xdr:colOff>
      <xdr:row>91</xdr:row>
      <xdr:rowOff>149983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65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166510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42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37280</xdr:rowOff>
    </xdr:from>
    <xdr:to>
      <xdr:col>10</xdr:col>
      <xdr:colOff>165100</xdr:colOff>
      <xdr:row>91</xdr:row>
      <xdr:rowOff>138880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6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155407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41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36790</xdr:rowOff>
    </xdr:from>
    <xdr:to>
      <xdr:col>6</xdr:col>
      <xdr:colOff>38100</xdr:colOff>
      <xdr:row>91</xdr:row>
      <xdr:rowOff>138390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6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154917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41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118347</xdr:rowOff>
    </xdr:from>
    <xdr:to>
      <xdr:col>55</xdr:col>
      <xdr:colOff>0</xdr:colOff>
      <xdr:row>37</xdr:row>
      <xdr:rowOff>63005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90547"/>
          <a:ext cx="838200" cy="1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63005</xdr:rowOff>
    </xdr:from>
    <xdr:to>
      <xdr:col>50</xdr:col>
      <xdr:colOff>114300</xdr:colOff>
      <xdr:row>37</xdr:row>
      <xdr:rowOff>91909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06655"/>
          <a:ext cx="889000" cy="2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15635</xdr:rowOff>
    </xdr:from>
    <xdr:to>
      <xdr:col>45</xdr:col>
      <xdr:colOff>177800</xdr:colOff>
      <xdr:row>37</xdr:row>
      <xdr:rowOff>91909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359285"/>
          <a:ext cx="889000" cy="7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151412</xdr:rowOff>
    </xdr:from>
    <xdr:to>
      <xdr:col>41</xdr:col>
      <xdr:colOff>50800</xdr:colOff>
      <xdr:row>37</xdr:row>
      <xdr:rowOff>15635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23612"/>
          <a:ext cx="889000" cy="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67547</xdr:rowOff>
    </xdr:from>
    <xdr:to>
      <xdr:col>55</xdr:col>
      <xdr:colOff>50800</xdr:colOff>
      <xdr:row>36</xdr:row>
      <xdr:rowOff>169147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90424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9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12205</xdr:rowOff>
    </xdr:from>
    <xdr:to>
      <xdr:col>50</xdr:col>
      <xdr:colOff>165100</xdr:colOff>
      <xdr:row>37</xdr:row>
      <xdr:rowOff>113805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104932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41109</xdr:rowOff>
    </xdr:from>
    <xdr:to>
      <xdr:col>46</xdr:col>
      <xdr:colOff>38100</xdr:colOff>
      <xdr:row>37</xdr:row>
      <xdr:rowOff>142709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133836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7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136285</xdr:rowOff>
    </xdr:from>
    <xdr:to>
      <xdr:col>41</xdr:col>
      <xdr:colOff>101600</xdr:colOff>
      <xdr:row>37</xdr:row>
      <xdr:rowOff>66435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82962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8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100612</xdr:rowOff>
    </xdr:from>
    <xdr:to>
      <xdr:col>36</xdr:col>
      <xdr:colOff>165100</xdr:colOff>
      <xdr:row>37</xdr:row>
      <xdr:rowOff>30762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47289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4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171241</xdr:rowOff>
    </xdr:from>
    <xdr:to>
      <xdr:col>55</xdr:col>
      <xdr:colOff>0</xdr:colOff>
      <xdr:row>58</xdr:row>
      <xdr:rowOff>52077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43891"/>
          <a:ext cx="838200" cy="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148713</xdr:rowOff>
    </xdr:from>
    <xdr:to>
      <xdr:col>50</xdr:col>
      <xdr:colOff>114300</xdr:colOff>
      <xdr:row>57</xdr:row>
      <xdr:rowOff>171241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21363"/>
          <a:ext cx="889000" cy="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142733</xdr:rowOff>
    </xdr:from>
    <xdr:to>
      <xdr:col>45</xdr:col>
      <xdr:colOff>177800</xdr:colOff>
      <xdr:row>57</xdr:row>
      <xdr:rowOff>148713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43933"/>
          <a:ext cx="889000" cy="1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142733</xdr:rowOff>
    </xdr:from>
    <xdr:to>
      <xdr:col>41</xdr:col>
      <xdr:colOff>50800</xdr:colOff>
      <xdr:row>57</xdr:row>
      <xdr:rowOff>166363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743933"/>
          <a:ext cx="889000" cy="19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1277</xdr:rowOff>
    </xdr:from>
    <xdr:to>
      <xdr:col>55</xdr:col>
      <xdr:colOff>50800</xdr:colOff>
      <xdr:row>58</xdr:row>
      <xdr:rowOff>102877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24154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120441</xdr:rowOff>
    </xdr:from>
    <xdr:to>
      <xdr:col>50</xdr:col>
      <xdr:colOff>165100</xdr:colOff>
      <xdr:row>58</xdr:row>
      <xdr:rowOff>50591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67118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6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97913</xdr:rowOff>
    </xdr:from>
    <xdr:to>
      <xdr:col>46</xdr:col>
      <xdr:colOff>38100</xdr:colOff>
      <xdr:row>58</xdr:row>
      <xdr:rowOff>28063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44590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4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91933</xdr:rowOff>
    </xdr:from>
    <xdr:to>
      <xdr:col>41</xdr:col>
      <xdr:colOff>101600</xdr:colOff>
      <xdr:row>57</xdr:row>
      <xdr:rowOff>22083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38610</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468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115563</xdr:rowOff>
    </xdr:from>
    <xdr:to>
      <xdr:col>36</xdr:col>
      <xdr:colOff>165100</xdr:colOff>
      <xdr:row>58</xdr:row>
      <xdr:rowOff>45713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62240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6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41331</xdr:rowOff>
    </xdr:from>
    <xdr:to>
      <xdr:col>55</xdr:col>
      <xdr:colOff>0</xdr:colOff>
      <xdr:row>78</xdr:row>
      <xdr:rowOff>112464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42981"/>
          <a:ext cx="838200" cy="2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8641</xdr:rowOff>
    </xdr:from>
    <xdr:to>
      <xdr:col>50</xdr:col>
      <xdr:colOff>114300</xdr:colOff>
      <xdr:row>78</xdr:row>
      <xdr:rowOff>112464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10291"/>
          <a:ext cx="889000" cy="2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32159</xdr:rowOff>
    </xdr:from>
    <xdr:to>
      <xdr:col>45</xdr:col>
      <xdr:colOff>177800</xdr:colOff>
      <xdr:row>77</xdr:row>
      <xdr:rowOff>8641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548009"/>
          <a:ext cx="889000" cy="66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161981</xdr:rowOff>
    </xdr:from>
    <xdr:to>
      <xdr:col>55</xdr:col>
      <xdr:colOff>50800</xdr:colOff>
      <xdr:row>77</xdr:row>
      <xdr:rowOff>92131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13408</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4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61664</xdr:rowOff>
    </xdr:from>
    <xdr:to>
      <xdr:col>50</xdr:col>
      <xdr:colOff>165100</xdr:colOff>
      <xdr:row>78</xdr:row>
      <xdr:rowOff>163264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8341</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320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129291</xdr:rowOff>
    </xdr:from>
    <xdr:to>
      <xdr:col>46</xdr:col>
      <xdr:colOff>38100</xdr:colOff>
      <xdr:row>77</xdr:row>
      <xdr:rowOff>59441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75968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293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152809</xdr:rowOff>
    </xdr:from>
    <xdr:to>
      <xdr:col>41</xdr:col>
      <xdr:colOff>101600</xdr:colOff>
      <xdr:row>73</xdr:row>
      <xdr:rowOff>82959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4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71</xdr:row>
      <xdr:rowOff>99486</xdr:rowOff>
    </xdr:from>
    <xdr:ext cx="69018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16205" y="122724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133319</xdr:rowOff>
    </xdr:from>
    <xdr:to>
      <xdr:col>55</xdr:col>
      <xdr:colOff>0</xdr:colOff>
      <xdr:row>97</xdr:row>
      <xdr:rowOff>167728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592519"/>
          <a:ext cx="838200" cy="20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133319</xdr:rowOff>
    </xdr:from>
    <xdr:to>
      <xdr:col>50</xdr:col>
      <xdr:colOff>114300</xdr:colOff>
      <xdr:row>97</xdr:row>
      <xdr:rowOff>73820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592519"/>
          <a:ext cx="889000" cy="1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73820</xdr:rowOff>
    </xdr:from>
    <xdr:to>
      <xdr:col>45</xdr:col>
      <xdr:colOff>177800</xdr:colOff>
      <xdr:row>97</xdr:row>
      <xdr:rowOff>153822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04470"/>
          <a:ext cx="889000" cy="8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116928</xdr:rowOff>
    </xdr:from>
    <xdr:to>
      <xdr:col>55</xdr:col>
      <xdr:colOff>50800</xdr:colOff>
      <xdr:row>98</xdr:row>
      <xdr:rowOff>47078</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7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31855</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66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82519</xdr:rowOff>
    </xdr:from>
    <xdr:to>
      <xdr:col>50</xdr:col>
      <xdr:colOff>165100</xdr:colOff>
      <xdr:row>97</xdr:row>
      <xdr:rowOff>12669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5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29196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31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23020</xdr:rowOff>
    </xdr:from>
    <xdr:to>
      <xdr:col>46</xdr:col>
      <xdr:colOff>38100</xdr:colOff>
      <xdr:row>97</xdr:row>
      <xdr:rowOff>124620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6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141147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42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103022</xdr:rowOff>
    </xdr:from>
    <xdr:to>
      <xdr:col>41</xdr:col>
      <xdr:colOff>101600</xdr:colOff>
      <xdr:row>98</xdr:row>
      <xdr:rowOff>33172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3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24299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51335</xdr:rowOff>
    </xdr:from>
    <xdr:to>
      <xdr:col>85</xdr:col>
      <xdr:colOff>127000</xdr:colOff>
      <xdr:row>74</xdr:row>
      <xdr:rowOff>164482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2738635"/>
          <a:ext cx="838200" cy="1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164482</xdr:rowOff>
    </xdr:from>
    <xdr:to>
      <xdr:col>81</xdr:col>
      <xdr:colOff>50800</xdr:colOff>
      <xdr:row>75</xdr:row>
      <xdr:rowOff>20159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2851782"/>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163459</xdr:rowOff>
    </xdr:from>
    <xdr:to>
      <xdr:col>76</xdr:col>
      <xdr:colOff>114300</xdr:colOff>
      <xdr:row>75</xdr:row>
      <xdr:rowOff>20159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2679309"/>
          <a:ext cx="889000" cy="1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163459</xdr:rowOff>
    </xdr:from>
    <xdr:to>
      <xdr:col>71</xdr:col>
      <xdr:colOff>177800</xdr:colOff>
      <xdr:row>74</xdr:row>
      <xdr:rowOff>124172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2679309"/>
          <a:ext cx="889000" cy="13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535</xdr:rowOff>
    </xdr:from>
    <xdr:to>
      <xdr:col>85</xdr:col>
      <xdr:colOff>177800</xdr:colOff>
      <xdr:row>74</xdr:row>
      <xdr:rowOff>102135</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26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23412</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53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113682</xdr:rowOff>
    </xdr:from>
    <xdr:to>
      <xdr:col>81</xdr:col>
      <xdr:colOff>101600</xdr:colOff>
      <xdr:row>75</xdr:row>
      <xdr:rowOff>43832</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28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60359</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57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140809</xdr:rowOff>
    </xdr:from>
    <xdr:to>
      <xdr:col>76</xdr:col>
      <xdr:colOff>165100</xdr:colOff>
      <xdr:row>75</xdr:row>
      <xdr:rowOff>70959</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28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87486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6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112659</xdr:rowOff>
    </xdr:from>
    <xdr:to>
      <xdr:col>72</xdr:col>
      <xdr:colOff>38100</xdr:colOff>
      <xdr:row>74</xdr:row>
      <xdr:rowOff>42809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26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59336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40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73372</xdr:rowOff>
    </xdr:from>
    <xdr:to>
      <xdr:col>67</xdr:col>
      <xdr:colOff>101600</xdr:colOff>
      <xdr:row>75</xdr:row>
      <xdr:rowOff>3522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27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20049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253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12970</xdr:rowOff>
    </xdr:from>
    <xdr:to>
      <xdr:col>85</xdr:col>
      <xdr:colOff>127000</xdr:colOff>
      <xdr:row>99</xdr:row>
      <xdr:rowOff>29074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986520"/>
          <a:ext cx="8382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12970</xdr:rowOff>
    </xdr:from>
    <xdr:to>
      <xdr:col>81</xdr:col>
      <xdr:colOff>50800</xdr:colOff>
      <xdr:row>99</xdr:row>
      <xdr:rowOff>16973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86520"/>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16973</xdr:rowOff>
    </xdr:from>
    <xdr:to>
      <xdr:col>76</xdr:col>
      <xdr:colOff>114300</xdr:colOff>
      <xdr:row>99</xdr:row>
      <xdr:rowOff>27884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990523"/>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17938</xdr:rowOff>
    </xdr:from>
    <xdr:to>
      <xdr:col>71</xdr:col>
      <xdr:colOff>177800</xdr:colOff>
      <xdr:row>99</xdr:row>
      <xdr:rowOff>27884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991488"/>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149724</xdr:rowOff>
    </xdr:from>
    <xdr:to>
      <xdr:col>85</xdr:col>
      <xdr:colOff>177800</xdr:colOff>
      <xdr:row>99</xdr:row>
      <xdr:rowOff>79874</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5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133620</xdr:rowOff>
    </xdr:from>
    <xdr:to>
      <xdr:col>81</xdr:col>
      <xdr:colOff>101600</xdr:colOff>
      <xdr:row>99</xdr:row>
      <xdr:rowOff>63770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54897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137623</xdr:rowOff>
    </xdr:from>
    <xdr:to>
      <xdr:col>76</xdr:col>
      <xdr:colOff>165100</xdr:colOff>
      <xdr:row>99</xdr:row>
      <xdr:rowOff>67773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58900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3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148534</xdr:rowOff>
    </xdr:from>
    <xdr:to>
      <xdr:col>72</xdr:col>
      <xdr:colOff>38100</xdr:colOff>
      <xdr:row>99</xdr:row>
      <xdr:rowOff>78684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69811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4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138588</xdr:rowOff>
    </xdr:from>
    <xdr:to>
      <xdr:col>67</xdr:col>
      <xdr:colOff>101600</xdr:colOff>
      <xdr:row>99</xdr:row>
      <xdr:rowOff>68738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9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59865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3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29210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5443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36695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149860</xdr:rowOff>
    </xdr:from>
    <xdr:to>
      <xdr:col>98</xdr:col>
      <xdr:colOff>38100</xdr:colOff>
      <xdr:row>38</xdr:row>
      <xdr:rowOff>80010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96537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111171</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9883821"/>
          <a:ext cx="838200" cy="19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34864</xdr:rowOff>
    </xdr:from>
    <xdr:to>
      <xdr:col>111</xdr:col>
      <xdr:colOff>177800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9978964"/>
          <a:ext cx="889000" cy="10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34864</xdr:rowOff>
    </xdr:from>
    <xdr:to>
      <xdr:col>107</xdr:col>
      <xdr:colOff>50800</xdr:colOff>
      <xdr:row>58</xdr:row>
      <xdr:rowOff>69886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9978964"/>
          <a:ext cx="8890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69886</xdr:rowOff>
    </xdr:from>
    <xdr:to>
      <xdr:col>102</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013986"/>
          <a:ext cx="8890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60371</xdr:rowOff>
    </xdr:from>
    <xdr:to>
      <xdr:col>116</xdr:col>
      <xdr:colOff>114300</xdr:colOff>
      <xdr:row>57</xdr:row>
      <xdr:rowOff>161971</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8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83248</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68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155514</xdr:rowOff>
    </xdr:from>
    <xdr:to>
      <xdr:col>107</xdr:col>
      <xdr:colOff>101600</xdr:colOff>
      <xdr:row>58</xdr:row>
      <xdr:rowOff>85664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76791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19086</xdr:rowOff>
    </xdr:from>
    <xdr:to>
      <xdr:col>102</xdr:col>
      <xdr:colOff>165100</xdr:colOff>
      <xdr:row>58</xdr:row>
      <xdr:rowOff>120686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9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111813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5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54775</xdr:rowOff>
    </xdr:from>
    <xdr:to>
      <xdr:col>116</xdr:col>
      <xdr:colOff>63500</xdr:colOff>
      <xdr:row>76</xdr:row>
      <xdr:rowOff>78344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084975"/>
          <a:ext cx="8382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78344</xdr:rowOff>
    </xdr:from>
    <xdr:to>
      <xdr:col>111</xdr:col>
      <xdr:colOff>177800</xdr:colOff>
      <xdr:row>76</xdr:row>
      <xdr:rowOff>105831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108544"/>
          <a:ext cx="88900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105831</xdr:rowOff>
    </xdr:from>
    <xdr:to>
      <xdr:col>107</xdr:col>
      <xdr:colOff>50800</xdr:colOff>
      <xdr:row>76</xdr:row>
      <xdr:rowOff>122281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136031"/>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122281</xdr:rowOff>
    </xdr:from>
    <xdr:to>
      <xdr:col>102</xdr:col>
      <xdr:colOff>114300</xdr:colOff>
      <xdr:row>76</xdr:row>
      <xdr:rowOff>140977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152481"/>
          <a:ext cx="8890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3975</xdr:rowOff>
    </xdr:from>
    <xdr:to>
      <xdr:col>116</xdr:col>
      <xdr:colOff>114300</xdr:colOff>
      <xdr:row>76</xdr:row>
      <xdr:rowOff>105575</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0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26852</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88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27544</xdr:rowOff>
    </xdr:from>
    <xdr:to>
      <xdr:col>112</xdr:col>
      <xdr:colOff>38100</xdr:colOff>
      <xdr:row>76</xdr:row>
      <xdr:rowOff>129144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0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145671</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3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55031</xdr:rowOff>
    </xdr:from>
    <xdr:to>
      <xdr:col>107</xdr:col>
      <xdr:colOff>101600</xdr:colOff>
      <xdr:row>76</xdr:row>
      <xdr:rowOff>156631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0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1708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86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71481</xdr:rowOff>
    </xdr:from>
    <xdr:to>
      <xdr:col>102</xdr:col>
      <xdr:colOff>165100</xdr:colOff>
      <xdr:row>77</xdr:row>
      <xdr:rowOff>1631</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1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18158</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90177</xdr:rowOff>
    </xdr:from>
    <xdr:to>
      <xdr:col>98</xdr:col>
      <xdr:colOff>38100</xdr:colOff>
      <xdr:row>77</xdr:row>
      <xdr:rowOff>20327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1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36855</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89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○扶助費は類似団体と比較して一人当たりコストが約２倍となっている。これは、高齢化人口に加え、</a:t>
          </a:r>
          <a:r>
            <a:rPr kumimoji="1" lang="en-US" altLang="ja-JP" sz="1100">
              <a:solidFill>
                <a:schemeClr val="dk1"/>
              </a:solidFill>
              <a:effectLst/>
              <a:latin typeface="+mn-lt"/>
              <a:ea typeface="+mn-ea"/>
              <a:cs typeface="+mn-cs"/>
            </a:rPr>
            <a:t>UI</a:t>
          </a:r>
          <a:r>
            <a:rPr kumimoji="1" lang="ja-JP" altLang="ja-JP" sz="1100">
              <a:solidFill>
                <a:schemeClr val="dk1"/>
              </a:solidFill>
              <a:effectLst/>
              <a:latin typeface="+mn-lt"/>
              <a:ea typeface="+mn-ea"/>
              <a:cs typeface="+mn-cs"/>
            </a:rPr>
            <a:t>ターン移入者の出生や転入による児童措置扶助費等の増加によるものである。。</a:t>
          </a:r>
          <a:endParaRPr lang="ja-JP" altLang="ja-JP" sz="1400">
            <a:effectLst/>
          </a:endParaRPr>
        </a:p>
        <a:p>
          <a:r>
            <a:rPr kumimoji="1" lang="ja-JP" altLang="ja-JP" sz="1100">
              <a:solidFill>
                <a:schemeClr val="dk1"/>
              </a:solidFill>
              <a:effectLst/>
              <a:latin typeface="+mn-lt"/>
              <a:ea typeface="+mn-ea"/>
              <a:cs typeface="+mn-cs"/>
            </a:rPr>
            <a:t>○普通建設事業及び、それに伴う公債費も類似団体に比べ高額であるが、これは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にかけて小学校など教育施設、インフラの更新によるものである。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2,286
2,276
33.44
4,934,051
4,814,966
84,014
2,379,513
8,400,324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102337</xdr:rowOff>
    </xdr:from>
    <xdr:to>
      <xdr:col>24</xdr:col>
      <xdr:colOff>63500</xdr:colOff>
      <xdr:row>37</xdr:row>
      <xdr:rowOff>106566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5987"/>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90780</xdr:rowOff>
    </xdr:from>
    <xdr:to>
      <xdr:col>19</xdr:col>
      <xdr:colOff>177800</xdr:colOff>
      <xdr:row>37</xdr:row>
      <xdr:rowOff>106566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4430"/>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90780</xdr:rowOff>
    </xdr:from>
    <xdr:to>
      <xdr:col>15</xdr:col>
      <xdr:colOff>50800</xdr:colOff>
      <xdr:row>37</xdr:row>
      <xdr:rowOff>109906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4430"/>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109906</xdr:rowOff>
    </xdr:from>
    <xdr:to>
      <xdr:col>10</xdr:col>
      <xdr:colOff>114300</xdr:colOff>
      <xdr:row>37</xdr:row>
      <xdr:rowOff>128181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53556"/>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51537</xdr:rowOff>
    </xdr:from>
    <xdr:to>
      <xdr:col>24</xdr:col>
      <xdr:colOff>114300</xdr:colOff>
      <xdr:row>37</xdr:row>
      <xdr:rowOff>153137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74414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55766</xdr:rowOff>
    </xdr:from>
    <xdr:to>
      <xdr:col>20</xdr:col>
      <xdr:colOff>38100</xdr:colOff>
      <xdr:row>37</xdr:row>
      <xdr:rowOff>157366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2443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39980</xdr:rowOff>
    </xdr:from>
    <xdr:to>
      <xdr:col>15</xdr:col>
      <xdr:colOff>101600</xdr:colOff>
      <xdr:row>37</xdr:row>
      <xdr:rowOff>141580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158107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59106</xdr:rowOff>
    </xdr:from>
    <xdr:to>
      <xdr:col>10</xdr:col>
      <xdr:colOff>165100</xdr:colOff>
      <xdr:row>37</xdr:row>
      <xdr:rowOff>160706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5783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77381</xdr:rowOff>
    </xdr:from>
    <xdr:to>
      <xdr:col>6</xdr:col>
      <xdr:colOff>38100</xdr:colOff>
      <xdr:row>38</xdr:row>
      <xdr:rowOff>7531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24058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84571</xdr:rowOff>
    </xdr:from>
    <xdr:to>
      <xdr:col>24</xdr:col>
      <xdr:colOff>63500</xdr:colOff>
      <xdr:row>58</xdr:row>
      <xdr:rowOff>107271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28671"/>
          <a:ext cx="838200" cy="2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84571</xdr:rowOff>
    </xdr:from>
    <xdr:to>
      <xdr:col>19</xdr:col>
      <xdr:colOff>177800</xdr:colOff>
      <xdr:row>58</xdr:row>
      <xdr:rowOff>104387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28671"/>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60122</xdr:rowOff>
    </xdr:from>
    <xdr:to>
      <xdr:col>15</xdr:col>
      <xdr:colOff>50800</xdr:colOff>
      <xdr:row>58</xdr:row>
      <xdr:rowOff>104387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04222"/>
          <a:ext cx="889000" cy="4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60122</xdr:rowOff>
    </xdr:from>
    <xdr:to>
      <xdr:col>10</xdr:col>
      <xdr:colOff>114300</xdr:colOff>
      <xdr:row>58</xdr:row>
      <xdr:rowOff>88816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4222"/>
          <a:ext cx="889000" cy="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56471</xdr:rowOff>
    </xdr:from>
    <xdr:to>
      <xdr:col>24</xdr:col>
      <xdr:colOff>114300</xdr:colOff>
      <xdr:row>58</xdr:row>
      <xdr:rowOff>158071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5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33771</xdr:rowOff>
    </xdr:from>
    <xdr:to>
      <xdr:col>20</xdr:col>
      <xdr:colOff>38100</xdr:colOff>
      <xdr:row>58</xdr:row>
      <xdr:rowOff>135371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126498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7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53587</xdr:rowOff>
    </xdr:from>
    <xdr:to>
      <xdr:col>15</xdr:col>
      <xdr:colOff>101600</xdr:colOff>
      <xdr:row>58</xdr:row>
      <xdr:rowOff>155187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146314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9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9322</xdr:rowOff>
    </xdr:from>
    <xdr:to>
      <xdr:col>10</xdr:col>
      <xdr:colOff>165100</xdr:colOff>
      <xdr:row>58</xdr:row>
      <xdr:rowOff>110922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127449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2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38016</xdr:rowOff>
    </xdr:from>
    <xdr:to>
      <xdr:col>6</xdr:col>
      <xdr:colOff>38100</xdr:colOff>
      <xdr:row>58</xdr:row>
      <xdr:rowOff>139616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156143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59024</xdr:rowOff>
    </xdr:from>
    <xdr:to>
      <xdr:col>24</xdr:col>
      <xdr:colOff>63500</xdr:colOff>
      <xdr:row>77</xdr:row>
      <xdr:rowOff>70541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60674"/>
          <a:ext cx="8382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5552</xdr:rowOff>
    </xdr:from>
    <xdr:to>
      <xdr:col>19</xdr:col>
      <xdr:colOff>177800</xdr:colOff>
      <xdr:row>77</xdr:row>
      <xdr:rowOff>70541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07202"/>
          <a:ext cx="889000" cy="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5552</xdr:rowOff>
    </xdr:from>
    <xdr:to>
      <xdr:col>15</xdr:col>
      <xdr:colOff>50800</xdr:colOff>
      <xdr:row>77</xdr:row>
      <xdr:rowOff>70269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07202"/>
          <a:ext cx="889000" cy="6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70269</xdr:rowOff>
    </xdr:from>
    <xdr:to>
      <xdr:col>10</xdr:col>
      <xdr:colOff>114300</xdr:colOff>
      <xdr:row>77</xdr:row>
      <xdr:rowOff>80792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71919"/>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8224</xdr:rowOff>
    </xdr:from>
    <xdr:to>
      <xdr:col>24</xdr:col>
      <xdr:colOff>114300</xdr:colOff>
      <xdr:row>77</xdr:row>
      <xdr:rowOff>109824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31101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19741</xdr:rowOff>
    </xdr:from>
    <xdr:to>
      <xdr:col>20</xdr:col>
      <xdr:colOff>38100</xdr:colOff>
      <xdr:row>77</xdr:row>
      <xdr:rowOff>121341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137868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9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126202</xdr:rowOff>
    </xdr:from>
    <xdr:to>
      <xdr:col>15</xdr:col>
      <xdr:colOff>101600</xdr:colOff>
      <xdr:row>77</xdr:row>
      <xdr:rowOff>56352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72878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3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19469</xdr:rowOff>
    </xdr:from>
    <xdr:to>
      <xdr:col>10</xdr:col>
      <xdr:colOff>165100</xdr:colOff>
      <xdr:row>77</xdr:row>
      <xdr:rowOff>121069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137596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9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29992</xdr:rowOff>
    </xdr:from>
    <xdr:to>
      <xdr:col>6</xdr:col>
      <xdr:colOff>38100</xdr:colOff>
      <xdr:row>77</xdr:row>
      <xdr:rowOff>131592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148119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0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51867</xdr:rowOff>
    </xdr:from>
    <xdr:to>
      <xdr:col>24</xdr:col>
      <xdr:colOff>63500</xdr:colOff>
      <xdr:row>97</xdr:row>
      <xdr:rowOff>72416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2517"/>
          <a:ext cx="8382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72416</xdr:rowOff>
    </xdr:from>
    <xdr:to>
      <xdr:col>19</xdr:col>
      <xdr:colOff>177800</xdr:colOff>
      <xdr:row>97</xdr:row>
      <xdr:rowOff>84575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03066"/>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84575</xdr:rowOff>
    </xdr:from>
    <xdr:to>
      <xdr:col>15</xdr:col>
      <xdr:colOff>50800</xdr:colOff>
      <xdr:row>97</xdr:row>
      <xdr:rowOff>86440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5225"/>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86440</xdr:rowOff>
    </xdr:from>
    <xdr:to>
      <xdr:col>10</xdr:col>
      <xdr:colOff>114300</xdr:colOff>
      <xdr:row>97</xdr:row>
      <xdr:rowOff>136827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17090"/>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1067</xdr:rowOff>
    </xdr:from>
    <xdr:to>
      <xdr:col>24</xdr:col>
      <xdr:colOff>114300</xdr:colOff>
      <xdr:row>97</xdr:row>
      <xdr:rowOff>102667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23944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21616</xdr:rowOff>
    </xdr:from>
    <xdr:to>
      <xdr:col>20</xdr:col>
      <xdr:colOff>38100</xdr:colOff>
      <xdr:row>97</xdr:row>
      <xdr:rowOff>123216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139743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42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33775</xdr:rowOff>
    </xdr:from>
    <xdr:to>
      <xdr:col>15</xdr:col>
      <xdr:colOff>101600</xdr:colOff>
      <xdr:row>97</xdr:row>
      <xdr:rowOff>135375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151902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43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35640</xdr:rowOff>
    </xdr:from>
    <xdr:to>
      <xdr:col>10</xdr:col>
      <xdr:colOff>165100</xdr:colOff>
      <xdr:row>97</xdr:row>
      <xdr:rowOff>137240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153767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44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86027</xdr:rowOff>
    </xdr:from>
    <xdr:to>
      <xdr:col>6</xdr:col>
      <xdr:colOff>38100</xdr:colOff>
      <xdr:row>98</xdr:row>
      <xdr:rowOff>16177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32704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4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15750</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02300"/>
          <a:ext cx="889000" cy="8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111370</xdr:rowOff>
    </xdr:from>
    <xdr:to>
      <xdr:col>41</xdr:col>
      <xdr:colOff>50800</xdr:colOff>
      <xdr:row>39</xdr:row>
      <xdr:rowOff>15750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26470"/>
          <a:ext cx="889000" cy="7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136400</xdr:rowOff>
    </xdr:from>
    <xdr:to>
      <xdr:col>41</xdr:col>
      <xdr:colOff>101600</xdr:colOff>
      <xdr:row>39</xdr:row>
      <xdr:rowOff>66550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83077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60570</xdr:rowOff>
    </xdr:from>
    <xdr:to>
      <xdr:col>36</xdr:col>
      <xdr:colOff>165100</xdr:colOff>
      <xdr:row>38</xdr:row>
      <xdr:rowOff>162170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7247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3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166772</xdr:rowOff>
    </xdr:from>
    <xdr:to>
      <xdr:col>55</xdr:col>
      <xdr:colOff>0</xdr:colOff>
      <xdr:row>57</xdr:row>
      <xdr:rowOff>92064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67972"/>
          <a:ext cx="838200" cy="9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92064</xdr:rowOff>
    </xdr:from>
    <xdr:to>
      <xdr:col>50</xdr:col>
      <xdr:colOff>114300</xdr:colOff>
      <xdr:row>57</xdr:row>
      <xdr:rowOff>109485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64714"/>
          <a:ext cx="8890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158738</xdr:rowOff>
    </xdr:from>
    <xdr:to>
      <xdr:col>45</xdr:col>
      <xdr:colOff>177800</xdr:colOff>
      <xdr:row>57</xdr:row>
      <xdr:rowOff>109485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59938"/>
          <a:ext cx="889000" cy="1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154267</xdr:rowOff>
    </xdr:from>
    <xdr:to>
      <xdr:col>41</xdr:col>
      <xdr:colOff>50800</xdr:colOff>
      <xdr:row>56</xdr:row>
      <xdr:rowOff>158738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55467"/>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115972</xdr:rowOff>
    </xdr:from>
    <xdr:to>
      <xdr:col>55</xdr:col>
      <xdr:colOff>50800</xdr:colOff>
      <xdr:row>57</xdr:row>
      <xdr:rowOff>46122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138849</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6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41264</xdr:rowOff>
    </xdr:from>
    <xdr:to>
      <xdr:col>50</xdr:col>
      <xdr:colOff>165100</xdr:colOff>
      <xdr:row>57</xdr:row>
      <xdr:rowOff>142864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159391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8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58685</xdr:rowOff>
    </xdr:from>
    <xdr:to>
      <xdr:col>46</xdr:col>
      <xdr:colOff>38100</xdr:colOff>
      <xdr:row>57</xdr:row>
      <xdr:rowOff>160285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5362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60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107938</xdr:rowOff>
    </xdr:from>
    <xdr:to>
      <xdr:col>41</xdr:col>
      <xdr:colOff>101600</xdr:colOff>
      <xdr:row>57</xdr:row>
      <xdr:rowOff>38088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54615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4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103467</xdr:rowOff>
    </xdr:from>
    <xdr:to>
      <xdr:col>36</xdr:col>
      <xdr:colOff>165100</xdr:colOff>
      <xdr:row>57</xdr:row>
      <xdr:rowOff>33617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50144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47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69645</xdr:rowOff>
    </xdr:from>
    <xdr:to>
      <xdr:col>55</xdr:col>
      <xdr:colOff>0</xdr:colOff>
      <xdr:row>77</xdr:row>
      <xdr:rowOff>91765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099845"/>
          <a:ext cx="838200" cy="19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69645</xdr:rowOff>
    </xdr:from>
    <xdr:to>
      <xdr:col>50</xdr:col>
      <xdr:colOff>114300</xdr:colOff>
      <xdr:row>78</xdr:row>
      <xdr:rowOff>32000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99845"/>
          <a:ext cx="889000" cy="30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32000</xdr:rowOff>
    </xdr:from>
    <xdr:to>
      <xdr:col>45</xdr:col>
      <xdr:colOff>177800</xdr:colOff>
      <xdr:row>78</xdr:row>
      <xdr:rowOff>129231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05100"/>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112751</xdr:rowOff>
    </xdr:from>
    <xdr:to>
      <xdr:col>41</xdr:col>
      <xdr:colOff>50800</xdr:colOff>
      <xdr:row>78</xdr:row>
      <xdr:rowOff>129231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85851"/>
          <a:ext cx="889000" cy="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40965</xdr:rowOff>
    </xdr:from>
    <xdr:to>
      <xdr:col>55</xdr:col>
      <xdr:colOff>50800</xdr:colOff>
      <xdr:row>77</xdr:row>
      <xdr:rowOff>142565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63842</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9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18845</xdr:rowOff>
    </xdr:from>
    <xdr:to>
      <xdr:col>50</xdr:col>
      <xdr:colOff>165100</xdr:colOff>
      <xdr:row>76</xdr:row>
      <xdr:rowOff>120445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136972</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8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152650</xdr:rowOff>
    </xdr:from>
    <xdr:to>
      <xdr:col>46</xdr:col>
      <xdr:colOff>38100</xdr:colOff>
      <xdr:row>78</xdr:row>
      <xdr:rowOff>82800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99327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78431</xdr:rowOff>
    </xdr:from>
    <xdr:to>
      <xdr:col>41</xdr:col>
      <xdr:colOff>101600</xdr:colOff>
      <xdr:row>79</xdr:row>
      <xdr:rowOff>8581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171158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61951</xdr:rowOff>
    </xdr:from>
    <xdr:to>
      <xdr:col>36</xdr:col>
      <xdr:colOff>165100</xdr:colOff>
      <xdr:row>78</xdr:row>
      <xdr:rowOff>163551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991</xdr:rowOff>
    </xdr:from>
    <xdr:to>
      <xdr:col>55</xdr:col>
      <xdr:colOff>0</xdr:colOff>
      <xdr:row>98</xdr:row>
      <xdr:rowOff>73592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03091"/>
          <a:ext cx="838200" cy="7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168002</xdr:rowOff>
    </xdr:from>
    <xdr:to>
      <xdr:col>50</xdr:col>
      <xdr:colOff>114300</xdr:colOff>
      <xdr:row>98</xdr:row>
      <xdr:rowOff>991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98652"/>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157634</xdr:rowOff>
    </xdr:from>
    <xdr:to>
      <xdr:col>45</xdr:col>
      <xdr:colOff>177800</xdr:colOff>
      <xdr:row>97</xdr:row>
      <xdr:rowOff>168002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88284"/>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157634</xdr:rowOff>
    </xdr:from>
    <xdr:to>
      <xdr:col>41</xdr:col>
      <xdr:colOff>50800</xdr:colOff>
      <xdr:row>98</xdr:row>
      <xdr:rowOff>17354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88284"/>
          <a:ext cx="889000" cy="3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22792</xdr:rowOff>
    </xdr:from>
    <xdr:to>
      <xdr:col>55</xdr:col>
      <xdr:colOff>50800</xdr:colOff>
      <xdr:row>98</xdr:row>
      <xdr:rowOff>124392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45669</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7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121641</xdr:rowOff>
    </xdr:from>
    <xdr:to>
      <xdr:col>50</xdr:col>
      <xdr:colOff>165100</xdr:colOff>
      <xdr:row>98</xdr:row>
      <xdr:rowOff>51791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68318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52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117202</xdr:rowOff>
    </xdr:from>
    <xdr:to>
      <xdr:col>46</xdr:col>
      <xdr:colOff>38100</xdr:colOff>
      <xdr:row>98</xdr:row>
      <xdr:rowOff>47352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63879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52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106834</xdr:rowOff>
    </xdr:from>
    <xdr:to>
      <xdr:col>41</xdr:col>
      <xdr:colOff>101600</xdr:colOff>
      <xdr:row>98</xdr:row>
      <xdr:rowOff>36984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53511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51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138004</xdr:rowOff>
    </xdr:from>
    <xdr:to>
      <xdr:col>36</xdr:col>
      <xdr:colOff>165100</xdr:colOff>
      <xdr:row>98</xdr:row>
      <xdr:rowOff>68154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84681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54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35512</xdr:rowOff>
    </xdr:from>
    <xdr:to>
      <xdr:col>85</xdr:col>
      <xdr:colOff>127000</xdr:colOff>
      <xdr:row>38</xdr:row>
      <xdr:rowOff>41459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50612"/>
          <a:ext cx="8382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35512</xdr:rowOff>
    </xdr:from>
    <xdr:to>
      <xdr:col>81</xdr:col>
      <xdr:colOff>50800</xdr:colOff>
      <xdr:row>38</xdr:row>
      <xdr:rowOff>42385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50612"/>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84550</xdr:rowOff>
    </xdr:from>
    <xdr:to>
      <xdr:col>76</xdr:col>
      <xdr:colOff>114300</xdr:colOff>
      <xdr:row>38</xdr:row>
      <xdr:rowOff>42385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28200"/>
          <a:ext cx="889000" cy="12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84550</xdr:rowOff>
    </xdr:from>
    <xdr:to>
      <xdr:col>71</xdr:col>
      <xdr:colOff>177800</xdr:colOff>
      <xdr:row>37</xdr:row>
      <xdr:rowOff>124270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28200"/>
          <a:ext cx="889000" cy="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162109</xdr:rowOff>
    </xdr:from>
    <xdr:to>
      <xdr:col>85</xdr:col>
      <xdr:colOff>177800</xdr:colOff>
      <xdr:row>38</xdr:row>
      <xdr:rowOff>92259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140536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156162</xdr:rowOff>
    </xdr:from>
    <xdr:to>
      <xdr:col>81</xdr:col>
      <xdr:colOff>101600</xdr:colOff>
      <xdr:row>38</xdr:row>
      <xdr:rowOff>86312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77439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9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163035</xdr:rowOff>
    </xdr:from>
    <xdr:to>
      <xdr:col>76</xdr:col>
      <xdr:colOff>165100</xdr:colOff>
      <xdr:row>38</xdr:row>
      <xdr:rowOff>93185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84312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9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33750</xdr:rowOff>
    </xdr:from>
    <xdr:to>
      <xdr:col>72</xdr:col>
      <xdr:colOff>38100</xdr:colOff>
      <xdr:row>37</xdr:row>
      <xdr:rowOff>135350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151877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73470</xdr:rowOff>
    </xdr:from>
    <xdr:to>
      <xdr:col>67</xdr:col>
      <xdr:colOff>101600</xdr:colOff>
      <xdr:row>38</xdr:row>
      <xdr:rowOff>3620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20147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24183</xdr:rowOff>
    </xdr:from>
    <xdr:to>
      <xdr:col>85</xdr:col>
      <xdr:colOff>127000</xdr:colOff>
      <xdr:row>57</xdr:row>
      <xdr:rowOff>79454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96833"/>
          <a:ext cx="8382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123610</xdr:rowOff>
    </xdr:from>
    <xdr:to>
      <xdr:col>81</xdr:col>
      <xdr:colOff>50800</xdr:colOff>
      <xdr:row>57</xdr:row>
      <xdr:rowOff>79454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53360"/>
          <a:ext cx="889000" cy="2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160224</xdr:rowOff>
    </xdr:from>
    <xdr:to>
      <xdr:col>76</xdr:col>
      <xdr:colOff>114300</xdr:colOff>
      <xdr:row>55</xdr:row>
      <xdr:rowOff>123610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075624"/>
          <a:ext cx="889000" cy="47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160224</xdr:rowOff>
    </xdr:from>
    <xdr:to>
      <xdr:col>71</xdr:col>
      <xdr:colOff>177800</xdr:colOff>
      <xdr:row>57</xdr:row>
      <xdr:rowOff>30473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075624"/>
          <a:ext cx="889000" cy="72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144833</xdr:rowOff>
    </xdr:from>
    <xdr:to>
      <xdr:col>85</xdr:col>
      <xdr:colOff>177800</xdr:colOff>
      <xdr:row>57</xdr:row>
      <xdr:rowOff>74983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4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167710</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28654</xdr:rowOff>
    </xdr:from>
    <xdr:to>
      <xdr:col>81</xdr:col>
      <xdr:colOff>101600</xdr:colOff>
      <xdr:row>57</xdr:row>
      <xdr:rowOff>130254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146781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5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72810</xdr:rowOff>
    </xdr:from>
    <xdr:to>
      <xdr:col>76</xdr:col>
      <xdr:colOff>165100</xdr:colOff>
      <xdr:row>56</xdr:row>
      <xdr:rowOff>2960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19487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27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109424</xdr:rowOff>
    </xdr:from>
    <xdr:to>
      <xdr:col>72</xdr:col>
      <xdr:colOff>38100</xdr:colOff>
      <xdr:row>53</xdr:row>
      <xdr:rowOff>39574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02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56101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880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151123</xdr:rowOff>
    </xdr:from>
    <xdr:to>
      <xdr:col>67</xdr:col>
      <xdr:colOff>101600</xdr:colOff>
      <xdr:row>57</xdr:row>
      <xdr:rowOff>81273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97800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5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51335</xdr:rowOff>
    </xdr:from>
    <xdr:to>
      <xdr:col>85</xdr:col>
      <xdr:colOff>127000</xdr:colOff>
      <xdr:row>94</xdr:row>
      <xdr:rowOff>164481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167635"/>
          <a:ext cx="838200" cy="11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164481</xdr:rowOff>
    </xdr:from>
    <xdr:to>
      <xdr:col>81</xdr:col>
      <xdr:colOff>50800</xdr:colOff>
      <xdr:row>95</xdr:row>
      <xdr:rowOff>20160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280781"/>
          <a:ext cx="889000" cy="2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163460</xdr:rowOff>
    </xdr:from>
    <xdr:to>
      <xdr:col>76</xdr:col>
      <xdr:colOff>114300</xdr:colOff>
      <xdr:row>95</xdr:row>
      <xdr:rowOff>20160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108310"/>
          <a:ext cx="889000" cy="1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163460</xdr:rowOff>
    </xdr:from>
    <xdr:to>
      <xdr:col>71</xdr:col>
      <xdr:colOff>177800</xdr:colOff>
      <xdr:row>94</xdr:row>
      <xdr:rowOff>124172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108310"/>
          <a:ext cx="889000" cy="13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535</xdr:rowOff>
    </xdr:from>
    <xdr:to>
      <xdr:col>85</xdr:col>
      <xdr:colOff>177800</xdr:colOff>
      <xdr:row>94</xdr:row>
      <xdr:rowOff>102135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23412</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96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113681</xdr:rowOff>
    </xdr:from>
    <xdr:to>
      <xdr:col>81</xdr:col>
      <xdr:colOff>101600</xdr:colOff>
      <xdr:row>95</xdr:row>
      <xdr:rowOff>43831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2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60358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00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140810</xdr:rowOff>
    </xdr:from>
    <xdr:to>
      <xdr:col>76</xdr:col>
      <xdr:colOff>165100</xdr:colOff>
      <xdr:row>95</xdr:row>
      <xdr:rowOff>70960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87487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03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112660</xdr:rowOff>
    </xdr:from>
    <xdr:to>
      <xdr:col>72</xdr:col>
      <xdr:colOff>38100</xdr:colOff>
      <xdr:row>94</xdr:row>
      <xdr:rowOff>42810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0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59337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583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73372</xdr:rowOff>
    </xdr:from>
    <xdr:to>
      <xdr:col>67</xdr:col>
      <xdr:colOff>101600</xdr:colOff>
      <xdr:row>95</xdr:row>
      <xdr:rowOff>3522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20049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59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○目だって公債費が、１人当たりが高額と類似団体に比べ約３倍であるが、これは、地方創生人口対策へ観レク、教育、産業振興のハード整備を積極的に推進してきたことによる。</a:t>
          </a:r>
          <a:endParaRPr lang="ja-JP" altLang="ja-JP" sz="1400">
            <a:effectLst/>
          </a:endParaRPr>
        </a:p>
        <a:p>
          <a:r>
            <a:rPr kumimoji="1" lang="ja-JP" altLang="ja-JP" sz="1100">
              <a:solidFill>
                <a:schemeClr val="dk1"/>
              </a:solidFill>
              <a:effectLst/>
              <a:latin typeface="+mn-lt"/>
              <a:ea typeface="+mn-ea"/>
              <a:cs typeface="+mn-cs"/>
            </a:rPr>
            <a:t>　公債費に対する実質的な町財政負担については健全化法指標により健全化を維持している。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a:t>
          </a:r>
          <a:r>
            <a:rPr lang="ja-JP" altLang="ja-JP" sz="1100" b="0" i="0" baseline="0">
              <a:solidFill>
                <a:schemeClr val="dk1"/>
              </a:solidFill>
              <a:effectLst/>
              <a:latin typeface="+mn-lt"/>
              <a:ea typeface="+mn-ea"/>
              <a:cs typeface="+mn-cs"/>
            </a:rPr>
            <a:t>行財政改革に取り組んでおり、歳入の確保、定数管理・給与の適正化をはじめ、徹底した歳出削減を実施することにより、年々数値は改善されつつある。特に財政調整基金は取り崩すことなく今後も更なる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行政の効率化に努めることにより、財政の健全化を図ることが重要である。</a:t>
          </a:r>
          <a:endParaRPr lang="ja-JP" altLang="ja-JP" sz="1400">
            <a:effectLst/>
          </a:endParaRPr>
        </a:p>
        <a:p>
          <a:pPr rtl="0" fontAlgn="base"/>
          <a:r>
            <a:rPr lang="ja-JP" altLang="ja-JP" sz="1100" b="0" i="0" baseline="0">
              <a:solidFill>
                <a:schemeClr val="dk1"/>
              </a:solidFill>
              <a:effectLst/>
              <a:latin typeface="+mn-lt"/>
              <a:ea typeface="+mn-ea"/>
              <a:cs typeface="+mn-cs"/>
            </a:rPr>
            <a:t>すべての会計で黒字決算となっており、今後もすべて会計において事務事業の点検を行いながら財政の健全化に努める。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373" t="s">
        <v>74</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160"/>
      <c r="DK1" s="160"/>
      <c r="DL1" s="160"/>
      <c r="DM1" s="160"/>
      <c r="DN1" s="160"/>
      <c r="DO1" s="160"/>
    </row>
    <row r="2" spans="1:119" ht="24.75" thickBot="1" x14ac:dyDescent="0.2">
      <c r="B2" s="161" t="s">
        <v>75</v>
      </c>
      <c r="C2" s="161"/>
      <c r="D2" s="162"/>
    </row>
    <row r="3" spans="1:119" ht="18.75" customHeight="1" thickBot="1" x14ac:dyDescent="0.2">
      <c r="A3" s="160"/>
      <c r="B3" s="374" t="s">
        <v>76</v>
      </c>
      <c r="C3" s="375"/>
      <c r="D3" s="375"/>
      <c r="E3" s="376"/>
      <c r="F3" s="376"/>
      <c r="G3" s="376"/>
      <c r="H3" s="376"/>
      <c r="I3" s="376"/>
      <c r="J3" s="376"/>
      <c r="K3" s="376"/>
      <c r="L3" s="376" t="s">
        <v>77</v>
      </c>
      <c r="M3" s="376"/>
      <c r="N3" s="376"/>
      <c r="O3" s="376"/>
      <c r="P3" s="376"/>
      <c r="Q3" s="376"/>
      <c r="R3" s="383"/>
      <c r="S3" s="383"/>
      <c r="T3" s="383"/>
      <c r="U3" s="383"/>
      <c r="V3" s="384"/>
      <c r="W3" s="358" t="s">
        <v>78</v>
      </c>
      <c r="X3" s="359"/>
      <c r="Y3" s="359"/>
      <c r="Z3" s="359"/>
      <c r="AA3" s="359"/>
      <c r="AB3" s="375"/>
      <c r="AC3" s="383" t="s">
        <v>79</v>
      </c>
      <c r="AD3" s="359"/>
      <c r="AE3" s="359"/>
      <c r="AF3" s="359"/>
      <c r="AG3" s="359"/>
      <c r="AH3" s="359"/>
      <c r="AI3" s="359"/>
      <c r="AJ3" s="359"/>
      <c r="AK3" s="359"/>
      <c r="AL3" s="360"/>
      <c r="AM3" s="358" t="s">
        <v>80</v>
      </c>
      <c r="AN3" s="359"/>
      <c r="AO3" s="359"/>
      <c r="AP3" s="359"/>
      <c r="AQ3" s="359"/>
      <c r="AR3" s="359"/>
      <c r="AS3" s="359"/>
      <c r="AT3" s="359"/>
      <c r="AU3" s="359"/>
      <c r="AV3" s="359"/>
      <c r="AW3" s="359"/>
      <c r="AX3" s="360"/>
      <c r="AY3" s="395" t="s">
        <v>1</v>
      </c>
      <c r="AZ3" s="396"/>
      <c r="BA3" s="396"/>
      <c r="BB3" s="396"/>
      <c r="BC3" s="396"/>
      <c r="BD3" s="396"/>
      <c r="BE3" s="396"/>
      <c r="BF3" s="396"/>
      <c r="BG3" s="396"/>
      <c r="BH3" s="396"/>
      <c r="BI3" s="396"/>
      <c r="BJ3" s="396"/>
      <c r="BK3" s="396"/>
      <c r="BL3" s="396"/>
      <c r="BM3" s="397"/>
      <c r="BN3" s="358" t="s">
        <v>81</v>
      </c>
      <c r="BO3" s="359"/>
      <c r="BP3" s="359"/>
      <c r="BQ3" s="359"/>
      <c r="BR3" s="359"/>
      <c r="BS3" s="359"/>
      <c r="BT3" s="359"/>
      <c r="BU3" s="360"/>
      <c r="BV3" s="358" t="s">
        <v>82</v>
      </c>
      <c r="BW3" s="359"/>
      <c r="BX3" s="359"/>
      <c r="BY3" s="359"/>
      <c r="BZ3" s="359"/>
      <c r="CA3" s="359"/>
      <c r="CB3" s="359"/>
      <c r="CC3" s="360"/>
      <c r="CD3" s="395" t="s">
        <v>1</v>
      </c>
      <c r="CE3" s="396"/>
      <c r="CF3" s="396"/>
      <c r="CG3" s="396"/>
      <c r="CH3" s="396"/>
      <c r="CI3" s="396"/>
      <c r="CJ3" s="396"/>
      <c r="CK3" s="396"/>
      <c r="CL3" s="396"/>
      <c r="CM3" s="396"/>
      <c r="CN3" s="396"/>
      <c r="CO3" s="396"/>
      <c r="CP3" s="396"/>
      <c r="CQ3" s="396"/>
      <c r="CR3" s="396"/>
      <c r="CS3" s="397"/>
      <c r="CT3" s="358" t="s">
        <v>83</v>
      </c>
      <c r="CU3" s="359"/>
      <c r="CV3" s="359"/>
      <c r="CW3" s="359"/>
      <c r="CX3" s="359"/>
      <c r="CY3" s="359"/>
      <c r="CZ3" s="359"/>
      <c r="DA3" s="360"/>
      <c r="DB3" s="358" t="s">
        <v>84</v>
      </c>
      <c r="DC3" s="359"/>
      <c r="DD3" s="359"/>
      <c r="DE3" s="359"/>
      <c r="DF3" s="359"/>
      <c r="DG3" s="359"/>
      <c r="DH3" s="359"/>
      <c r="DI3" s="360"/>
    </row>
    <row r="4" spans="1:119" ht="18.75" customHeight="1" x14ac:dyDescent="0.15">
      <c r="A4" s="160"/>
      <c r="B4" s="377"/>
      <c r="C4" s="378"/>
      <c r="D4" s="378"/>
      <c r="E4" s="379"/>
      <c r="F4" s="379"/>
      <c r="G4" s="379"/>
      <c r="H4" s="379"/>
      <c r="I4" s="379"/>
      <c r="J4" s="379"/>
      <c r="K4" s="379"/>
      <c r="L4" s="379"/>
      <c r="M4" s="379"/>
      <c r="N4" s="379"/>
      <c r="O4" s="379"/>
      <c r="P4" s="379"/>
      <c r="Q4" s="379"/>
      <c r="R4" s="385"/>
      <c r="S4" s="385"/>
      <c r="T4" s="385"/>
      <c r="U4" s="385"/>
      <c r="V4" s="386"/>
      <c r="W4" s="389"/>
      <c r="X4" s="390"/>
      <c r="Y4" s="390"/>
      <c r="Z4" s="390"/>
      <c r="AA4" s="390"/>
      <c r="AB4" s="378"/>
      <c r="AC4" s="385"/>
      <c r="AD4" s="390"/>
      <c r="AE4" s="390"/>
      <c r="AF4" s="390"/>
      <c r="AG4" s="390"/>
      <c r="AH4" s="390"/>
      <c r="AI4" s="390"/>
      <c r="AJ4" s="390"/>
      <c r="AK4" s="390"/>
      <c r="AL4" s="393"/>
      <c r="AM4" s="391"/>
      <c r="AN4" s="392"/>
      <c r="AO4" s="392"/>
      <c r="AP4" s="392"/>
      <c r="AQ4" s="392"/>
      <c r="AR4" s="392"/>
      <c r="AS4" s="392"/>
      <c r="AT4" s="392"/>
      <c r="AU4" s="392"/>
      <c r="AV4" s="392"/>
      <c r="AW4" s="392"/>
      <c r="AX4" s="394"/>
      <c r="AY4" s="361" t="s">
        <v>85</v>
      </c>
      <c r="AZ4" s="362"/>
      <c r="BA4" s="362"/>
      <c r="BB4" s="362"/>
      <c r="BC4" s="362"/>
      <c r="BD4" s="362"/>
      <c r="BE4" s="362"/>
      <c r="BF4" s="362"/>
      <c r="BG4" s="362"/>
      <c r="BH4" s="362"/>
      <c r="BI4" s="362"/>
      <c r="BJ4" s="362"/>
      <c r="BK4" s="362"/>
      <c r="BL4" s="362"/>
      <c r="BM4" s="363"/>
      <c r="BN4" s="364">
        <v>4934051</v>
      </c>
      <c r="BO4" s="365"/>
      <c r="BP4" s="365"/>
      <c r="BQ4" s="365"/>
      <c r="BR4" s="365"/>
      <c r="BS4" s="365"/>
      <c r="BT4" s="365"/>
      <c r="BU4" s="366"/>
      <c r="BV4" s="364">
        <v>5045086</v>
      </c>
      <c r="BW4" s="365"/>
      <c r="BX4" s="365"/>
      <c r="BY4" s="365"/>
      <c r="BZ4" s="365"/>
      <c r="CA4" s="365"/>
      <c r="CB4" s="365"/>
      <c r="CC4" s="366"/>
      <c r="CD4" s="367" t="s">
        <v>86</v>
      </c>
      <c r="CE4" s="368"/>
      <c r="CF4" s="368"/>
      <c r="CG4" s="368"/>
      <c r="CH4" s="368"/>
      <c r="CI4" s="368"/>
      <c r="CJ4" s="368"/>
      <c r="CK4" s="368"/>
      <c r="CL4" s="368"/>
      <c r="CM4" s="368"/>
      <c r="CN4" s="368"/>
      <c r="CO4" s="368"/>
      <c r="CP4" s="368"/>
      <c r="CQ4" s="368"/>
      <c r="CR4" s="368"/>
      <c r="CS4" s="369"/>
      <c r="CT4" s="370">
        <v>3.5</v>
      </c>
      <c r="CU4" s="371"/>
      <c r="CV4" s="371"/>
      <c r="CW4" s="371"/>
      <c r="CX4" s="371"/>
      <c r="CY4" s="371"/>
      <c r="CZ4" s="371"/>
      <c r="DA4" s="372"/>
      <c r="DB4" s="370">
        <v>6.5</v>
      </c>
      <c r="DC4" s="371"/>
      <c r="DD4" s="371"/>
      <c r="DE4" s="371"/>
      <c r="DF4" s="371"/>
      <c r="DG4" s="371"/>
      <c r="DH4" s="371"/>
      <c r="DI4" s="372"/>
    </row>
    <row r="5" spans="1:119" ht="18.75" customHeight="1" x14ac:dyDescent="0.15">
      <c r="A5" s="160"/>
      <c r="B5" s="380"/>
      <c r="C5" s="381"/>
      <c r="D5" s="381"/>
      <c r="E5" s="382"/>
      <c r="F5" s="382"/>
      <c r="G5" s="382"/>
      <c r="H5" s="382"/>
      <c r="I5" s="382"/>
      <c r="J5" s="382"/>
      <c r="K5" s="382"/>
      <c r="L5" s="382"/>
      <c r="M5" s="382"/>
      <c r="N5" s="382"/>
      <c r="O5" s="382"/>
      <c r="P5" s="382"/>
      <c r="Q5" s="382"/>
      <c r="R5" s="387"/>
      <c r="S5" s="387"/>
      <c r="T5" s="387"/>
      <c r="U5" s="387"/>
      <c r="V5" s="388"/>
      <c r="W5" s="391"/>
      <c r="X5" s="392"/>
      <c r="Y5" s="392"/>
      <c r="Z5" s="392"/>
      <c r="AA5" s="392"/>
      <c r="AB5" s="381"/>
      <c r="AC5" s="387"/>
      <c r="AD5" s="392"/>
      <c r="AE5" s="392"/>
      <c r="AF5" s="392"/>
      <c r="AG5" s="392"/>
      <c r="AH5" s="392"/>
      <c r="AI5" s="392"/>
      <c r="AJ5" s="392"/>
      <c r="AK5" s="392"/>
      <c r="AL5" s="394"/>
      <c r="AM5" s="430" t="s">
        <v>87</v>
      </c>
      <c r="AN5" s="431"/>
      <c r="AO5" s="431"/>
      <c r="AP5" s="431"/>
      <c r="AQ5" s="431"/>
      <c r="AR5" s="431"/>
      <c r="AS5" s="431"/>
      <c r="AT5" s="432"/>
      <c r="AU5" s="433" t="s">
        <v>88</v>
      </c>
      <c r="AV5" s="434"/>
      <c r="AW5" s="434"/>
      <c r="AX5" s="434"/>
      <c r="AY5" s="435" t="s">
        <v>89</v>
      </c>
      <c r="AZ5" s="436"/>
      <c r="BA5" s="436"/>
      <c r="BB5" s="436"/>
      <c r="BC5" s="436"/>
      <c r="BD5" s="436"/>
      <c r="BE5" s="436"/>
      <c r="BF5" s="436"/>
      <c r="BG5" s="436"/>
      <c r="BH5" s="436"/>
      <c r="BI5" s="436"/>
      <c r="BJ5" s="436"/>
      <c r="BK5" s="436"/>
      <c r="BL5" s="436"/>
      <c r="BM5" s="437"/>
      <c r="BN5" s="401">
        <v>4814966</v>
      </c>
      <c r="BO5" s="402"/>
      <c r="BP5" s="402"/>
      <c r="BQ5" s="402"/>
      <c r="BR5" s="402"/>
      <c r="BS5" s="402"/>
      <c r="BT5" s="402"/>
      <c r="BU5" s="403"/>
      <c r="BV5" s="401">
        <v>4887561</v>
      </c>
      <c r="BW5" s="402"/>
      <c r="BX5" s="402"/>
      <c r="BY5" s="402"/>
      <c r="BZ5" s="402"/>
      <c r="CA5" s="402"/>
      <c r="CB5" s="402"/>
      <c r="CC5" s="403"/>
      <c r="CD5" s="404" t="s">
        <v>90</v>
      </c>
      <c r="CE5" s="405"/>
      <c r="CF5" s="405"/>
      <c r="CG5" s="405"/>
      <c r="CH5" s="405"/>
      <c r="CI5" s="405"/>
      <c r="CJ5" s="405"/>
      <c r="CK5" s="405"/>
      <c r="CL5" s="405"/>
      <c r="CM5" s="405"/>
      <c r="CN5" s="405"/>
      <c r="CO5" s="405"/>
      <c r="CP5" s="405"/>
      <c r="CQ5" s="405"/>
      <c r="CR5" s="405"/>
      <c r="CS5" s="406"/>
      <c r="CT5" s="398">
        <v>91.7</v>
      </c>
      <c r="CU5" s="399"/>
      <c r="CV5" s="399"/>
      <c r="CW5" s="399"/>
      <c r="CX5" s="399"/>
      <c r="CY5" s="399"/>
      <c r="CZ5" s="399"/>
      <c r="DA5" s="400"/>
      <c r="DB5" s="398">
        <v>90.4</v>
      </c>
      <c r="DC5" s="399"/>
      <c r="DD5" s="399"/>
      <c r="DE5" s="399"/>
      <c r="DF5" s="399"/>
      <c r="DG5" s="399"/>
      <c r="DH5" s="399"/>
      <c r="DI5" s="400"/>
    </row>
    <row r="6" spans="1:119" ht="18.75" customHeight="1" x14ac:dyDescent="0.15">
      <c r="A6" s="160"/>
      <c r="B6" s="407" t="s">
        <v>91</v>
      </c>
      <c r="C6" s="408"/>
      <c r="D6" s="408"/>
      <c r="E6" s="409"/>
      <c r="F6" s="409"/>
      <c r="G6" s="409"/>
      <c r="H6" s="409"/>
      <c r="I6" s="409"/>
      <c r="J6" s="409"/>
      <c r="K6" s="409"/>
      <c r="L6" s="409" t="s">
        <v>92</v>
      </c>
      <c r="M6" s="409"/>
      <c r="N6" s="409"/>
      <c r="O6" s="409"/>
      <c r="P6" s="409"/>
      <c r="Q6" s="409"/>
      <c r="R6" s="413"/>
      <c r="S6" s="413"/>
      <c r="T6" s="413"/>
      <c r="U6" s="413"/>
      <c r="V6" s="414"/>
      <c r="W6" s="417" t="s">
        <v>93</v>
      </c>
      <c r="X6" s="418"/>
      <c r="Y6" s="418"/>
      <c r="Z6" s="418"/>
      <c r="AA6" s="418"/>
      <c r="AB6" s="408"/>
      <c r="AC6" s="421" t="s">
        <v>94</v>
      </c>
      <c r="AD6" s="422"/>
      <c r="AE6" s="422"/>
      <c r="AF6" s="422"/>
      <c r="AG6" s="422"/>
      <c r="AH6" s="422"/>
      <c r="AI6" s="422"/>
      <c r="AJ6" s="422"/>
      <c r="AK6" s="422"/>
      <c r="AL6" s="423"/>
      <c r="AM6" s="430" t="s">
        <v>95</v>
      </c>
      <c r="AN6" s="431"/>
      <c r="AO6" s="431"/>
      <c r="AP6" s="431"/>
      <c r="AQ6" s="431"/>
      <c r="AR6" s="431"/>
      <c r="AS6" s="431"/>
      <c r="AT6" s="432"/>
      <c r="AU6" s="433" t="s">
        <v>88</v>
      </c>
      <c r="AV6" s="434"/>
      <c r="AW6" s="434"/>
      <c r="AX6" s="434"/>
      <c r="AY6" s="435" t="s">
        <v>96</v>
      </c>
      <c r="AZ6" s="436"/>
      <c r="BA6" s="436"/>
      <c r="BB6" s="436"/>
      <c r="BC6" s="436"/>
      <c r="BD6" s="436"/>
      <c r="BE6" s="436"/>
      <c r="BF6" s="436"/>
      <c r="BG6" s="436"/>
      <c r="BH6" s="436"/>
      <c r="BI6" s="436"/>
      <c r="BJ6" s="436"/>
      <c r="BK6" s="436"/>
      <c r="BL6" s="436"/>
      <c r="BM6" s="437"/>
      <c r="BN6" s="401">
        <v>119085</v>
      </c>
      <c r="BO6" s="402"/>
      <c r="BP6" s="402"/>
      <c r="BQ6" s="402"/>
      <c r="BR6" s="402"/>
      <c r="BS6" s="402"/>
      <c r="BT6" s="402"/>
      <c r="BU6" s="403"/>
      <c r="BV6" s="401">
        <v>157525</v>
      </c>
      <c r="BW6" s="402"/>
      <c r="BX6" s="402"/>
      <c r="BY6" s="402"/>
      <c r="BZ6" s="402"/>
      <c r="CA6" s="402"/>
      <c r="CB6" s="402"/>
      <c r="CC6" s="403"/>
      <c r="CD6" s="404" t="s">
        <v>97</v>
      </c>
      <c r="CE6" s="405"/>
      <c r="CF6" s="405"/>
      <c r="CG6" s="405"/>
      <c r="CH6" s="405"/>
      <c r="CI6" s="405"/>
      <c r="CJ6" s="405"/>
      <c r="CK6" s="405"/>
      <c r="CL6" s="405"/>
      <c r="CM6" s="405"/>
      <c r="CN6" s="405"/>
      <c r="CO6" s="405"/>
      <c r="CP6" s="405"/>
      <c r="CQ6" s="405"/>
      <c r="CR6" s="405"/>
      <c r="CS6" s="406"/>
      <c r="CT6" s="438">
        <v>95.1</v>
      </c>
      <c r="CU6" s="439"/>
      <c r="CV6" s="439"/>
      <c r="CW6" s="439"/>
      <c r="CX6" s="439"/>
      <c r="CY6" s="439"/>
      <c r="CZ6" s="439"/>
      <c r="DA6" s="440"/>
      <c r="DB6" s="438">
        <v>93.7</v>
      </c>
      <c r="DC6" s="439"/>
      <c r="DD6" s="439"/>
      <c r="DE6" s="439"/>
      <c r="DF6" s="439"/>
      <c r="DG6" s="439"/>
      <c r="DH6" s="439"/>
      <c r="DI6" s="440"/>
    </row>
    <row r="7" spans="1:119" ht="18.75" customHeight="1" x14ac:dyDescent="0.15">
      <c r="A7" s="160"/>
      <c r="B7" s="377"/>
      <c r="C7" s="378"/>
      <c r="D7" s="378"/>
      <c r="E7" s="379"/>
      <c r="F7" s="379"/>
      <c r="G7" s="379"/>
      <c r="H7" s="379"/>
      <c r="I7" s="379"/>
      <c r="J7" s="379"/>
      <c r="K7" s="379"/>
      <c r="L7" s="379"/>
      <c r="M7" s="379"/>
      <c r="N7" s="379"/>
      <c r="O7" s="379"/>
      <c r="P7" s="379"/>
      <c r="Q7" s="379"/>
      <c r="R7" s="385"/>
      <c r="S7" s="385"/>
      <c r="T7" s="385"/>
      <c r="U7" s="385"/>
      <c r="V7" s="386"/>
      <c r="W7" s="389"/>
      <c r="X7" s="390"/>
      <c r="Y7" s="390"/>
      <c r="Z7" s="390"/>
      <c r="AA7" s="390"/>
      <c r="AB7" s="378"/>
      <c r="AC7" s="424"/>
      <c r="AD7" s="425"/>
      <c r="AE7" s="425"/>
      <c r="AF7" s="425"/>
      <c r="AG7" s="425"/>
      <c r="AH7" s="425"/>
      <c r="AI7" s="425"/>
      <c r="AJ7" s="425"/>
      <c r="AK7" s="425"/>
      <c r="AL7" s="426"/>
      <c r="AM7" s="430" t="s">
        <v>98</v>
      </c>
      <c r="AN7" s="431"/>
      <c r="AO7" s="431"/>
      <c r="AP7" s="431"/>
      <c r="AQ7" s="431"/>
      <c r="AR7" s="431"/>
      <c r="AS7" s="431"/>
      <c r="AT7" s="432"/>
      <c r="AU7" s="433" t="s">
        <v>99</v>
      </c>
      <c r="AV7" s="434"/>
      <c r="AW7" s="434"/>
      <c r="AX7" s="434"/>
      <c r="AY7" s="435" t="s">
        <v>100</v>
      </c>
      <c r="AZ7" s="436"/>
      <c r="BA7" s="436"/>
      <c r="BB7" s="436"/>
      <c r="BC7" s="436"/>
      <c r="BD7" s="436"/>
      <c r="BE7" s="436"/>
      <c r="BF7" s="436"/>
      <c r="BG7" s="436"/>
      <c r="BH7" s="436"/>
      <c r="BI7" s="436"/>
      <c r="BJ7" s="436"/>
      <c r="BK7" s="436"/>
      <c r="BL7" s="436"/>
      <c r="BM7" s="437"/>
      <c r="BN7" s="401">
        <v>35071</v>
      </c>
      <c r="BO7" s="402"/>
      <c r="BP7" s="402"/>
      <c r="BQ7" s="402"/>
      <c r="BR7" s="402"/>
      <c r="BS7" s="402"/>
      <c r="BT7" s="402"/>
      <c r="BU7" s="403"/>
      <c r="BV7" s="401">
        <v>7245</v>
      </c>
      <c r="BW7" s="402"/>
      <c r="BX7" s="402"/>
      <c r="BY7" s="402"/>
      <c r="BZ7" s="402"/>
      <c r="CA7" s="402"/>
      <c r="CB7" s="402"/>
      <c r="CC7" s="403"/>
      <c r="CD7" s="404" t="s">
        <v>101</v>
      </c>
      <c r="CE7" s="405"/>
      <c r="CF7" s="405"/>
      <c r="CG7" s="405"/>
      <c r="CH7" s="405"/>
      <c r="CI7" s="405"/>
      <c r="CJ7" s="405"/>
      <c r="CK7" s="405"/>
      <c r="CL7" s="405"/>
      <c r="CM7" s="405"/>
      <c r="CN7" s="405"/>
      <c r="CO7" s="405"/>
      <c r="CP7" s="405"/>
      <c r="CQ7" s="405"/>
      <c r="CR7" s="405"/>
      <c r="CS7" s="406"/>
      <c r="CT7" s="401">
        <v>2379513</v>
      </c>
      <c r="CU7" s="402"/>
      <c r="CV7" s="402"/>
      <c r="CW7" s="402"/>
      <c r="CX7" s="402"/>
      <c r="CY7" s="402"/>
      <c r="CZ7" s="402"/>
      <c r="DA7" s="403"/>
      <c r="DB7" s="401">
        <v>2310180</v>
      </c>
      <c r="DC7" s="402"/>
      <c r="DD7" s="402"/>
      <c r="DE7" s="402"/>
      <c r="DF7" s="402"/>
      <c r="DG7" s="402"/>
      <c r="DH7" s="402"/>
      <c r="DI7" s="403"/>
    </row>
    <row r="8" spans="1:119" ht="18.75" customHeight="1" thickBot="1" x14ac:dyDescent="0.2">
      <c r="A8" s="160"/>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102</v>
      </c>
      <c r="AN8" s="431"/>
      <c r="AO8" s="431"/>
      <c r="AP8" s="431"/>
      <c r="AQ8" s="431"/>
      <c r="AR8" s="431"/>
      <c r="AS8" s="431"/>
      <c r="AT8" s="432"/>
      <c r="AU8" s="433" t="s">
        <v>103</v>
      </c>
      <c r="AV8" s="434"/>
      <c r="AW8" s="434"/>
      <c r="AX8" s="434"/>
      <c r="AY8" s="435" t="s">
        <v>104</v>
      </c>
      <c r="AZ8" s="436"/>
      <c r="BA8" s="436"/>
      <c r="BB8" s="436"/>
      <c r="BC8" s="436"/>
      <c r="BD8" s="436"/>
      <c r="BE8" s="436"/>
      <c r="BF8" s="436"/>
      <c r="BG8" s="436"/>
      <c r="BH8" s="436"/>
      <c r="BI8" s="436"/>
      <c r="BJ8" s="436"/>
      <c r="BK8" s="436"/>
      <c r="BL8" s="436"/>
      <c r="BM8" s="437"/>
      <c r="BN8" s="401">
        <v>84014</v>
      </c>
      <c r="BO8" s="402"/>
      <c r="BP8" s="402"/>
      <c r="BQ8" s="402"/>
      <c r="BR8" s="402"/>
      <c r="BS8" s="402"/>
      <c r="BT8" s="402"/>
      <c r="BU8" s="403"/>
      <c r="BV8" s="401">
        <v>150280</v>
      </c>
      <c r="BW8" s="402"/>
      <c r="BX8" s="402"/>
      <c r="BY8" s="402"/>
      <c r="BZ8" s="402"/>
      <c r="CA8" s="402"/>
      <c r="CB8" s="402"/>
      <c r="CC8" s="403"/>
      <c r="CD8" s="404" t="s">
        <v>105</v>
      </c>
      <c r="CE8" s="405"/>
      <c r="CF8" s="405"/>
      <c r="CG8" s="405"/>
      <c r="CH8" s="405"/>
      <c r="CI8" s="405"/>
      <c r="CJ8" s="405"/>
      <c r="CK8" s="405"/>
      <c r="CL8" s="405"/>
      <c r="CM8" s="405"/>
      <c r="CN8" s="405"/>
      <c r="CO8" s="405"/>
      <c r="CP8" s="405"/>
      <c r="CQ8" s="405"/>
      <c r="CR8" s="405"/>
      <c r="CS8" s="406"/>
      <c r="CT8" s="441">
        <v>0.1</v>
      </c>
      <c r="CU8" s="442"/>
      <c r="CV8" s="442"/>
      <c r="CW8" s="442"/>
      <c r="CX8" s="442"/>
      <c r="CY8" s="442"/>
      <c r="CZ8" s="442"/>
      <c r="DA8" s="443"/>
      <c r="DB8" s="441">
        <v>0.1</v>
      </c>
      <c r="DC8" s="442"/>
      <c r="DD8" s="442"/>
      <c r="DE8" s="442"/>
      <c r="DF8" s="442"/>
      <c r="DG8" s="442"/>
      <c r="DH8" s="442"/>
      <c r="DI8" s="443"/>
    </row>
    <row r="9" spans="1:119" ht="18.75" customHeight="1" thickBot="1" x14ac:dyDescent="0.2">
      <c r="A9" s="160"/>
      <c r="B9" s="395" t="s">
        <v>106</v>
      </c>
      <c r="C9" s="396"/>
      <c r="D9" s="396"/>
      <c r="E9" s="396"/>
      <c r="F9" s="396"/>
      <c r="G9" s="396"/>
      <c r="H9" s="396"/>
      <c r="I9" s="396"/>
      <c r="J9" s="396"/>
      <c r="K9" s="444"/>
      <c r="L9" s="445" t="s">
        <v>107</v>
      </c>
      <c r="M9" s="446"/>
      <c r="N9" s="446"/>
      <c r="O9" s="446"/>
      <c r="P9" s="446"/>
      <c r="Q9" s="447"/>
      <c r="R9" s="448">
        <v>2353</v>
      </c>
      <c r="S9" s="449"/>
      <c r="T9" s="449"/>
      <c r="U9" s="449"/>
      <c r="V9" s="450"/>
      <c r="W9" s="358" t="s">
        <v>108</v>
      </c>
      <c r="X9" s="359"/>
      <c r="Y9" s="359"/>
      <c r="Z9" s="359"/>
      <c r="AA9" s="359"/>
      <c r="AB9" s="359"/>
      <c r="AC9" s="359"/>
      <c r="AD9" s="359"/>
      <c r="AE9" s="359"/>
      <c r="AF9" s="359"/>
      <c r="AG9" s="359"/>
      <c r="AH9" s="359"/>
      <c r="AI9" s="359"/>
      <c r="AJ9" s="359"/>
      <c r="AK9" s="359"/>
      <c r="AL9" s="360"/>
      <c r="AM9" s="430" t="s">
        <v>109</v>
      </c>
      <c r="AN9" s="431"/>
      <c r="AO9" s="431"/>
      <c r="AP9" s="431"/>
      <c r="AQ9" s="431"/>
      <c r="AR9" s="431"/>
      <c r="AS9" s="431"/>
      <c r="AT9" s="432"/>
      <c r="AU9" s="433" t="s">
        <v>88</v>
      </c>
      <c r="AV9" s="434"/>
      <c r="AW9" s="434"/>
      <c r="AX9" s="434"/>
      <c r="AY9" s="435" t="s">
        <v>110</v>
      </c>
      <c r="AZ9" s="436"/>
      <c r="BA9" s="436"/>
      <c r="BB9" s="436"/>
      <c r="BC9" s="436"/>
      <c r="BD9" s="436"/>
      <c r="BE9" s="436"/>
      <c r="BF9" s="436"/>
      <c r="BG9" s="436"/>
      <c r="BH9" s="436"/>
      <c r="BI9" s="436"/>
      <c r="BJ9" s="436"/>
      <c r="BK9" s="436"/>
      <c r="BL9" s="436"/>
      <c r="BM9" s="437"/>
      <c r="BN9" s="401">
        <v>-66266</v>
      </c>
      <c r="BO9" s="402"/>
      <c r="BP9" s="402"/>
      <c r="BQ9" s="402"/>
      <c r="BR9" s="402"/>
      <c r="BS9" s="402"/>
      <c r="BT9" s="402"/>
      <c r="BU9" s="403"/>
      <c r="BV9" s="401">
        <v>22763</v>
      </c>
      <c r="BW9" s="402"/>
      <c r="BX9" s="402"/>
      <c r="BY9" s="402"/>
      <c r="BZ9" s="402"/>
      <c r="CA9" s="402"/>
      <c r="CB9" s="402"/>
      <c r="CC9" s="403"/>
      <c r="CD9" s="404" t="s">
        <v>111</v>
      </c>
      <c r="CE9" s="405"/>
      <c r="CF9" s="405"/>
      <c r="CG9" s="405"/>
      <c r="CH9" s="405"/>
      <c r="CI9" s="405"/>
      <c r="CJ9" s="405"/>
      <c r="CK9" s="405"/>
      <c r="CL9" s="405"/>
      <c r="CM9" s="405"/>
      <c r="CN9" s="405"/>
      <c r="CO9" s="405"/>
      <c r="CP9" s="405"/>
      <c r="CQ9" s="405"/>
      <c r="CR9" s="405"/>
      <c r="CS9" s="406"/>
      <c r="CT9" s="398">
        <v>31</v>
      </c>
      <c r="CU9" s="399"/>
      <c r="CV9" s="399"/>
      <c r="CW9" s="399"/>
      <c r="CX9" s="399"/>
      <c r="CY9" s="399"/>
      <c r="CZ9" s="399"/>
      <c r="DA9" s="400"/>
      <c r="DB9" s="398">
        <v>27.9</v>
      </c>
      <c r="DC9" s="399"/>
      <c r="DD9" s="399"/>
      <c r="DE9" s="399"/>
      <c r="DF9" s="399"/>
      <c r="DG9" s="399"/>
      <c r="DH9" s="399"/>
      <c r="DI9" s="400"/>
    </row>
    <row r="10" spans="1:119" ht="18.75" customHeight="1" thickBot="1" x14ac:dyDescent="0.2">
      <c r="A10" s="160"/>
      <c r="B10" s="395"/>
      <c r="C10" s="396"/>
      <c r="D10" s="396"/>
      <c r="E10" s="396"/>
      <c r="F10" s="396"/>
      <c r="G10" s="396"/>
      <c r="H10" s="396"/>
      <c r="I10" s="396"/>
      <c r="J10" s="396"/>
      <c r="K10" s="444"/>
      <c r="L10" s="451" t="s">
        <v>112</v>
      </c>
      <c r="M10" s="431"/>
      <c r="N10" s="431"/>
      <c r="O10" s="431"/>
      <c r="P10" s="431"/>
      <c r="Q10" s="432"/>
      <c r="R10" s="452">
        <v>2374</v>
      </c>
      <c r="S10" s="453"/>
      <c r="T10" s="453"/>
      <c r="U10" s="453"/>
      <c r="V10" s="454"/>
      <c r="W10" s="389"/>
      <c r="X10" s="390"/>
      <c r="Y10" s="390"/>
      <c r="Z10" s="390"/>
      <c r="AA10" s="390"/>
      <c r="AB10" s="390"/>
      <c r="AC10" s="390"/>
      <c r="AD10" s="390"/>
      <c r="AE10" s="390"/>
      <c r="AF10" s="390"/>
      <c r="AG10" s="390"/>
      <c r="AH10" s="390"/>
      <c r="AI10" s="390"/>
      <c r="AJ10" s="390"/>
      <c r="AK10" s="390"/>
      <c r="AL10" s="393"/>
      <c r="AM10" s="430" t="s">
        <v>113</v>
      </c>
      <c r="AN10" s="431"/>
      <c r="AO10" s="431"/>
      <c r="AP10" s="431"/>
      <c r="AQ10" s="431"/>
      <c r="AR10" s="431"/>
      <c r="AS10" s="431"/>
      <c r="AT10" s="432"/>
      <c r="AU10" s="433" t="s">
        <v>114</v>
      </c>
      <c r="AV10" s="434"/>
      <c r="AW10" s="434"/>
      <c r="AX10" s="434"/>
      <c r="AY10" s="435" t="s">
        <v>115</v>
      </c>
      <c r="AZ10" s="436"/>
      <c r="BA10" s="436"/>
      <c r="BB10" s="436"/>
      <c r="BC10" s="436"/>
      <c r="BD10" s="436"/>
      <c r="BE10" s="436"/>
      <c r="BF10" s="436"/>
      <c r="BG10" s="436"/>
      <c r="BH10" s="436"/>
      <c r="BI10" s="436"/>
      <c r="BJ10" s="436"/>
      <c r="BK10" s="436"/>
      <c r="BL10" s="436"/>
      <c r="BM10" s="437"/>
      <c r="BN10" s="401">
        <v>24</v>
      </c>
      <c r="BO10" s="402"/>
      <c r="BP10" s="402"/>
      <c r="BQ10" s="402"/>
      <c r="BR10" s="402"/>
      <c r="BS10" s="402"/>
      <c r="BT10" s="402"/>
      <c r="BU10" s="403"/>
      <c r="BV10" s="401">
        <v>15</v>
      </c>
      <c r="BW10" s="402"/>
      <c r="BX10" s="402"/>
      <c r="BY10" s="402"/>
      <c r="BZ10" s="402"/>
      <c r="CA10" s="402"/>
      <c r="CB10" s="402"/>
      <c r="CC10" s="403"/>
      <c r="CD10" s="163" t="s">
        <v>116</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160"/>
      <c r="B11" s="395"/>
      <c r="C11" s="396"/>
      <c r="D11" s="396"/>
      <c r="E11" s="396"/>
      <c r="F11" s="396"/>
      <c r="G11" s="396"/>
      <c r="H11" s="396"/>
      <c r="I11" s="396"/>
      <c r="J11" s="396"/>
      <c r="K11" s="444"/>
      <c r="L11" s="455" t="s">
        <v>117</v>
      </c>
      <c r="M11" s="456"/>
      <c r="N11" s="456"/>
      <c r="O11" s="456"/>
      <c r="P11" s="456"/>
      <c r="Q11" s="457"/>
      <c r="R11" s="458" t="s">
        <v>118</v>
      </c>
      <c r="S11" s="459"/>
      <c r="T11" s="459"/>
      <c r="U11" s="459"/>
      <c r="V11" s="460"/>
      <c r="W11" s="389"/>
      <c r="X11" s="390"/>
      <c r="Y11" s="390"/>
      <c r="Z11" s="390"/>
      <c r="AA11" s="390"/>
      <c r="AB11" s="390"/>
      <c r="AC11" s="390"/>
      <c r="AD11" s="390"/>
      <c r="AE11" s="390"/>
      <c r="AF11" s="390"/>
      <c r="AG11" s="390"/>
      <c r="AH11" s="390"/>
      <c r="AI11" s="390"/>
      <c r="AJ11" s="390"/>
      <c r="AK11" s="390"/>
      <c r="AL11" s="393"/>
      <c r="AM11" s="430" t="s">
        <v>119</v>
      </c>
      <c r="AN11" s="431"/>
      <c r="AO11" s="431"/>
      <c r="AP11" s="431"/>
      <c r="AQ11" s="431"/>
      <c r="AR11" s="431"/>
      <c r="AS11" s="431"/>
      <c r="AT11" s="432"/>
      <c r="AU11" s="433" t="s">
        <v>88</v>
      </c>
      <c r="AV11" s="434"/>
      <c r="AW11" s="434"/>
      <c r="AX11" s="434"/>
      <c r="AY11" s="435" t="s">
        <v>120</v>
      </c>
      <c r="AZ11" s="436"/>
      <c r="BA11" s="436"/>
      <c r="BB11" s="436"/>
      <c r="BC11" s="436"/>
      <c r="BD11" s="436"/>
      <c r="BE11" s="436"/>
      <c r="BF11" s="436"/>
      <c r="BG11" s="436"/>
      <c r="BH11" s="436"/>
      <c r="BI11" s="436"/>
      <c r="BJ11" s="436"/>
      <c r="BK11" s="436"/>
      <c r="BL11" s="436"/>
      <c r="BM11" s="437"/>
      <c r="BN11" s="401">
        <v>42493</v>
      </c>
      <c r="BO11" s="402"/>
      <c r="BP11" s="402"/>
      <c r="BQ11" s="402"/>
      <c r="BR11" s="402"/>
      <c r="BS11" s="402"/>
      <c r="BT11" s="402"/>
      <c r="BU11" s="403"/>
      <c r="BV11" s="401">
        <v>0</v>
      </c>
      <c r="BW11" s="402"/>
      <c r="BX11" s="402"/>
      <c r="BY11" s="402"/>
      <c r="BZ11" s="402"/>
      <c r="CA11" s="402"/>
      <c r="CB11" s="402"/>
      <c r="CC11" s="403"/>
      <c r="CD11" s="404" t="s">
        <v>121</v>
      </c>
      <c r="CE11" s="405"/>
      <c r="CF11" s="405"/>
      <c r="CG11" s="405"/>
      <c r="CH11" s="405"/>
      <c r="CI11" s="405"/>
      <c r="CJ11" s="405"/>
      <c r="CK11" s="405"/>
      <c r="CL11" s="405"/>
      <c r="CM11" s="405"/>
      <c r="CN11" s="405"/>
      <c r="CO11" s="405"/>
      <c r="CP11" s="405"/>
      <c r="CQ11" s="405"/>
      <c r="CR11" s="405"/>
      <c r="CS11" s="406"/>
      <c r="CT11" s="441" t="s">
        <v>122</v>
      </c>
      <c r="CU11" s="442"/>
      <c r="CV11" s="442"/>
      <c r="CW11" s="442"/>
      <c r="CX11" s="442"/>
      <c r="CY11" s="442"/>
      <c r="CZ11" s="442"/>
      <c r="DA11" s="443"/>
      <c r="DB11" s="441" t="s">
        <v>122</v>
      </c>
      <c r="DC11" s="442"/>
      <c r="DD11" s="442"/>
      <c r="DE11" s="442"/>
      <c r="DF11" s="442"/>
      <c r="DG11" s="442"/>
      <c r="DH11" s="442"/>
      <c r="DI11" s="443"/>
    </row>
    <row r="12" spans="1:119" ht="18.75" customHeight="1" x14ac:dyDescent="0.15">
      <c r="A12" s="160"/>
      <c r="B12" s="461" t="s">
        <v>123</v>
      </c>
      <c r="C12" s="462"/>
      <c r="D12" s="462"/>
      <c r="E12" s="462"/>
      <c r="F12" s="462"/>
      <c r="G12" s="462"/>
      <c r="H12" s="462"/>
      <c r="I12" s="462"/>
      <c r="J12" s="462"/>
      <c r="K12" s="463"/>
      <c r="L12" s="470" t="s">
        <v>124</v>
      </c>
      <c r="M12" s="471"/>
      <c r="N12" s="471"/>
      <c r="O12" s="471"/>
      <c r="P12" s="471"/>
      <c r="Q12" s="472"/>
      <c r="R12" s="473">
        <v>2286</v>
      </c>
      <c r="S12" s="474"/>
      <c r="T12" s="474"/>
      <c r="U12" s="474"/>
      <c r="V12" s="475"/>
      <c r="W12" s="476" t="s">
        <v>1</v>
      </c>
      <c r="X12" s="434"/>
      <c r="Y12" s="434"/>
      <c r="Z12" s="434"/>
      <c r="AA12" s="434"/>
      <c r="AB12" s="477"/>
      <c r="AC12" s="433" t="s">
        <v>125</v>
      </c>
      <c r="AD12" s="434"/>
      <c r="AE12" s="434"/>
      <c r="AF12" s="434"/>
      <c r="AG12" s="477"/>
      <c r="AH12" s="433" t="s">
        <v>126</v>
      </c>
      <c r="AI12" s="434"/>
      <c r="AJ12" s="434"/>
      <c r="AK12" s="434"/>
      <c r="AL12" s="478"/>
      <c r="AM12" s="430" t="s">
        <v>127</v>
      </c>
      <c r="AN12" s="431"/>
      <c r="AO12" s="431"/>
      <c r="AP12" s="431"/>
      <c r="AQ12" s="431"/>
      <c r="AR12" s="431"/>
      <c r="AS12" s="431"/>
      <c r="AT12" s="432"/>
      <c r="AU12" s="433" t="s">
        <v>88</v>
      </c>
      <c r="AV12" s="434"/>
      <c r="AW12" s="434"/>
      <c r="AX12" s="434"/>
      <c r="AY12" s="435" t="s">
        <v>128</v>
      </c>
      <c r="AZ12" s="436"/>
      <c r="BA12" s="436"/>
      <c r="BB12" s="436"/>
      <c r="BC12" s="436"/>
      <c r="BD12" s="436"/>
      <c r="BE12" s="436"/>
      <c r="BF12" s="436"/>
      <c r="BG12" s="436"/>
      <c r="BH12" s="436"/>
      <c r="BI12" s="436"/>
      <c r="BJ12" s="436"/>
      <c r="BK12" s="436"/>
      <c r="BL12" s="436"/>
      <c r="BM12" s="437"/>
      <c r="BN12" s="401">
        <v>10000</v>
      </c>
      <c r="BO12" s="402"/>
      <c r="BP12" s="402"/>
      <c r="BQ12" s="402"/>
      <c r="BR12" s="402"/>
      <c r="BS12" s="402"/>
      <c r="BT12" s="402"/>
      <c r="BU12" s="403"/>
      <c r="BV12" s="401">
        <v>0</v>
      </c>
      <c r="BW12" s="402"/>
      <c r="BX12" s="402"/>
      <c r="BY12" s="402"/>
      <c r="BZ12" s="402"/>
      <c r="CA12" s="402"/>
      <c r="CB12" s="402"/>
      <c r="CC12" s="403"/>
      <c r="CD12" s="404" t="s">
        <v>129</v>
      </c>
      <c r="CE12" s="405"/>
      <c r="CF12" s="405"/>
      <c r="CG12" s="405"/>
      <c r="CH12" s="405"/>
      <c r="CI12" s="405"/>
      <c r="CJ12" s="405"/>
      <c r="CK12" s="405"/>
      <c r="CL12" s="405"/>
      <c r="CM12" s="405"/>
      <c r="CN12" s="405"/>
      <c r="CO12" s="405"/>
      <c r="CP12" s="405"/>
      <c r="CQ12" s="405"/>
      <c r="CR12" s="405"/>
      <c r="CS12" s="406"/>
      <c r="CT12" s="441" t="s">
        <v>122</v>
      </c>
      <c r="CU12" s="442"/>
      <c r="CV12" s="442"/>
      <c r="CW12" s="442"/>
      <c r="CX12" s="442"/>
      <c r="CY12" s="442"/>
      <c r="CZ12" s="442"/>
      <c r="DA12" s="443"/>
      <c r="DB12" s="441" t="s">
        <v>130</v>
      </c>
      <c r="DC12" s="442"/>
      <c r="DD12" s="442"/>
      <c r="DE12" s="442"/>
      <c r="DF12" s="442"/>
      <c r="DG12" s="442"/>
      <c r="DH12" s="442"/>
      <c r="DI12" s="443"/>
    </row>
    <row r="13" spans="1:119" ht="18.75" customHeight="1" x14ac:dyDescent="0.15">
      <c r="A13" s="160"/>
      <c r="B13" s="464"/>
      <c r="C13" s="465"/>
      <c r="D13" s="465"/>
      <c r="E13" s="465"/>
      <c r="F13" s="465"/>
      <c r="G13" s="465"/>
      <c r="H13" s="465"/>
      <c r="I13" s="465"/>
      <c r="J13" s="465"/>
      <c r="K13" s="466"/>
      <c r="L13" s="169"/>
      <c r="M13" s="489" t="s">
        <v>131</v>
      </c>
      <c r="N13" s="490"/>
      <c r="O13" s="490"/>
      <c r="P13" s="490"/>
      <c r="Q13" s="491"/>
      <c r="R13" s="482">
        <v>2276</v>
      </c>
      <c r="S13" s="483"/>
      <c r="T13" s="483"/>
      <c r="U13" s="483"/>
      <c r="V13" s="484"/>
      <c r="W13" s="417" t="s">
        <v>132</v>
      </c>
      <c r="X13" s="418"/>
      <c r="Y13" s="418"/>
      <c r="Z13" s="418"/>
      <c r="AA13" s="418"/>
      <c r="AB13" s="408"/>
      <c r="AC13" s="452">
        <v>184</v>
      </c>
      <c r="AD13" s="453"/>
      <c r="AE13" s="453"/>
      <c r="AF13" s="453"/>
      <c r="AG13" s="492"/>
      <c r="AH13" s="452">
        <v>190</v>
      </c>
      <c r="AI13" s="453"/>
      <c r="AJ13" s="453"/>
      <c r="AK13" s="453"/>
      <c r="AL13" s="454"/>
      <c r="AM13" s="430" t="s">
        <v>133</v>
      </c>
      <c r="AN13" s="431"/>
      <c r="AO13" s="431"/>
      <c r="AP13" s="431"/>
      <c r="AQ13" s="431"/>
      <c r="AR13" s="431"/>
      <c r="AS13" s="431"/>
      <c r="AT13" s="432"/>
      <c r="AU13" s="433" t="s">
        <v>114</v>
      </c>
      <c r="AV13" s="434"/>
      <c r="AW13" s="434"/>
      <c r="AX13" s="434"/>
      <c r="AY13" s="435" t="s">
        <v>134</v>
      </c>
      <c r="AZ13" s="436"/>
      <c r="BA13" s="436"/>
      <c r="BB13" s="436"/>
      <c r="BC13" s="436"/>
      <c r="BD13" s="436"/>
      <c r="BE13" s="436"/>
      <c r="BF13" s="436"/>
      <c r="BG13" s="436"/>
      <c r="BH13" s="436"/>
      <c r="BI13" s="436"/>
      <c r="BJ13" s="436"/>
      <c r="BK13" s="436"/>
      <c r="BL13" s="436"/>
      <c r="BM13" s="437"/>
      <c r="BN13" s="401">
        <v>-33749</v>
      </c>
      <c r="BO13" s="402"/>
      <c r="BP13" s="402"/>
      <c r="BQ13" s="402"/>
      <c r="BR13" s="402"/>
      <c r="BS13" s="402"/>
      <c r="BT13" s="402"/>
      <c r="BU13" s="403"/>
      <c r="BV13" s="401">
        <v>22778</v>
      </c>
      <c r="BW13" s="402"/>
      <c r="BX13" s="402"/>
      <c r="BY13" s="402"/>
      <c r="BZ13" s="402"/>
      <c r="CA13" s="402"/>
      <c r="CB13" s="402"/>
      <c r="CC13" s="403"/>
      <c r="CD13" s="404" t="s">
        <v>135</v>
      </c>
      <c r="CE13" s="405"/>
      <c r="CF13" s="405"/>
      <c r="CG13" s="405"/>
      <c r="CH13" s="405"/>
      <c r="CI13" s="405"/>
      <c r="CJ13" s="405"/>
      <c r="CK13" s="405"/>
      <c r="CL13" s="405"/>
      <c r="CM13" s="405"/>
      <c r="CN13" s="405"/>
      <c r="CO13" s="405"/>
      <c r="CP13" s="405"/>
      <c r="CQ13" s="405"/>
      <c r="CR13" s="405"/>
      <c r="CS13" s="406"/>
      <c r="CT13" s="398">
        <v>8.5</v>
      </c>
      <c r="CU13" s="399"/>
      <c r="CV13" s="399"/>
      <c r="CW13" s="399"/>
      <c r="CX13" s="399"/>
      <c r="CY13" s="399"/>
      <c r="CZ13" s="399"/>
      <c r="DA13" s="400"/>
      <c r="DB13" s="398">
        <v>8.6999999999999993</v>
      </c>
      <c r="DC13" s="399"/>
      <c r="DD13" s="399"/>
      <c r="DE13" s="399"/>
      <c r="DF13" s="399"/>
      <c r="DG13" s="399"/>
      <c r="DH13" s="399"/>
      <c r="DI13" s="400"/>
    </row>
    <row r="14" spans="1:119" ht="18.75" customHeight="1" thickBot="1" x14ac:dyDescent="0.2">
      <c r="A14" s="160"/>
      <c r="B14" s="464"/>
      <c r="C14" s="465"/>
      <c r="D14" s="465"/>
      <c r="E14" s="465"/>
      <c r="F14" s="465"/>
      <c r="G14" s="465"/>
      <c r="H14" s="465"/>
      <c r="I14" s="465"/>
      <c r="J14" s="465"/>
      <c r="K14" s="466"/>
      <c r="L14" s="479" t="s">
        <v>136</v>
      </c>
      <c r="M14" s="480"/>
      <c r="N14" s="480"/>
      <c r="O14" s="480"/>
      <c r="P14" s="480"/>
      <c r="Q14" s="481"/>
      <c r="R14" s="482">
        <v>2304</v>
      </c>
      <c r="S14" s="483"/>
      <c r="T14" s="483"/>
      <c r="U14" s="483"/>
      <c r="V14" s="484"/>
      <c r="W14" s="391"/>
      <c r="X14" s="392"/>
      <c r="Y14" s="392"/>
      <c r="Z14" s="392"/>
      <c r="AA14" s="392"/>
      <c r="AB14" s="381"/>
      <c r="AC14" s="485">
        <v>16.2</v>
      </c>
      <c r="AD14" s="486"/>
      <c r="AE14" s="486"/>
      <c r="AF14" s="486"/>
      <c r="AG14" s="487"/>
      <c r="AH14" s="485">
        <v>17.399999999999999</v>
      </c>
      <c r="AI14" s="486"/>
      <c r="AJ14" s="486"/>
      <c r="AK14" s="486"/>
      <c r="AL14" s="488"/>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01"/>
      <c r="BO14" s="402"/>
      <c r="BP14" s="402"/>
      <c r="BQ14" s="402"/>
      <c r="BR14" s="402"/>
      <c r="BS14" s="402"/>
      <c r="BT14" s="402"/>
      <c r="BU14" s="403"/>
      <c r="BV14" s="401"/>
      <c r="BW14" s="402"/>
      <c r="BX14" s="402"/>
      <c r="BY14" s="402"/>
      <c r="BZ14" s="402"/>
      <c r="CA14" s="402"/>
      <c r="CB14" s="402"/>
      <c r="CC14" s="403"/>
      <c r="CD14" s="493" t="s">
        <v>137</v>
      </c>
      <c r="CE14" s="494"/>
      <c r="CF14" s="494"/>
      <c r="CG14" s="494"/>
      <c r="CH14" s="494"/>
      <c r="CI14" s="494"/>
      <c r="CJ14" s="494"/>
      <c r="CK14" s="494"/>
      <c r="CL14" s="494"/>
      <c r="CM14" s="494"/>
      <c r="CN14" s="494"/>
      <c r="CO14" s="494"/>
      <c r="CP14" s="494"/>
      <c r="CQ14" s="494"/>
      <c r="CR14" s="494"/>
      <c r="CS14" s="495"/>
      <c r="CT14" s="496">
        <v>166.5</v>
      </c>
      <c r="CU14" s="497"/>
      <c r="CV14" s="497"/>
      <c r="CW14" s="497"/>
      <c r="CX14" s="497"/>
      <c r="CY14" s="497"/>
      <c r="CZ14" s="497"/>
      <c r="DA14" s="498"/>
      <c r="DB14" s="496">
        <v>196.2</v>
      </c>
      <c r="DC14" s="497"/>
      <c r="DD14" s="497"/>
      <c r="DE14" s="497"/>
      <c r="DF14" s="497"/>
      <c r="DG14" s="497"/>
      <c r="DH14" s="497"/>
      <c r="DI14" s="498"/>
    </row>
    <row r="15" spans="1:119" ht="18.75" customHeight="1" x14ac:dyDescent="0.15">
      <c r="A15" s="160"/>
      <c r="B15" s="464"/>
      <c r="C15" s="465"/>
      <c r="D15" s="465"/>
      <c r="E15" s="465"/>
      <c r="F15" s="465"/>
      <c r="G15" s="465"/>
      <c r="H15" s="465"/>
      <c r="I15" s="465"/>
      <c r="J15" s="465"/>
      <c r="K15" s="466"/>
      <c r="L15" s="169"/>
      <c r="M15" s="489" t="s">
        <v>138</v>
      </c>
      <c r="N15" s="490"/>
      <c r="O15" s="490"/>
      <c r="P15" s="490"/>
      <c r="Q15" s="491"/>
      <c r="R15" s="482">
        <v>2294</v>
      </c>
      <c r="S15" s="483"/>
      <c r="T15" s="483"/>
      <c r="U15" s="483"/>
      <c r="V15" s="484"/>
      <c r="W15" s="417" t="s">
        <v>139</v>
      </c>
      <c r="X15" s="418"/>
      <c r="Y15" s="418"/>
      <c r="Z15" s="418"/>
      <c r="AA15" s="418"/>
      <c r="AB15" s="408"/>
      <c r="AC15" s="452">
        <v>176</v>
      </c>
      <c r="AD15" s="453"/>
      <c r="AE15" s="453"/>
      <c r="AF15" s="453"/>
      <c r="AG15" s="492"/>
      <c r="AH15" s="452">
        <v>172</v>
      </c>
      <c r="AI15" s="453"/>
      <c r="AJ15" s="453"/>
      <c r="AK15" s="453"/>
      <c r="AL15" s="454"/>
      <c r="AM15" s="430"/>
      <c r="AN15" s="431"/>
      <c r="AO15" s="431"/>
      <c r="AP15" s="431"/>
      <c r="AQ15" s="431"/>
      <c r="AR15" s="431"/>
      <c r="AS15" s="431"/>
      <c r="AT15" s="432"/>
      <c r="AU15" s="433"/>
      <c r="AV15" s="434"/>
      <c r="AW15" s="434"/>
      <c r="AX15" s="434"/>
      <c r="AY15" s="361" t="s">
        <v>140</v>
      </c>
      <c r="AZ15" s="362"/>
      <c r="BA15" s="362"/>
      <c r="BB15" s="362"/>
      <c r="BC15" s="362"/>
      <c r="BD15" s="362"/>
      <c r="BE15" s="362"/>
      <c r="BF15" s="362"/>
      <c r="BG15" s="362"/>
      <c r="BH15" s="362"/>
      <c r="BI15" s="362"/>
      <c r="BJ15" s="362"/>
      <c r="BK15" s="362"/>
      <c r="BL15" s="362"/>
      <c r="BM15" s="363"/>
      <c r="BN15" s="364">
        <v>217305</v>
      </c>
      <c r="BO15" s="365"/>
      <c r="BP15" s="365"/>
      <c r="BQ15" s="365"/>
      <c r="BR15" s="365"/>
      <c r="BS15" s="365"/>
      <c r="BT15" s="365"/>
      <c r="BU15" s="366"/>
      <c r="BV15" s="364">
        <v>215110</v>
      </c>
      <c r="BW15" s="365"/>
      <c r="BX15" s="365"/>
      <c r="BY15" s="365"/>
      <c r="BZ15" s="365"/>
      <c r="CA15" s="365"/>
      <c r="CB15" s="365"/>
      <c r="CC15" s="366"/>
      <c r="CD15" s="499" t="s">
        <v>141</v>
      </c>
      <c r="CE15" s="500"/>
      <c r="CF15" s="500"/>
      <c r="CG15" s="500"/>
      <c r="CH15" s="500"/>
      <c r="CI15" s="500"/>
      <c r="CJ15" s="500"/>
      <c r="CK15" s="500"/>
      <c r="CL15" s="500"/>
      <c r="CM15" s="500"/>
      <c r="CN15" s="500"/>
      <c r="CO15" s="500"/>
      <c r="CP15" s="500"/>
      <c r="CQ15" s="500"/>
      <c r="CR15" s="500"/>
      <c r="CS15" s="501"/>
      <c r="CT15" s="170"/>
      <c r="CU15" s="171"/>
      <c r="CV15" s="171"/>
      <c r="CW15" s="171"/>
      <c r="CX15" s="171"/>
      <c r="CY15" s="171"/>
      <c r="CZ15" s="171"/>
      <c r="DA15" s="172"/>
      <c r="DB15" s="170"/>
      <c r="DC15" s="171"/>
      <c r="DD15" s="171"/>
      <c r="DE15" s="171"/>
      <c r="DF15" s="171"/>
      <c r="DG15" s="171"/>
      <c r="DH15" s="171"/>
      <c r="DI15" s="172"/>
    </row>
    <row r="16" spans="1:119" ht="18.75" customHeight="1" x14ac:dyDescent="0.15">
      <c r="A16" s="160"/>
      <c r="B16" s="464"/>
      <c r="C16" s="465"/>
      <c r="D16" s="465"/>
      <c r="E16" s="465"/>
      <c r="F16" s="465"/>
      <c r="G16" s="465"/>
      <c r="H16" s="465"/>
      <c r="I16" s="465"/>
      <c r="J16" s="465"/>
      <c r="K16" s="466"/>
      <c r="L16" s="479" t="s">
        <v>142</v>
      </c>
      <c r="M16" s="510"/>
      <c r="N16" s="510"/>
      <c r="O16" s="510"/>
      <c r="P16" s="510"/>
      <c r="Q16" s="511"/>
      <c r="R16" s="502" t="s">
        <v>143</v>
      </c>
      <c r="S16" s="503"/>
      <c r="T16" s="503"/>
      <c r="U16" s="503"/>
      <c r="V16" s="504"/>
      <c r="W16" s="391"/>
      <c r="X16" s="392"/>
      <c r="Y16" s="392"/>
      <c r="Z16" s="392"/>
      <c r="AA16" s="392"/>
      <c r="AB16" s="381"/>
      <c r="AC16" s="485">
        <v>15.5</v>
      </c>
      <c r="AD16" s="486"/>
      <c r="AE16" s="486"/>
      <c r="AF16" s="486"/>
      <c r="AG16" s="487"/>
      <c r="AH16" s="485">
        <v>15.8</v>
      </c>
      <c r="AI16" s="486"/>
      <c r="AJ16" s="486"/>
      <c r="AK16" s="486"/>
      <c r="AL16" s="488"/>
      <c r="AM16" s="430"/>
      <c r="AN16" s="431"/>
      <c r="AO16" s="431"/>
      <c r="AP16" s="431"/>
      <c r="AQ16" s="431"/>
      <c r="AR16" s="431"/>
      <c r="AS16" s="431"/>
      <c r="AT16" s="432"/>
      <c r="AU16" s="433"/>
      <c r="AV16" s="434"/>
      <c r="AW16" s="434"/>
      <c r="AX16" s="434"/>
      <c r="AY16" s="435" t="s">
        <v>144</v>
      </c>
      <c r="AZ16" s="436"/>
      <c r="BA16" s="436"/>
      <c r="BB16" s="436"/>
      <c r="BC16" s="436"/>
      <c r="BD16" s="436"/>
      <c r="BE16" s="436"/>
      <c r="BF16" s="436"/>
      <c r="BG16" s="436"/>
      <c r="BH16" s="436"/>
      <c r="BI16" s="436"/>
      <c r="BJ16" s="436"/>
      <c r="BK16" s="436"/>
      <c r="BL16" s="436"/>
      <c r="BM16" s="437"/>
      <c r="BN16" s="401">
        <v>2242021</v>
      </c>
      <c r="BO16" s="402"/>
      <c r="BP16" s="402"/>
      <c r="BQ16" s="402"/>
      <c r="BR16" s="402"/>
      <c r="BS16" s="402"/>
      <c r="BT16" s="402"/>
      <c r="BU16" s="403"/>
      <c r="BV16" s="401">
        <v>2178543</v>
      </c>
      <c r="BW16" s="402"/>
      <c r="BX16" s="402"/>
      <c r="BY16" s="402"/>
      <c r="BZ16" s="402"/>
      <c r="CA16" s="402"/>
      <c r="CB16" s="402"/>
      <c r="CC16" s="403"/>
      <c r="CD16" s="173"/>
      <c r="CE16" s="508"/>
      <c r="CF16" s="508"/>
      <c r="CG16" s="508"/>
      <c r="CH16" s="508"/>
      <c r="CI16" s="508"/>
      <c r="CJ16" s="508"/>
      <c r="CK16" s="508"/>
      <c r="CL16" s="508"/>
      <c r="CM16" s="508"/>
      <c r="CN16" s="508"/>
      <c r="CO16" s="508"/>
      <c r="CP16" s="508"/>
      <c r="CQ16" s="508"/>
      <c r="CR16" s="508"/>
      <c r="CS16" s="509"/>
      <c r="CT16" s="398"/>
      <c r="CU16" s="399"/>
      <c r="CV16" s="399"/>
      <c r="CW16" s="399"/>
      <c r="CX16" s="399"/>
      <c r="CY16" s="399"/>
      <c r="CZ16" s="399"/>
      <c r="DA16" s="400"/>
      <c r="DB16" s="398"/>
      <c r="DC16" s="399"/>
      <c r="DD16" s="399"/>
      <c r="DE16" s="399"/>
      <c r="DF16" s="399"/>
      <c r="DG16" s="399"/>
      <c r="DH16" s="399"/>
      <c r="DI16" s="400"/>
    </row>
    <row r="17" spans="1:113" ht="18.75" customHeight="1" thickBot="1" x14ac:dyDescent="0.2">
      <c r="A17" s="160"/>
      <c r="B17" s="467"/>
      <c r="C17" s="468"/>
      <c r="D17" s="468"/>
      <c r="E17" s="468"/>
      <c r="F17" s="468"/>
      <c r="G17" s="468"/>
      <c r="H17" s="468"/>
      <c r="I17" s="468"/>
      <c r="J17" s="468"/>
      <c r="K17" s="469"/>
      <c r="L17" s="174"/>
      <c r="M17" s="505" t="s">
        <v>145</v>
      </c>
      <c r="N17" s="506"/>
      <c r="O17" s="506"/>
      <c r="P17" s="506"/>
      <c r="Q17" s="507"/>
      <c r="R17" s="502" t="s">
        <v>146</v>
      </c>
      <c r="S17" s="503"/>
      <c r="T17" s="503"/>
      <c r="U17" s="503"/>
      <c r="V17" s="504"/>
      <c r="W17" s="417" t="s">
        <v>147</v>
      </c>
      <c r="X17" s="418"/>
      <c r="Y17" s="418"/>
      <c r="Z17" s="418"/>
      <c r="AA17" s="418"/>
      <c r="AB17" s="408"/>
      <c r="AC17" s="452">
        <v>773</v>
      </c>
      <c r="AD17" s="453"/>
      <c r="AE17" s="453"/>
      <c r="AF17" s="453"/>
      <c r="AG17" s="492"/>
      <c r="AH17" s="452">
        <v>729</v>
      </c>
      <c r="AI17" s="453"/>
      <c r="AJ17" s="453"/>
      <c r="AK17" s="453"/>
      <c r="AL17" s="454"/>
      <c r="AM17" s="430"/>
      <c r="AN17" s="431"/>
      <c r="AO17" s="431"/>
      <c r="AP17" s="431"/>
      <c r="AQ17" s="431"/>
      <c r="AR17" s="431"/>
      <c r="AS17" s="431"/>
      <c r="AT17" s="432"/>
      <c r="AU17" s="433"/>
      <c r="AV17" s="434"/>
      <c r="AW17" s="434"/>
      <c r="AX17" s="434"/>
      <c r="AY17" s="435" t="s">
        <v>148</v>
      </c>
      <c r="AZ17" s="436"/>
      <c r="BA17" s="436"/>
      <c r="BB17" s="436"/>
      <c r="BC17" s="436"/>
      <c r="BD17" s="436"/>
      <c r="BE17" s="436"/>
      <c r="BF17" s="436"/>
      <c r="BG17" s="436"/>
      <c r="BH17" s="436"/>
      <c r="BI17" s="436"/>
      <c r="BJ17" s="436"/>
      <c r="BK17" s="436"/>
      <c r="BL17" s="436"/>
      <c r="BM17" s="437"/>
      <c r="BN17" s="401">
        <v>270223</v>
      </c>
      <c r="BO17" s="402"/>
      <c r="BP17" s="402"/>
      <c r="BQ17" s="402"/>
      <c r="BR17" s="402"/>
      <c r="BS17" s="402"/>
      <c r="BT17" s="402"/>
      <c r="BU17" s="403"/>
      <c r="BV17" s="401">
        <v>267101</v>
      </c>
      <c r="BW17" s="402"/>
      <c r="BX17" s="402"/>
      <c r="BY17" s="402"/>
      <c r="BZ17" s="402"/>
      <c r="CA17" s="402"/>
      <c r="CB17" s="402"/>
      <c r="CC17" s="403"/>
      <c r="CD17" s="173"/>
      <c r="CE17" s="508"/>
      <c r="CF17" s="508"/>
      <c r="CG17" s="508"/>
      <c r="CH17" s="508"/>
      <c r="CI17" s="508"/>
      <c r="CJ17" s="508"/>
      <c r="CK17" s="508"/>
      <c r="CL17" s="508"/>
      <c r="CM17" s="508"/>
      <c r="CN17" s="508"/>
      <c r="CO17" s="508"/>
      <c r="CP17" s="508"/>
      <c r="CQ17" s="508"/>
      <c r="CR17" s="508"/>
      <c r="CS17" s="509"/>
      <c r="CT17" s="398"/>
      <c r="CU17" s="399"/>
      <c r="CV17" s="399"/>
      <c r="CW17" s="399"/>
      <c r="CX17" s="399"/>
      <c r="CY17" s="399"/>
      <c r="CZ17" s="399"/>
      <c r="DA17" s="400"/>
      <c r="DB17" s="398"/>
      <c r="DC17" s="399"/>
      <c r="DD17" s="399"/>
      <c r="DE17" s="399"/>
      <c r="DF17" s="399"/>
      <c r="DG17" s="399"/>
      <c r="DH17" s="399"/>
      <c r="DI17" s="400"/>
    </row>
    <row r="18" spans="1:113" ht="18.75" customHeight="1" thickBot="1" x14ac:dyDescent="0.2">
      <c r="A18" s="160"/>
      <c r="B18" s="512" t="s">
        <v>149</v>
      </c>
      <c r="C18" s="444"/>
      <c r="D18" s="444"/>
      <c r="E18" s="513"/>
      <c r="F18" s="513"/>
      <c r="G18" s="513"/>
      <c r="H18" s="513"/>
      <c r="I18" s="513"/>
      <c r="J18" s="513"/>
      <c r="K18" s="513"/>
      <c r="L18" s="514">
        <v>33.44</v>
      </c>
      <c r="M18" s="514"/>
      <c r="N18" s="514"/>
      <c r="O18" s="514"/>
      <c r="P18" s="514"/>
      <c r="Q18" s="514"/>
      <c r="R18" s="515"/>
      <c r="S18" s="515"/>
      <c r="T18" s="515"/>
      <c r="U18" s="515"/>
      <c r="V18" s="516"/>
      <c r="W18" s="419"/>
      <c r="X18" s="420"/>
      <c r="Y18" s="420"/>
      <c r="Z18" s="420"/>
      <c r="AA18" s="420"/>
      <c r="AB18" s="411"/>
      <c r="AC18" s="517">
        <v>68.2</v>
      </c>
      <c r="AD18" s="518"/>
      <c r="AE18" s="518"/>
      <c r="AF18" s="518"/>
      <c r="AG18" s="519"/>
      <c r="AH18" s="517">
        <v>66.8</v>
      </c>
      <c r="AI18" s="518"/>
      <c r="AJ18" s="518"/>
      <c r="AK18" s="518"/>
      <c r="AL18" s="520"/>
      <c r="AM18" s="430"/>
      <c r="AN18" s="431"/>
      <c r="AO18" s="431"/>
      <c r="AP18" s="431"/>
      <c r="AQ18" s="431"/>
      <c r="AR18" s="431"/>
      <c r="AS18" s="431"/>
      <c r="AT18" s="432"/>
      <c r="AU18" s="433"/>
      <c r="AV18" s="434"/>
      <c r="AW18" s="434"/>
      <c r="AX18" s="434"/>
      <c r="AY18" s="435" t="s">
        <v>150</v>
      </c>
      <c r="AZ18" s="436"/>
      <c r="BA18" s="436"/>
      <c r="BB18" s="436"/>
      <c r="BC18" s="436"/>
      <c r="BD18" s="436"/>
      <c r="BE18" s="436"/>
      <c r="BF18" s="436"/>
      <c r="BG18" s="436"/>
      <c r="BH18" s="436"/>
      <c r="BI18" s="436"/>
      <c r="BJ18" s="436"/>
      <c r="BK18" s="436"/>
      <c r="BL18" s="436"/>
      <c r="BM18" s="437"/>
      <c r="BN18" s="401">
        <v>2193607</v>
      </c>
      <c r="BO18" s="402"/>
      <c r="BP18" s="402"/>
      <c r="BQ18" s="402"/>
      <c r="BR18" s="402"/>
      <c r="BS18" s="402"/>
      <c r="BT18" s="402"/>
      <c r="BU18" s="403"/>
      <c r="BV18" s="401">
        <v>2096464</v>
      </c>
      <c r="BW18" s="402"/>
      <c r="BX18" s="402"/>
      <c r="BY18" s="402"/>
      <c r="BZ18" s="402"/>
      <c r="CA18" s="402"/>
      <c r="CB18" s="402"/>
      <c r="CC18" s="403"/>
      <c r="CD18" s="173"/>
      <c r="CE18" s="508"/>
      <c r="CF18" s="508"/>
      <c r="CG18" s="508"/>
      <c r="CH18" s="508"/>
      <c r="CI18" s="508"/>
      <c r="CJ18" s="508"/>
      <c r="CK18" s="508"/>
      <c r="CL18" s="508"/>
      <c r="CM18" s="508"/>
      <c r="CN18" s="508"/>
      <c r="CO18" s="508"/>
      <c r="CP18" s="508"/>
      <c r="CQ18" s="508"/>
      <c r="CR18" s="508"/>
      <c r="CS18" s="509"/>
      <c r="CT18" s="398"/>
      <c r="CU18" s="399"/>
      <c r="CV18" s="399"/>
      <c r="CW18" s="399"/>
      <c r="CX18" s="399"/>
      <c r="CY18" s="399"/>
      <c r="CZ18" s="399"/>
      <c r="DA18" s="400"/>
      <c r="DB18" s="398"/>
      <c r="DC18" s="399"/>
      <c r="DD18" s="399"/>
      <c r="DE18" s="399"/>
      <c r="DF18" s="399"/>
      <c r="DG18" s="399"/>
      <c r="DH18" s="399"/>
      <c r="DI18" s="400"/>
    </row>
    <row r="19" spans="1:113" ht="18.75" customHeight="1" thickBot="1" x14ac:dyDescent="0.2">
      <c r="A19" s="160"/>
      <c r="B19" s="512" t="s">
        <v>151</v>
      </c>
      <c r="C19" s="444"/>
      <c r="D19" s="444"/>
      <c r="E19" s="513"/>
      <c r="F19" s="513"/>
      <c r="G19" s="513"/>
      <c r="H19" s="513"/>
      <c r="I19" s="513"/>
      <c r="J19" s="513"/>
      <c r="K19" s="513"/>
      <c r="L19" s="521">
        <v>70</v>
      </c>
      <c r="M19" s="521"/>
      <c r="N19" s="521"/>
      <c r="O19" s="521"/>
      <c r="P19" s="521"/>
      <c r="Q19" s="521"/>
      <c r="R19" s="522"/>
      <c r="S19" s="522"/>
      <c r="T19" s="522"/>
      <c r="U19" s="522"/>
      <c r="V19" s="523"/>
      <c r="W19" s="358"/>
      <c r="X19" s="359"/>
      <c r="Y19" s="359"/>
      <c r="Z19" s="359"/>
      <c r="AA19" s="359"/>
      <c r="AB19" s="359"/>
      <c r="AC19" s="530"/>
      <c r="AD19" s="530"/>
      <c r="AE19" s="530"/>
      <c r="AF19" s="530"/>
      <c r="AG19" s="530"/>
      <c r="AH19" s="530"/>
      <c r="AI19" s="530"/>
      <c r="AJ19" s="530"/>
      <c r="AK19" s="530"/>
      <c r="AL19" s="531"/>
      <c r="AM19" s="430"/>
      <c r="AN19" s="431"/>
      <c r="AO19" s="431"/>
      <c r="AP19" s="431"/>
      <c r="AQ19" s="431"/>
      <c r="AR19" s="431"/>
      <c r="AS19" s="431"/>
      <c r="AT19" s="432"/>
      <c r="AU19" s="433"/>
      <c r="AV19" s="434"/>
      <c r="AW19" s="434"/>
      <c r="AX19" s="434"/>
      <c r="AY19" s="435" t="s">
        <v>152</v>
      </c>
      <c r="AZ19" s="436"/>
      <c r="BA19" s="436"/>
      <c r="BB19" s="436"/>
      <c r="BC19" s="436"/>
      <c r="BD19" s="436"/>
      <c r="BE19" s="436"/>
      <c r="BF19" s="436"/>
      <c r="BG19" s="436"/>
      <c r="BH19" s="436"/>
      <c r="BI19" s="436"/>
      <c r="BJ19" s="436"/>
      <c r="BK19" s="436"/>
      <c r="BL19" s="436"/>
      <c r="BM19" s="437"/>
      <c r="BN19" s="401">
        <v>3030951</v>
      </c>
      <c r="BO19" s="402"/>
      <c r="BP19" s="402"/>
      <c r="BQ19" s="402"/>
      <c r="BR19" s="402"/>
      <c r="BS19" s="402"/>
      <c r="BT19" s="402"/>
      <c r="BU19" s="403"/>
      <c r="BV19" s="401">
        <v>2940877</v>
      </c>
      <c r="BW19" s="402"/>
      <c r="BX19" s="402"/>
      <c r="BY19" s="402"/>
      <c r="BZ19" s="402"/>
      <c r="CA19" s="402"/>
      <c r="CB19" s="402"/>
      <c r="CC19" s="403"/>
      <c r="CD19" s="173"/>
      <c r="CE19" s="508"/>
      <c r="CF19" s="508"/>
      <c r="CG19" s="508"/>
      <c r="CH19" s="508"/>
      <c r="CI19" s="508"/>
      <c r="CJ19" s="508"/>
      <c r="CK19" s="508"/>
      <c r="CL19" s="508"/>
      <c r="CM19" s="508"/>
      <c r="CN19" s="508"/>
      <c r="CO19" s="508"/>
      <c r="CP19" s="508"/>
      <c r="CQ19" s="508"/>
      <c r="CR19" s="508"/>
      <c r="CS19" s="509"/>
      <c r="CT19" s="398"/>
      <c r="CU19" s="399"/>
      <c r="CV19" s="399"/>
      <c r="CW19" s="399"/>
      <c r="CX19" s="399"/>
      <c r="CY19" s="399"/>
      <c r="CZ19" s="399"/>
      <c r="DA19" s="400"/>
      <c r="DB19" s="398"/>
      <c r="DC19" s="399"/>
      <c r="DD19" s="399"/>
      <c r="DE19" s="399"/>
      <c r="DF19" s="399"/>
      <c r="DG19" s="399"/>
      <c r="DH19" s="399"/>
      <c r="DI19" s="400"/>
    </row>
    <row r="20" spans="1:113" ht="18.75" customHeight="1" thickBot="1" x14ac:dyDescent="0.2">
      <c r="A20" s="160"/>
      <c r="B20" s="512" t="s">
        <v>153</v>
      </c>
      <c r="C20" s="444"/>
      <c r="D20" s="444"/>
      <c r="E20" s="513"/>
      <c r="F20" s="513"/>
      <c r="G20" s="513"/>
      <c r="H20" s="513"/>
      <c r="I20" s="513"/>
      <c r="J20" s="513"/>
      <c r="K20" s="513"/>
      <c r="L20" s="521">
        <v>1057</v>
      </c>
      <c r="M20" s="521"/>
      <c r="N20" s="521"/>
      <c r="O20" s="521"/>
      <c r="P20" s="521"/>
      <c r="Q20" s="521"/>
      <c r="R20" s="522"/>
      <c r="S20" s="522"/>
      <c r="T20" s="522"/>
      <c r="U20" s="522"/>
      <c r="V20" s="523"/>
      <c r="W20" s="419"/>
      <c r="X20" s="420"/>
      <c r="Y20" s="420"/>
      <c r="Z20" s="420"/>
      <c r="AA20" s="420"/>
      <c r="AB20" s="420"/>
      <c r="AC20" s="524"/>
      <c r="AD20" s="524"/>
      <c r="AE20" s="524"/>
      <c r="AF20" s="524"/>
      <c r="AG20" s="524"/>
      <c r="AH20" s="524"/>
      <c r="AI20" s="524"/>
      <c r="AJ20" s="524"/>
      <c r="AK20" s="524"/>
      <c r="AL20" s="525"/>
      <c r="AM20" s="526"/>
      <c r="AN20" s="456"/>
      <c r="AO20" s="456"/>
      <c r="AP20" s="456"/>
      <c r="AQ20" s="456"/>
      <c r="AR20" s="456"/>
      <c r="AS20" s="456"/>
      <c r="AT20" s="457"/>
      <c r="AU20" s="527"/>
      <c r="AV20" s="528"/>
      <c r="AW20" s="528"/>
      <c r="AX20" s="529"/>
      <c r="AY20" s="435"/>
      <c r="AZ20" s="436"/>
      <c r="BA20" s="436"/>
      <c r="BB20" s="436"/>
      <c r="BC20" s="436"/>
      <c r="BD20" s="436"/>
      <c r="BE20" s="436"/>
      <c r="BF20" s="436"/>
      <c r="BG20" s="436"/>
      <c r="BH20" s="436"/>
      <c r="BI20" s="436"/>
      <c r="BJ20" s="436"/>
      <c r="BK20" s="436"/>
      <c r="BL20" s="436"/>
      <c r="BM20" s="437"/>
      <c r="BN20" s="401"/>
      <c r="BO20" s="402"/>
      <c r="BP20" s="402"/>
      <c r="BQ20" s="402"/>
      <c r="BR20" s="402"/>
      <c r="BS20" s="402"/>
      <c r="BT20" s="402"/>
      <c r="BU20" s="403"/>
      <c r="BV20" s="401"/>
      <c r="BW20" s="402"/>
      <c r="BX20" s="402"/>
      <c r="BY20" s="402"/>
      <c r="BZ20" s="402"/>
      <c r="CA20" s="402"/>
      <c r="CB20" s="402"/>
      <c r="CC20" s="403"/>
      <c r="CD20" s="173"/>
      <c r="CE20" s="508"/>
      <c r="CF20" s="508"/>
      <c r="CG20" s="508"/>
      <c r="CH20" s="508"/>
      <c r="CI20" s="508"/>
      <c r="CJ20" s="508"/>
      <c r="CK20" s="508"/>
      <c r="CL20" s="508"/>
      <c r="CM20" s="508"/>
      <c r="CN20" s="508"/>
      <c r="CO20" s="508"/>
      <c r="CP20" s="508"/>
      <c r="CQ20" s="508"/>
      <c r="CR20" s="508"/>
      <c r="CS20" s="509"/>
      <c r="CT20" s="398"/>
      <c r="CU20" s="399"/>
      <c r="CV20" s="399"/>
      <c r="CW20" s="399"/>
      <c r="CX20" s="399"/>
      <c r="CY20" s="399"/>
      <c r="CZ20" s="399"/>
      <c r="DA20" s="400"/>
      <c r="DB20" s="398"/>
      <c r="DC20" s="399"/>
      <c r="DD20" s="399"/>
      <c r="DE20" s="399"/>
      <c r="DF20" s="399"/>
      <c r="DG20" s="399"/>
      <c r="DH20" s="399"/>
      <c r="DI20" s="400"/>
    </row>
    <row r="21" spans="1:113" ht="18.75" customHeight="1" x14ac:dyDescent="0.15">
      <c r="A21" s="160"/>
      <c r="B21" s="532" t="s">
        <v>154</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435"/>
      <c r="AZ21" s="436"/>
      <c r="BA21" s="436"/>
      <c r="BB21" s="436"/>
      <c r="BC21" s="436"/>
      <c r="BD21" s="436"/>
      <c r="BE21" s="436"/>
      <c r="BF21" s="436"/>
      <c r="BG21" s="436"/>
      <c r="BH21" s="436"/>
      <c r="BI21" s="436"/>
      <c r="BJ21" s="436"/>
      <c r="BK21" s="436"/>
      <c r="BL21" s="436"/>
      <c r="BM21" s="437"/>
      <c r="BN21" s="401"/>
      <c r="BO21" s="402"/>
      <c r="BP21" s="402"/>
      <c r="BQ21" s="402"/>
      <c r="BR21" s="402"/>
      <c r="BS21" s="402"/>
      <c r="BT21" s="402"/>
      <c r="BU21" s="403"/>
      <c r="BV21" s="401"/>
      <c r="BW21" s="402"/>
      <c r="BX21" s="402"/>
      <c r="BY21" s="402"/>
      <c r="BZ21" s="402"/>
      <c r="CA21" s="402"/>
      <c r="CB21" s="402"/>
      <c r="CC21" s="403"/>
      <c r="CD21" s="173"/>
      <c r="CE21" s="508"/>
      <c r="CF21" s="508"/>
      <c r="CG21" s="508"/>
      <c r="CH21" s="508"/>
      <c r="CI21" s="508"/>
      <c r="CJ21" s="508"/>
      <c r="CK21" s="508"/>
      <c r="CL21" s="508"/>
      <c r="CM21" s="508"/>
      <c r="CN21" s="508"/>
      <c r="CO21" s="508"/>
      <c r="CP21" s="508"/>
      <c r="CQ21" s="508"/>
      <c r="CR21" s="508"/>
      <c r="CS21" s="509"/>
      <c r="CT21" s="398"/>
      <c r="CU21" s="399"/>
      <c r="CV21" s="399"/>
      <c r="CW21" s="399"/>
      <c r="CX21" s="399"/>
      <c r="CY21" s="399"/>
      <c r="CZ21" s="399"/>
      <c r="DA21" s="400"/>
      <c r="DB21" s="398"/>
      <c r="DC21" s="399"/>
      <c r="DD21" s="399"/>
      <c r="DE21" s="399"/>
      <c r="DF21" s="399"/>
      <c r="DG21" s="399"/>
      <c r="DH21" s="399"/>
      <c r="DI21" s="400"/>
    </row>
    <row r="22" spans="1:113" ht="18.75" customHeight="1" thickBot="1" x14ac:dyDescent="0.2">
      <c r="A22" s="160"/>
      <c r="B22" s="535" t="s">
        <v>155</v>
      </c>
      <c r="C22" s="536"/>
      <c r="D22" s="537"/>
      <c r="E22" s="413" t="s">
        <v>1</v>
      </c>
      <c r="F22" s="418"/>
      <c r="G22" s="418"/>
      <c r="H22" s="418"/>
      <c r="I22" s="418"/>
      <c r="J22" s="418"/>
      <c r="K22" s="408"/>
      <c r="L22" s="413" t="s">
        <v>156</v>
      </c>
      <c r="M22" s="418"/>
      <c r="N22" s="418"/>
      <c r="O22" s="418"/>
      <c r="P22" s="408"/>
      <c r="Q22" s="544" t="s">
        <v>157</v>
      </c>
      <c r="R22" s="545"/>
      <c r="S22" s="545"/>
      <c r="T22" s="545"/>
      <c r="U22" s="545"/>
      <c r="V22" s="546"/>
      <c r="W22" s="550" t="s">
        <v>158</v>
      </c>
      <c r="X22" s="536"/>
      <c r="Y22" s="537"/>
      <c r="Z22" s="413" t="s">
        <v>1</v>
      </c>
      <c r="AA22" s="418"/>
      <c r="AB22" s="418"/>
      <c r="AC22" s="418"/>
      <c r="AD22" s="418"/>
      <c r="AE22" s="418"/>
      <c r="AF22" s="418"/>
      <c r="AG22" s="408"/>
      <c r="AH22" s="563" t="s">
        <v>159</v>
      </c>
      <c r="AI22" s="418"/>
      <c r="AJ22" s="418"/>
      <c r="AK22" s="418"/>
      <c r="AL22" s="408"/>
      <c r="AM22" s="563" t="s">
        <v>160</v>
      </c>
      <c r="AN22" s="564"/>
      <c r="AO22" s="564"/>
      <c r="AP22" s="564"/>
      <c r="AQ22" s="564"/>
      <c r="AR22" s="565"/>
      <c r="AS22" s="544" t="s">
        <v>157</v>
      </c>
      <c r="AT22" s="545"/>
      <c r="AU22" s="545"/>
      <c r="AV22" s="545"/>
      <c r="AW22" s="545"/>
      <c r="AX22" s="569"/>
      <c r="AY22" s="571"/>
      <c r="AZ22" s="572"/>
      <c r="BA22" s="572"/>
      <c r="BB22" s="572"/>
      <c r="BC22" s="572"/>
      <c r="BD22" s="572"/>
      <c r="BE22" s="572"/>
      <c r="BF22" s="572"/>
      <c r="BG22" s="572"/>
      <c r="BH22" s="572"/>
      <c r="BI22" s="572"/>
      <c r="BJ22" s="572"/>
      <c r="BK22" s="572"/>
      <c r="BL22" s="572"/>
      <c r="BM22" s="573"/>
      <c r="BN22" s="574"/>
      <c r="BO22" s="575"/>
      <c r="BP22" s="575"/>
      <c r="BQ22" s="575"/>
      <c r="BR22" s="575"/>
      <c r="BS22" s="575"/>
      <c r="BT22" s="575"/>
      <c r="BU22" s="576"/>
      <c r="BV22" s="574"/>
      <c r="BW22" s="575"/>
      <c r="BX22" s="575"/>
      <c r="BY22" s="575"/>
      <c r="BZ22" s="575"/>
      <c r="CA22" s="575"/>
      <c r="CB22" s="575"/>
      <c r="CC22" s="576"/>
      <c r="CD22" s="173"/>
      <c r="CE22" s="508"/>
      <c r="CF22" s="508"/>
      <c r="CG22" s="508"/>
      <c r="CH22" s="508"/>
      <c r="CI22" s="508"/>
      <c r="CJ22" s="508"/>
      <c r="CK22" s="508"/>
      <c r="CL22" s="508"/>
      <c r="CM22" s="508"/>
      <c r="CN22" s="508"/>
      <c r="CO22" s="508"/>
      <c r="CP22" s="508"/>
      <c r="CQ22" s="508"/>
      <c r="CR22" s="508"/>
      <c r="CS22" s="509"/>
      <c r="CT22" s="398"/>
      <c r="CU22" s="399"/>
      <c r="CV22" s="399"/>
      <c r="CW22" s="399"/>
      <c r="CX22" s="399"/>
      <c r="CY22" s="399"/>
      <c r="CZ22" s="399"/>
      <c r="DA22" s="400"/>
      <c r="DB22" s="398"/>
      <c r="DC22" s="399"/>
      <c r="DD22" s="399"/>
      <c r="DE22" s="399"/>
      <c r="DF22" s="399"/>
      <c r="DG22" s="399"/>
      <c r="DH22" s="399"/>
      <c r="DI22" s="400"/>
    </row>
    <row r="23" spans="1:113" ht="18.75" customHeight="1" x14ac:dyDescent="0.15">
      <c r="A23" s="160"/>
      <c r="B23" s="538"/>
      <c r="C23" s="539"/>
      <c r="D23" s="540"/>
      <c r="E23" s="387"/>
      <c r="F23" s="392"/>
      <c r="G23" s="392"/>
      <c r="H23" s="392"/>
      <c r="I23" s="392"/>
      <c r="J23" s="392"/>
      <c r="K23" s="381"/>
      <c r="L23" s="387"/>
      <c r="M23" s="392"/>
      <c r="N23" s="392"/>
      <c r="O23" s="392"/>
      <c r="P23" s="381"/>
      <c r="Q23" s="547"/>
      <c r="R23" s="548"/>
      <c r="S23" s="548"/>
      <c r="T23" s="548"/>
      <c r="U23" s="548"/>
      <c r="V23" s="549"/>
      <c r="W23" s="551"/>
      <c r="X23" s="539"/>
      <c r="Y23" s="540"/>
      <c r="Z23" s="387"/>
      <c r="AA23" s="392"/>
      <c r="AB23" s="392"/>
      <c r="AC23" s="392"/>
      <c r="AD23" s="392"/>
      <c r="AE23" s="392"/>
      <c r="AF23" s="392"/>
      <c r="AG23" s="381"/>
      <c r="AH23" s="387"/>
      <c r="AI23" s="392"/>
      <c r="AJ23" s="392"/>
      <c r="AK23" s="392"/>
      <c r="AL23" s="381"/>
      <c r="AM23" s="566"/>
      <c r="AN23" s="567"/>
      <c r="AO23" s="567"/>
      <c r="AP23" s="567"/>
      <c r="AQ23" s="567"/>
      <c r="AR23" s="568"/>
      <c r="AS23" s="547"/>
      <c r="AT23" s="548"/>
      <c r="AU23" s="548"/>
      <c r="AV23" s="548"/>
      <c r="AW23" s="548"/>
      <c r="AX23" s="570"/>
      <c r="AY23" s="361" t="s">
        <v>161</v>
      </c>
      <c r="AZ23" s="362"/>
      <c r="BA23" s="362"/>
      <c r="BB23" s="362"/>
      <c r="BC23" s="362"/>
      <c r="BD23" s="362"/>
      <c r="BE23" s="362"/>
      <c r="BF23" s="362"/>
      <c r="BG23" s="362"/>
      <c r="BH23" s="362"/>
      <c r="BI23" s="362"/>
      <c r="BJ23" s="362"/>
      <c r="BK23" s="362"/>
      <c r="BL23" s="362"/>
      <c r="BM23" s="363"/>
      <c r="BN23" s="401">
        <v>8400324</v>
      </c>
      <c r="BO23" s="402"/>
      <c r="BP23" s="402"/>
      <c r="BQ23" s="402"/>
      <c r="BR23" s="402"/>
      <c r="BS23" s="402"/>
      <c r="BT23" s="402"/>
      <c r="BU23" s="403"/>
      <c r="BV23" s="401">
        <v>8670128</v>
      </c>
      <c r="BW23" s="402"/>
      <c r="BX23" s="402"/>
      <c r="BY23" s="402"/>
      <c r="BZ23" s="402"/>
      <c r="CA23" s="402"/>
      <c r="CB23" s="402"/>
      <c r="CC23" s="403"/>
      <c r="CD23" s="173"/>
      <c r="CE23" s="508"/>
      <c r="CF23" s="508"/>
      <c r="CG23" s="508"/>
      <c r="CH23" s="508"/>
      <c r="CI23" s="508"/>
      <c r="CJ23" s="508"/>
      <c r="CK23" s="508"/>
      <c r="CL23" s="508"/>
      <c r="CM23" s="508"/>
      <c r="CN23" s="508"/>
      <c r="CO23" s="508"/>
      <c r="CP23" s="508"/>
      <c r="CQ23" s="508"/>
      <c r="CR23" s="508"/>
      <c r="CS23" s="509"/>
      <c r="CT23" s="398"/>
      <c r="CU23" s="399"/>
      <c r="CV23" s="399"/>
      <c r="CW23" s="399"/>
      <c r="CX23" s="399"/>
      <c r="CY23" s="399"/>
      <c r="CZ23" s="399"/>
      <c r="DA23" s="400"/>
      <c r="DB23" s="398"/>
      <c r="DC23" s="399"/>
      <c r="DD23" s="399"/>
      <c r="DE23" s="399"/>
      <c r="DF23" s="399"/>
      <c r="DG23" s="399"/>
      <c r="DH23" s="399"/>
      <c r="DI23" s="400"/>
    </row>
    <row r="24" spans="1:113" ht="18.75" customHeight="1" thickBot="1" x14ac:dyDescent="0.2">
      <c r="A24" s="160"/>
      <c r="B24" s="538"/>
      <c r="C24" s="539"/>
      <c r="D24" s="540"/>
      <c r="E24" s="451" t="s">
        <v>162</v>
      </c>
      <c r="F24" s="431"/>
      <c r="G24" s="431"/>
      <c r="H24" s="431"/>
      <c r="I24" s="431"/>
      <c r="J24" s="431"/>
      <c r="K24" s="432"/>
      <c r="L24" s="452">
        <v>1</v>
      </c>
      <c r="M24" s="453"/>
      <c r="N24" s="453"/>
      <c r="O24" s="453"/>
      <c r="P24" s="492"/>
      <c r="Q24" s="452">
        <v>4760</v>
      </c>
      <c r="R24" s="453"/>
      <c r="S24" s="453"/>
      <c r="T24" s="453"/>
      <c r="U24" s="453"/>
      <c r="V24" s="492"/>
      <c r="W24" s="551"/>
      <c r="X24" s="539"/>
      <c r="Y24" s="540"/>
      <c r="Z24" s="451" t="s">
        <v>163</v>
      </c>
      <c r="AA24" s="431"/>
      <c r="AB24" s="431"/>
      <c r="AC24" s="431"/>
      <c r="AD24" s="431"/>
      <c r="AE24" s="431"/>
      <c r="AF24" s="431"/>
      <c r="AG24" s="432"/>
      <c r="AH24" s="452">
        <v>55</v>
      </c>
      <c r="AI24" s="453"/>
      <c r="AJ24" s="453"/>
      <c r="AK24" s="453"/>
      <c r="AL24" s="492"/>
      <c r="AM24" s="452">
        <v>182105</v>
      </c>
      <c r="AN24" s="453"/>
      <c r="AO24" s="453"/>
      <c r="AP24" s="453"/>
      <c r="AQ24" s="453"/>
      <c r="AR24" s="492"/>
      <c r="AS24" s="452">
        <v>3311</v>
      </c>
      <c r="AT24" s="453"/>
      <c r="AU24" s="453"/>
      <c r="AV24" s="453"/>
      <c r="AW24" s="453"/>
      <c r="AX24" s="454"/>
      <c r="AY24" s="571" t="s">
        <v>164</v>
      </c>
      <c r="AZ24" s="572"/>
      <c r="BA24" s="572"/>
      <c r="BB24" s="572"/>
      <c r="BC24" s="572"/>
      <c r="BD24" s="572"/>
      <c r="BE24" s="572"/>
      <c r="BF24" s="572"/>
      <c r="BG24" s="572"/>
      <c r="BH24" s="572"/>
      <c r="BI24" s="572"/>
      <c r="BJ24" s="572"/>
      <c r="BK24" s="572"/>
      <c r="BL24" s="572"/>
      <c r="BM24" s="573"/>
      <c r="BN24" s="401">
        <v>7273342</v>
      </c>
      <c r="BO24" s="402"/>
      <c r="BP24" s="402"/>
      <c r="BQ24" s="402"/>
      <c r="BR24" s="402"/>
      <c r="BS24" s="402"/>
      <c r="BT24" s="402"/>
      <c r="BU24" s="403"/>
      <c r="BV24" s="401">
        <v>7516281</v>
      </c>
      <c r="BW24" s="402"/>
      <c r="BX24" s="402"/>
      <c r="BY24" s="402"/>
      <c r="BZ24" s="402"/>
      <c r="CA24" s="402"/>
      <c r="CB24" s="402"/>
      <c r="CC24" s="403"/>
      <c r="CD24" s="173"/>
      <c r="CE24" s="508"/>
      <c r="CF24" s="508"/>
      <c r="CG24" s="508"/>
      <c r="CH24" s="508"/>
      <c r="CI24" s="508"/>
      <c r="CJ24" s="508"/>
      <c r="CK24" s="508"/>
      <c r="CL24" s="508"/>
      <c r="CM24" s="508"/>
      <c r="CN24" s="508"/>
      <c r="CO24" s="508"/>
      <c r="CP24" s="508"/>
      <c r="CQ24" s="508"/>
      <c r="CR24" s="508"/>
      <c r="CS24" s="509"/>
      <c r="CT24" s="398"/>
      <c r="CU24" s="399"/>
      <c r="CV24" s="399"/>
      <c r="CW24" s="399"/>
      <c r="CX24" s="399"/>
      <c r="CY24" s="399"/>
      <c r="CZ24" s="399"/>
      <c r="DA24" s="400"/>
      <c r="DB24" s="398"/>
      <c r="DC24" s="399"/>
      <c r="DD24" s="399"/>
      <c r="DE24" s="399"/>
      <c r="DF24" s="399"/>
      <c r="DG24" s="399"/>
      <c r="DH24" s="399"/>
      <c r="DI24" s="400"/>
    </row>
    <row r="25" spans="1:113" ht="18.75" customHeight="1" x14ac:dyDescent="0.15">
      <c r="A25" s="160"/>
      <c r="B25" s="538"/>
      <c r="C25" s="539"/>
      <c r="D25" s="540"/>
      <c r="E25" s="451" t="s">
        <v>165</v>
      </c>
      <c r="F25" s="431"/>
      <c r="G25" s="431"/>
      <c r="H25" s="431"/>
      <c r="I25" s="431"/>
      <c r="J25" s="431"/>
      <c r="K25" s="432"/>
      <c r="L25" s="452">
        <v>1</v>
      </c>
      <c r="M25" s="453"/>
      <c r="N25" s="453"/>
      <c r="O25" s="453"/>
      <c r="P25" s="492"/>
      <c r="Q25" s="452">
        <v>4620</v>
      </c>
      <c r="R25" s="453"/>
      <c r="S25" s="453"/>
      <c r="T25" s="453"/>
      <c r="U25" s="453"/>
      <c r="V25" s="492"/>
      <c r="W25" s="551"/>
      <c r="X25" s="539"/>
      <c r="Y25" s="540"/>
      <c r="Z25" s="451" t="s">
        <v>166</v>
      </c>
      <c r="AA25" s="431"/>
      <c r="AB25" s="431"/>
      <c r="AC25" s="431"/>
      <c r="AD25" s="431"/>
      <c r="AE25" s="431"/>
      <c r="AF25" s="431"/>
      <c r="AG25" s="432"/>
      <c r="AH25" s="452" t="s">
        <v>167</v>
      </c>
      <c r="AI25" s="453"/>
      <c r="AJ25" s="453"/>
      <c r="AK25" s="453"/>
      <c r="AL25" s="492"/>
      <c r="AM25" s="452" t="s">
        <v>122</v>
      </c>
      <c r="AN25" s="453"/>
      <c r="AO25" s="453"/>
      <c r="AP25" s="453"/>
      <c r="AQ25" s="453"/>
      <c r="AR25" s="492"/>
      <c r="AS25" s="452" t="s">
        <v>122</v>
      </c>
      <c r="AT25" s="453"/>
      <c r="AU25" s="453"/>
      <c r="AV25" s="453"/>
      <c r="AW25" s="453"/>
      <c r="AX25" s="454"/>
      <c r="AY25" s="361" t="s">
        <v>168</v>
      </c>
      <c r="AZ25" s="362"/>
      <c r="BA25" s="362"/>
      <c r="BB25" s="362"/>
      <c r="BC25" s="362"/>
      <c r="BD25" s="362"/>
      <c r="BE25" s="362"/>
      <c r="BF25" s="362"/>
      <c r="BG25" s="362"/>
      <c r="BH25" s="362"/>
      <c r="BI25" s="362"/>
      <c r="BJ25" s="362"/>
      <c r="BK25" s="362"/>
      <c r="BL25" s="362"/>
      <c r="BM25" s="363"/>
      <c r="BN25" s="364" t="s">
        <v>122</v>
      </c>
      <c r="BO25" s="365"/>
      <c r="BP25" s="365"/>
      <c r="BQ25" s="365"/>
      <c r="BR25" s="365"/>
      <c r="BS25" s="365"/>
      <c r="BT25" s="365"/>
      <c r="BU25" s="366"/>
      <c r="BV25" s="364" t="s">
        <v>122</v>
      </c>
      <c r="BW25" s="365"/>
      <c r="BX25" s="365"/>
      <c r="BY25" s="365"/>
      <c r="BZ25" s="365"/>
      <c r="CA25" s="365"/>
      <c r="CB25" s="365"/>
      <c r="CC25" s="366"/>
      <c r="CD25" s="173"/>
      <c r="CE25" s="508"/>
      <c r="CF25" s="508"/>
      <c r="CG25" s="508"/>
      <c r="CH25" s="508"/>
      <c r="CI25" s="508"/>
      <c r="CJ25" s="508"/>
      <c r="CK25" s="508"/>
      <c r="CL25" s="508"/>
      <c r="CM25" s="508"/>
      <c r="CN25" s="508"/>
      <c r="CO25" s="508"/>
      <c r="CP25" s="508"/>
      <c r="CQ25" s="508"/>
      <c r="CR25" s="508"/>
      <c r="CS25" s="509"/>
      <c r="CT25" s="398"/>
      <c r="CU25" s="399"/>
      <c r="CV25" s="399"/>
      <c r="CW25" s="399"/>
      <c r="CX25" s="399"/>
      <c r="CY25" s="399"/>
      <c r="CZ25" s="399"/>
      <c r="DA25" s="400"/>
      <c r="DB25" s="398"/>
      <c r="DC25" s="399"/>
      <c r="DD25" s="399"/>
      <c r="DE25" s="399"/>
      <c r="DF25" s="399"/>
      <c r="DG25" s="399"/>
      <c r="DH25" s="399"/>
      <c r="DI25" s="400"/>
    </row>
    <row r="26" spans="1:113" ht="18.75" customHeight="1" x14ac:dyDescent="0.15">
      <c r="A26" s="160"/>
      <c r="B26" s="538"/>
      <c r="C26" s="539"/>
      <c r="D26" s="540"/>
      <c r="E26" s="451" t="s">
        <v>169</v>
      </c>
      <c r="F26" s="431"/>
      <c r="G26" s="431"/>
      <c r="H26" s="431"/>
      <c r="I26" s="431"/>
      <c r="J26" s="431"/>
      <c r="K26" s="432"/>
      <c r="L26" s="452">
        <v>1</v>
      </c>
      <c r="M26" s="453"/>
      <c r="N26" s="453"/>
      <c r="O26" s="453"/>
      <c r="P26" s="492"/>
      <c r="Q26" s="452">
        <v>4190</v>
      </c>
      <c r="R26" s="453"/>
      <c r="S26" s="453"/>
      <c r="T26" s="453"/>
      <c r="U26" s="453"/>
      <c r="V26" s="492"/>
      <c r="W26" s="551"/>
      <c r="X26" s="539"/>
      <c r="Y26" s="540"/>
      <c r="Z26" s="451" t="s">
        <v>170</v>
      </c>
      <c r="AA26" s="561"/>
      <c r="AB26" s="561"/>
      <c r="AC26" s="561"/>
      <c r="AD26" s="561"/>
      <c r="AE26" s="561"/>
      <c r="AF26" s="561"/>
      <c r="AG26" s="562"/>
      <c r="AH26" s="452">
        <v>5</v>
      </c>
      <c r="AI26" s="453"/>
      <c r="AJ26" s="453"/>
      <c r="AK26" s="453"/>
      <c r="AL26" s="492"/>
      <c r="AM26" s="452">
        <v>17540</v>
      </c>
      <c r="AN26" s="453"/>
      <c r="AO26" s="453"/>
      <c r="AP26" s="453"/>
      <c r="AQ26" s="453"/>
      <c r="AR26" s="492"/>
      <c r="AS26" s="452">
        <v>3508</v>
      </c>
      <c r="AT26" s="453"/>
      <c r="AU26" s="453"/>
      <c r="AV26" s="453"/>
      <c r="AW26" s="453"/>
      <c r="AX26" s="454"/>
      <c r="AY26" s="404" t="s">
        <v>171</v>
      </c>
      <c r="AZ26" s="405"/>
      <c r="BA26" s="405"/>
      <c r="BB26" s="405"/>
      <c r="BC26" s="405"/>
      <c r="BD26" s="405"/>
      <c r="BE26" s="405"/>
      <c r="BF26" s="405"/>
      <c r="BG26" s="405"/>
      <c r="BH26" s="405"/>
      <c r="BI26" s="405"/>
      <c r="BJ26" s="405"/>
      <c r="BK26" s="405"/>
      <c r="BL26" s="405"/>
      <c r="BM26" s="406"/>
      <c r="BN26" s="401" t="s">
        <v>122</v>
      </c>
      <c r="BO26" s="402"/>
      <c r="BP26" s="402"/>
      <c r="BQ26" s="402"/>
      <c r="BR26" s="402"/>
      <c r="BS26" s="402"/>
      <c r="BT26" s="402"/>
      <c r="BU26" s="403"/>
      <c r="BV26" s="401" t="s">
        <v>167</v>
      </c>
      <c r="BW26" s="402"/>
      <c r="BX26" s="402"/>
      <c r="BY26" s="402"/>
      <c r="BZ26" s="402"/>
      <c r="CA26" s="402"/>
      <c r="CB26" s="402"/>
      <c r="CC26" s="403"/>
      <c r="CD26" s="173"/>
      <c r="CE26" s="508"/>
      <c r="CF26" s="508"/>
      <c r="CG26" s="508"/>
      <c r="CH26" s="508"/>
      <c r="CI26" s="508"/>
      <c r="CJ26" s="508"/>
      <c r="CK26" s="508"/>
      <c r="CL26" s="508"/>
      <c r="CM26" s="508"/>
      <c r="CN26" s="508"/>
      <c r="CO26" s="508"/>
      <c r="CP26" s="508"/>
      <c r="CQ26" s="508"/>
      <c r="CR26" s="508"/>
      <c r="CS26" s="509"/>
      <c r="CT26" s="398"/>
      <c r="CU26" s="399"/>
      <c r="CV26" s="399"/>
      <c r="CW26" s="399"/>
      <c r="CX26" s="399"/>
      <c r="CY26" s="399"/>
      <c r="CZ26" s="399"/>
      <c r="DA26" s="400"/>
      <c r="DB26" s="398"/>
      <c r="DC26" s="399"/>
      <c r="DD26" s="399"/>
      <c r="DE26" s="399"/>
      <c r="DF26" s="399"/>
      <c r="DG26" s="399"/>
      <c r="DH26" s="399"/>
      <c r="DI26" s="400"/>
    </row>
    <row r="27" spans="1:113" ht="18.75" customHeight="1" thickBot="1" x14ac:dyDescent="0.2">
      <c r="A27" s="160"/>
      <c r="B27" s="538"/>
      <c r="C27" s="539"/>
      <c r="D27" s="540"/>
      <c r="E27" s="451" t="s">
        <v>172</v>
      </c>
      <c r="F27" s="431"/>
      <c r="G27" s="431"/>
      <c r="H27" s="431"/>
      <c r="I27" s="431"/>
      <c r="J27" s="431"/>
      <c r="K27" s="432"/>
      <c r="L27" s="452">
        <v>1</v>
      </c>
      <c r="M27" s="453"/>
      <c r="N27" s="453"/>
      <c r="O27" s="453"/>
      <c r="P27" s="492"/>
      <c r="Q27" s="452">
        <v>2470</v>
      </c>
      <c r="R27" s="453"/>
      <c r="S27" s="453"/>
      <c r="T27" s="453"/>
      <c r="U27" s="453"/>
      <c r="V27" s="492"/>
      <c r="W27" s="551"/>
      <c r="X27" s="539"/>
      <c r="Y27" s="540"/>
      <c r="Z27" s="451" t="s">
        <v>173</v>
      </c>
      <c r="AA27" s="431"/>
      <c r="AB27" s="431"/>
      <c r="AC27" s="431"/>
      <c r="AD27" s="431"/>
      <c r="AE27" s="431"/>
      <c r="AF27" s="431"/>
      <c r="AG27" s="432"/>
      <c r="AH27" s="452" t="s">
        <v>122</v>
      </c>
      <c r="AI27" s="453"/>
      <c r="AJ27" s="453"/>
      <c r="AK27" s="453"/>
      <c r="AL27" s="492"/>
      <c r="AM27" s="452" t="s">
        <v>122</v>
      </c>
      <c r="AN27" s="453"/>
      <c r="AO27" s="453"/>
      <c r="AP27" s="453"/>
      <c r="AQ27" s="453"/>
      <c r="AR27" s="492"/>
      <c r="AS27" s="452" t="s">
        <v>122</v>
      </c>
      <c r="AT27" s="453"/>
      <c r="AU27" s="453"/>
      <c r="AV27" s="453"/>
      <c r="AW27" s="453"/>
      <c r="AX27" s="454"/>
      <c r="AY27" s="493" t="s">
        <v>174</v>
      </c>
      <c r="AZ27" s="494"/>
      <c r="BA27" s="494"/>
      <c r="BB27" s="494"/>
      <c r="BC27" s="494"/>
      <c r="BD27" s="494"/>
      <c r="BE27" s="494"/>
      <c r="BF27" s="494"/>
      <c r="BG27" s="494"/>
      <c r="BH27" s="494"/>
      <c r="BI27" s="494"/>
      <c r="BJ27" s="494"/>
      <c r="BK27" s="494"/>
      <c r="BL27" s="494"/>
      <c r="BM27" s="495"/>
      <c r="BN27" s="574">
        <v>87936</v>
      </c>
      <c r="BO27" s="575"/>
      <c r="BP27" s="575"/>
      <c r="BQ27" s="575"/>
      <c r="BR27" s="575"/>
      <c r="BS27" s="575"/>
      <c r="BT27" s="575"/>
      <c r="BU27" s="576"/>
      <c r="BV27" s="574">
        <v>87936</v>
      </c>
      <c r="BW27" s="575"/>
      <c r="BX27" s="575"/>
      <c r="BY27" s="575"/>
      <c r="BZ27" s="575"/>
      <c r="CA27" s="575"/>
      <c r="CB27" s="575"/>
      <c r="CC27" s="576"/>
      <c r="CD27" s="175"/>
      <c r="CE27" s="508"/>
      <c r="CF27" s="508"/>
      <c r="CG27" s="508"/>
      <c r="CH27" s="508"/>
      <c r="CI27" s="508"/>
      <c r="CJ27" s="508"/>
      <c r="CK27" s="508"/>
      <c r="CL27" s="508"/>
      <c r="CM27" s="508"/>
      <c r="CN27" s="508"/>
      <c r="CO27" s="508"/>
      <c r="CP27" s="508"/>
      <c r="CQ27" s="508"/>
      <c r="CR27" s="508"/>
      <c r="CS27" s="509"/>
      <c r="CT27" s="398"/>
      <c r="CU27" s="399"/>
      <c r="CV27" s="399"/>
      <c r="CW27" s="399"/>
      <c r="CX27" s="399"/>
      <c r="CY27" s="399"/>
      <c r="CZ27" s="399"/>
      <c r="DA27" s="400"/>
      <c r="DB27" s="398"/>
      <c r="DC27" s="399"/>
      <c r="DD27" s="399"/>
      <c r="DE27" s="399"/>
      <c r="DF27" s="399"/>
      <c r="DG27" s="399"/>
      <c r="DH27" s="399"/>
      <c r="DI27" s="400"/>
    </row>
    <row r="28" spans="1:113" ht="18.75" customHeight="1" x14ac:dyDescent="0.15">
      <c r="A28" s="160"/>
      <c r="B28" s="538"/>
      <c r="C28" s="539"/>
      <c r="D28" s="540"/>
      <c r="E28" s="451" t="s">
        <v>175</v>
      </c>
      <c r="F28" s="431"/>
      <c r="G28" s="431"/>
      <c r="H28" s="431"/>
      <c r="I28" s="431"/>
      <c r="J28" s="431"/>
      <c r="K28" s="432"/>
      <c r="L28" s="452">
        <v>1</v>
      </c>
      <c r="M28" s="453"/>
      <c r="N28" s="453"/>
      <c r="O28" s="453"/>
      <c r="P28" s="492"/>
      <c r="Q28" s="452">
        <v>2060</v>
      </c>
      <c r="R28" s="453"/>
      <c r="S28" s="453"/>
      <c r="T28" s="453"/>
      <c r="U28" s="453"/>
      <c r="V28" s="492"/>
      <c r="W28" s="551"/>
      <c r="X28" s="539"/>
      <c r="Y28" s="540"/>
      <c r="Z28" s="451" t="s">
        <v>176</v>
      </c>
      <c r="AA28" s="431"/>
      <c r="AB28" s="431"/>
      <c r="AC28" s="431"/>
      <c r="AD28" s="431"/>
      <c r="AE28" s="431"/>
      <c r="AF28" s="431"/>
      <c r="AG28" s="432"/>
      <c r="AH28" s="452" t="s">
        <v>122</v>
      </c>
      <c r="AI28" s="453"/>
      <c r="AJ28" s="453"/>
      <c r="AK28" s="453"/>
      <c r="AL28" s="492"/>
      <c r="AM28" s="452" t="s">
        <v>122</v>
      </c>
      <c r="AN28" s="453"/>
      <c r="AO28" s="453"/>
      <c r="AP28" s="453"/>
      <c r="AQ28" s="453"/>
      <c r="AR28" s="492"/>
      <c r="AS28" s="452" t="s">
        <v>122</v>
      </c>
      <c r="AT28" s="453"/>
      <c r="AU28" s="453"/>
      <c r="AV28" s="453"/>
      <c r="AW28" s="453"/>
      <c r="AX28" s="454"/>
      <c r="AY28" s="577" t="s">
        <v>177</v>
      </c>
      <c r="AZ28" s="578"/>
      <c r="BA28" s="578"/>
      <c r="BB28" s="579"/>
      <c r="BC28" s="361" t="s">
        <v>42</v>
      </c>
      <c r="BD28" s="362"/>
      <c r="BE28" s="362"/>
      <c r="BF28" s="362"/>
      <c r="BG28" s="362"/>
      <c r="BH28" s="362"/>
      <c r="BI28" s="362"/>
      <c r="BJ28" s="362"/>
      <c r="BK28" s="362"/>
      <c r="BL28" s="362"/>
      <c r="BM28" s="363"/>
      <c r="BN28" s="364">
        <v>282736</v>
      </c>
      <c r="BO28" s="365"/>
      <c r="BP28" s="365"/>
      <c r="BQ28" s="365"/>
      <c r="BR28" s="365"/>
      <c r="BS28" s="365"/>
      <c r="BT28" s="365"/>
      <c r="BU28" s="366"/>
      <c r="BV28" s="364">
        <v>292712</v>
      </c>
      <c r="BW28" s="365"/>
      <c r="BX28" s="365"/>
      <c r="BY28" s="365"/>
      <c r="BZ28" s="365"/>
      <c r="CA28" s="365"/>
      <c r="CB28" s="365"/>
      <c r="CC28" s="366"/>
      <c r="CD28" s="173"/>
      <c r="CE28" s="508"/>
      <c r="CF28" s="508"/>
      <c r="CG28" s="508"/>
      <c r="CH28" s="508"/>
      <c r="CI28" s="508"/>
      <c r="CJ28" s="508"/>
      <c r="CK28" s="508"/>
      <c r="CL28" s="508"/>
      <c r="CM28" s="508"/>
      <c r="CN28" s="508"/>
      <c r="CO28" s="508"/>
      <c r="CP28" s="508"/>
      <c r="CQ28" s="508"/>
      <c r="CR28" s="508"/>
      <c r="CS28" s="509"/>
      <c r="CT28" s="398"/>
      <c r="CU28" s="399"/>
      <c r="CV28" s="399"/>
      <c r="CW28" s="399"/>
      <c r="CX28" s="399"/>
      <c r="CY28" s="399"/>
      <c r="CZ28" s="399"/>
      <c r="DA28" s="400"/>
      <c r="DB28" s="398"/>
      <c r="DC28" s="399"/>
      <c r="DD28" s="399"/>
      <c r="DE28" s="399"/>
      <c r="DF28" s="399"/>
      <c r="DG28" s="399"/>
      <c r="DH28" s="399"/>
      <c r="DI28" s="400"/>
    </row>
    <row r="29" spans="1:113" ht="18.75" customHeight="1" x14ac:dyDescent="0.15">
      <c r="A29" s="160"/>
      <c r="B29" s="538"/>
      <c r="C29" s="539"/>
      <c r="D29" s="540"/>
      <c r="E29" s="451" t="s">
        <v>178</v>
      </c>
      <c r="F29" s="431"/>
      <c r="G29" s="431"/>
      <c r="H29" s="431"/>
      <c r="I29" s="431"/>
      <c r="J29" s="431"/>
      <c r="K29" s="432"/>
      <c r="L29" s="452">
        <v>8</v>
      </c>
      <c r="M29" s="453"/>
      <c r="N29" s="453"/>
      <c r="O29" s="453"/>
      <c r="P29" s="492"/>
      <c r="Q29" s="452">
        <v>1710</v>
      </c>
      <c r="R29" s="453"/>
      <c r="S29" s="453"/>
      <c r="T29" s="453"/>
      <c r="U29" s="453"/>
      <c r="V29" s="492"/>
      <c r="W29" s="552"/>
      <c r="X29" s="553"/>
      <c r="Y29" s="554"/>
      <c r="Z29" s="451" t="s">
        <v>179</v>
      </c>
      <c r="AA29" s="431"/>
      <c r="AB29" s="431"/>
      <c r="AC29" s="431"/>
      <c r="AD29" s="431"/>
      <c r="AE29" s="431"/>
      <c r="AF29" s="431"/>
      <c r="AG29" s="432"/>
      <c r="AH29" s="452">
        <v>55</v>
      </c>
      <c r="AI29" s="453"/>
      <c r="AJ29" s="453"/>
      <c r="AK29" s="453"/>
      <c r="AL29" s="492"/>
      <c r="AM29" s="452">
        <v>182105</v>
      </c>
      <c r="AN29" s="453"/>
      <c r="AO29" s="453"/>
      <c r="AP29" s="453"/>
      <c r="AQ29" s="453"/>
      <c r="AR29" s="492"/>
      <c r="AS29" s="452">
        <v>3311</v>
      </c>
      <c r="AT29" s="453"/>
      <c r="AU29" s="453"/>
      <c r="AV29" s="453"/>
      <c r="AW29" s="453"/>
      <c r="AX29" s="454"/>
      <c r="AY29" s="580"/>
      <c r="AZ29" s="581"/>
      <c r="BA29" s="581"/>
      <c r="BB29" s="582"/>
      <c r="BC29" s="435" t="s">
        <v>180</v>
      </c>
      <c r="BD29" s="436"/>
      <c r="BE29" s="436"/>
      <c r="BF29" s="436"/>
      <c r="BG29" s="436"/>
      <c r="BH29" s="436"/>
      <c r="BI29" s="436"/>
      <c r="BJ29" s="436"/>
      <c r="BK29" s="436"/>
      <c r="BL29" s="436"/>
      <c r="BM29" s="437"/>
      <c r="BN29" s="401">
        <v>432216</v>
      </c>
      <c r="BO29" s="402"/>
      <c r="BP29" s="402"/>
      <c r="BQ29" s="402"/>
      <c r="BR29" s="402"/>
      <c r="BS29" s="402"/>
      <c r="BT29" s="402"/>
      <c r="BU29" s="403"/>
      <c r="BV29" s="401">
        <v>372675</v>
      </c>
      <c r="BW29" s="402"/>
      <c r="BX29" s="402"/>
      <c r="BY29" s="402"/>
      <c r="BZ29" s="402"/>
      <c r="CA29" s="402"/>
      <c r="CB29" s="402"/>
      <c r="CC29" s="403"/>
      <c r="CD29" s="175"/>
      <c r="CE29" s="508"/>
      <c r="CF29" s="508"/>
      <c r="CG29" s="508"/>
      <c r="CH29" s="508"/>
      <c r="CI29" s="508"/>
      <c r="CJ29" s="508"/>
      <c r="CK29" s="508"/>
      <c r="CL29" s="508"/>
      <c r="CM29" s="508"/>
      <c r="CN29" s="508"/>
      <c r="CO29" s="508"/>
      <c r="CP29" s="508"/>
      <c r="CQ29" s="508"/>
      <c r="CR29" s="508"/>
      <c r="CS29" s="509"/>
      <c r="CT29" s="398"/>
      <c r="CU29" s="399"/>
      <c r="CV29" s="399"/>
      <c r="CW29" s="399"/>
      <c r="CX29" s="399"/>
      <c r="CY29" s="399"/>
      <c r="CZ29" s="399"/>
      <c r="DA29" s="400"/>
      <c r="DB29" s="398"/>
      <c r="DC29" s="399"/>
      <c r="DD29" s="399"/>
      <c r="DE29" s="399"/>
      <c r="DF29" s="399"/>
      <c r="DG29" s="399"/>
      <c r="DH29" s="399"/>
      <c r="DI29" s="400"/>
    </row>
    <row r="30" spans="1:113" ht="18.75" customHeight="1" thickBot="1" x14ac:dyDescent="0.2">
      <c r="A30" s="160"/>
      <c r="B30" s="541"/>
      <c r="C30" s="542"/>
      <c r="D30" s="543"/>
      <c r="E30" s="455"/>
      <c r="F30" s="456"/>
      <c r="G30" s="456"/>
      <c r="H30" s="456"/>
      <c r="I30" s="456"/>
      <c r="J30" s="456"/>
      <c r="K30" s="457"/>
      <c r="L30" s="555"/>
      <c r="M30" s="556"/>
      <c r="N30" s="556"/>
      <c r="O30" s="556"/>
      <c r="P30" s="557"/>
      <c r="Q30" s="555"/>
      <c r="R30" s="556"/>
      <c r="S30" s="556"/>
      <c r="T30" s="556"/>
      <c r="U30" s="556"/>
      <c r="V30" s="557"/>
      <c r="W30" s="558" t="s">
        <v>181</v>
      </c>
      <c r="X30" s="559"/>
      <c r="Y30" s="559"/>
      <c r="Z30" s="559"/>
      <c r="AA30" s="559"/>
      <c r="AB30" s="559"/>
      <c r="AC30" s="559"/>
      <c r="AD30" s="559"/>
      <c r="AE30" s="559"/>
      <c r="AF30" s="559"/>
      <c r="AG30" s="560"/>
      <c r="AH30" s="517">
        <v>97.4</v>
      </c>
      <c r="AI30" s="518"/>
      <c r="AJ30" s="518"/>
      <c r="AK30" s="518"/>
      <c r="AL30" s="518"/>
      <c r="AM30" s="518"/>
      <c r="AN30" s="518"/>
      <c r="AO30" s="518"/>
      <c r="AP30" s="518"/>
      <c r="AQ30" s="518"/>
      <c r="AR30" s="518"/>
      <c r="AS30" s="518"/>
      <c r="AT30" s="518"/>
      <c r="AU30" s="518"/>
      <c r="AV30" s="518"/>
      <c r="AW30" s="518"/>
      <c r="AX30" s="520"/>
      <c r="AY30" s="583"/>
      <c r="AZ30" s="584"/>
      <c r="BA30" s="584"/>
      <c r="BB30" s="585"/>
      <c r="BC30" s="571" t="s">
        <v>44</v>
      </c>
      <c r="BD30" s="572"/>
      <c r="BE30" s="572"/>
      <c r="BF30" s="572"/>
      <c r="BG30" s="572"/>
      <c r="BH30" s="572"/>
      <c r="BI30" s="572"/>
      <c r="BJ30" s="572"/>
      <c r="BK30" s="572"/>
      <c r="BL30" s="572"/>
      <c r="BM30" s="573"/>
      <c r="BN30" s="574">
        <v>325537</v>
      </c>
      <c r="BO30" s="575"/>
      <c r="BP30" s="575"/>
      <c r="BQ30" s="575"/>
      <c r="BR30" s="575"/>
      <c r="BS30" s="575"/>
      <c r="BT30" s="575"/>
      <c r="BU30" s="576"/>
      <c r="BV30" s="574">
        <v>371646</v>
      </c>
      <c r="BW30" s="575"/>
      <c r="BX30" s="575"/>
      <c r="BY30" s="575"/>
      <c r="BZ30" s="575"/>
      <c r="CA30" s="575"/>
      <c r="CB30" s="575"/>
      <c r="CC30" s="576"/>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x14ac:dyDescent="0.15">
      <c r="A31" s="160"/>
      <c r="B31" s="182"/>
      <c r="DI31" s="183"/>
    </row>
    <row r="32" spans="1:113" ht="13.5" customHeight="1" x14ac:dyDescent="0.15">
      <c r="A32" s="160"/>
      <c r="B32" s="184"/>
      <c r="C32" s="160" t="s">
        <v>182</v>
      </c>
      <c r="D32" s="160"/>
      <c r="E32" s="160"/>
      <c r="U32" s="159" t="s">
        <v>183</v>
      </c>
      <c r="AM32" s="159" t="s">
        <v>184</v>
      </c>
      <c r="BE32" s="159" t="s">
        <v>185</v>
      </c>
      <c r="BW32" s="159" t="s">
        <v>186</v>
      </c>
      <c r="CO32" s="159" t="s">
        <v>187</v>
      </c>
      <c r="DI32" s="183"/>
    </row>
    <row r="33" spans="1:113" ht="13.5" customHeight="1" x14ac:dyDescent="0.15">
      <c r="A33" s="160"/>
      <c r="B33" s="184"/>
      <c r="C33" s="425" t="s">
        <v>188</v>
      </c>
      <c r="D33" s="425"/>
      <c r="E33" s="390" t="s">
        <v>189</v>
      </c>
      <c r="F33" s="390"/>
      <c r="G33" s="390"/>
      <c r="H33" s="390"/>
      <c r="I33" s="390"/>
      <c r="J33" s="390"/>
      <c r="K33" s="390"/>
      <c r="L33" s="390"/>
      <c r="M33" s="390"/>
      <c r="N33" s="390"/>
      <c r="O33" s="390"/>
      <c r="P33" s="390"/>
      <c r="Q33" s="390"/>
      <c r="R33" s="390"/>
      <c r="S33" s="390"/>
      <c r="T33" s="185"/>
      <c r="U33" s="425" t="s">
        <v>190</v>
      </c>
      <c r="V33" s="425"/>
      <c r="W33" s="390" t="s">
        <v>191</v>
      </c>
      <c r="X33" s="390"/>
      <c r="Y33" s="390"/>
      <c r="Z33" s="390"/>
      <c r="AA33" s="390"/>
      <c r="AB33" s="390"/>
      <c r="AC33" s="390"/>
      <c r="AD33" s="390"/>
      <c r="AE33" s="390"/>
      <c r="AF33" s="390"/>
      <c r="AG33" s="390"/>
      <c r="AH33" s="390"/>
      <c r="AI33" s="390"/>
      <c r="AJ33" s="390"/>
      <c r="AK33" s="390"/>
      <c r="AL33" s="185"/>
      <c r="AM33" s="425" t="s">
        <v>190</v>
      </c>
      <c r="AN33" s="425"/>
      <c r="AO33" s="390" t="s">
        <v>189</v>
      </c>
      <c r="AP33" s="390"/>
      <c r="AQ33" s="390"/>
      <c r="AR33" s="390"/>
      <c r="AS33" s="390"/>
      <c r="AT33" s="390"/>
      <c r="AU33" s="390"/>
      <c r="AV33" s="390"/>
      <c r="AW33" s="390"/>
      <c r="AX33" s="390"/>
      <c r="AY33" s="390"/>
      <c r="AZ33" s="390"/>
      <c r="BA33" s="390"/>
      <c r="BB33" s="390"/>
      <c r="BC33" s="390"/>
      <c r="BD33" s="186"/>
      <c r="BE33" s="390" t="s">
        <v>192</v>
      </c>
      <c r="BF33" s="390"/>
      <c r="BG33" s="390" t="s">
        <v>193</v>
      </c>
      <c r="BH33" s="390"/>
      <c r="BI33" s="390"/>
      <c r="BJ33" s="390"/>
      <c r="BK33" s="390"/>
      <c r="BL33" s="390"/>
      <c r="BM33" s="390"/>
      <c r="BN33" s="390"/>
      <c r="BO33" s="390"/>
      <c r="BP33" s="390"/>
      <c r="BQ33" s="390"/>
      <c r="BR33" s="390"/>
      <c r="BS33" s="390"/>
      <c r="BT33" s="390"/>
      <c r="BU33" s="390"/>
      <c r="BV33" s="186"/>
      <c r="BW33" s="425" t="s">
        <v>192</v>
      </c>
      <c r="BX33" s="425"/>
      <c r="BY33" s="390" t="s">
        <v>194</v>
      </c>
      <c r="BZ33" s="390"/>
      <c r="CA33" s="390"/>
      <c r="CB33" s="390"/>
      <c r="CC33" s="390"/>
      <c r="CD33" s="390"/>
      <c r="CE33" s="390"/>
      <c r="CF33" s="390"/>
      <c r="CG33" s="390"/>
      <c r="CH33" s="390"/>
      <c r="CI33" s="390"/>
      <c r="CJ33" s="390"/>
      <c r="CK33" s="390"/>
      <c r="CL33" s="390"/>
      <c r="CM33" s="390"/>
      <c r="CN33" s="185"/>
      <c r="CO33" s="425" t="s">
        <v>190</v>
      </c>
      <c r="CP33" s="425"/>
      <c r="CQ33" s="390" t="s">
        <v>195</v>
      </c>
      <c r="CR33" s="390"/>
      <c r="CS33" s="390"/>
      <c r="CT33" s="390"/>
      <c r="CU33" s="390"/>
      <c r="CV33" s="390"/>
      <c r="CW33" s="390"/>
      <c r="CX33" s="390"/>
      <c r="CY33" s="390"/>
      <c r="CZ33" s="390"/>
      <c r="DA33" s="390"/>
      <c r="DB33" s="390"/>
      <c r="DC33" s="390"/>
      <c r="DD33" s="390"/>
      <c r="DE33" s="390"/>
      <c r="DF33" s="185"/>
      <c r="DG33" s="586" t="s">
        <v>196</v>
      </c>
      <c r="DH33" s="586"/>
      <c r="DI33" s="187"/>
    </row>
    <row r="34" spans="1:113" ht="32.25" customHeight="1" x14ac:dyDescent="0.15">
      <c r="A34" s="160"/>
      <c r="B34" s="184"/>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60"/>
      <c r="U34" s="587">
        <f>IF(W34="","",MAX(C34:D43)+1)</f>
        <v>2</v>
      </c>
      <c r="V34" s="587"/>
      <c r="W34" s="588" t="str">
        <f>IF('各会計、関係団体の財政状況及び健全化判断比率'!B28="","",'各会計、関係団体の財政状況及び健全化判断比率'!B28)</f>
        <v>国民健康保険事業勘定特別会計</v>
      </c>
      <c r="X34" s="588"/>
      <c r="Y34" s="588"/>
      <c r="Z34" s="588"/>
      <c r="AA34" s="588"/>
      <c r="AB34" s="588"/>
      <c r="AC34" s="588"/>
      <c r="AD34" s="588"/>
      <c r="AE34" s="588"/>
      <c r="AF34" s="588"/>
      <c r="AG34" s="588"/>
      <c r="AH34" s="588"/>
      <c r="AI34" s="588"/>
      <c r="AJ34" s="588"/>
      <c r="AK34" s="588"/>
      <c r="AL34" s="160"/>
      <c r="AM34" s="587" t="str">
        <f>IF(AO34="","",MAX(C34:D43,U34:V43)+1)</f>
        <v/>
      </c>
      <c r="AN34" s="587"/>
      <c r="AO34" s="588"/>
      <c r="AP34" s="588"/>
      <c r="AQ34" s="588"/>
      <c r="AR34" s="588"/>
      <c r="AS34" s="588"/>
      <c r="AT34" s="588"/>
      <c r="AU34" s="588"/>
      <c r="AV34" s="588"/>
      <c r="AW34" s="588"/>
      <c r="AX34" s="588"/>
      <c r="AY34" s="588"/>
      <c r="AZ34" s="588"/>
      <c r="BA34" s="588"/>
      <c r="BB34" s="588"/>
      <c r="BC34" s="588"/>
      <c r="BD34" s="160"/>
      <c r="BE34" s="587">
        <f>IF(BG34="","",MAX(C34:D43,U34:V43,AM34:AN43)+1)</f>
        <v>6</v>
      </c>
      <c r="BF34" s="587"/>
      <c r="BG34" s="588" t="str">
        <f>IF('各会計、関係団体の財政状況及び健全化判断比率'!B32="","",'各会計、関係団体の財政状況及び健全化判断比率'!B32)</f>
        <v>簡易水道特別会計</v>
      </c>
      <c r="BH34" s="588"/>
      <c r="BI34" s="588"/>
      <c r="BJ34" s="588"/>
      <c r="BK34" s="588"/>
      <c r="BL34" s="588"/>
      <c r="BM34" s="588"/>
      <c r="BN34" s="588"/>
      <c r="BO34" s="588"/>
      <c r="BP34" s="588"/>
      <c r="BQ34" s="588"/>
      <c r="BR34" s="588"/>
      <c r="BS34" s="588"/>
      <c r="BT34" s="588"/>
      <c r="BU34" s="588"/>
      <c r="BV34" s="160"/>
      <c r="BW34" s="587">
        <f>IF(BY34="","",MAX(C34:D43,U34:V43,AM34:AN43,BE34:BF43)+1)</f>
        <v>8</v>
      </c>
      <c r="BX34" s="587"/>
      <c r="BY34" s="588" t="str">
        <f>IF('各会計、関係団体の財政状況及び健全化判断比率'!B68="","",'各会計、関係団体の財政状況及び健全化判断比率'!B68)</f>
        <v>隠岐広域連合（普通会計）</v>
      </c>
      <c r="BZ34" s="588"/>
      <c r="CA34" s="588"/>
      <c r="CB34" s="588"/>
      <c r="CC34" s="588"/>
      <c r="CD34" s="588"/>
      <c r="CE34" s="588"/>
      <c r="CF34" s="588"/>
      <c r="CG34" s="588"/>
      <c r="CH34" s="588"/>
      <c r="CI34" s="588"/>
      <c r="CJ34" s="588"/>
      <c r="CK34" s="588"/>
      <c r="CL34" s="588"/>
      <c r="CM34" s="588"/>
      <c r="CN34" s="160"/>
      <c r="CO34" s="587">
        <f>IF(CQ34="","",MAX(C34:D43,U34:V43,AM34:AN43,BE34:BF43,BW34:BX43)+1)</f>
        <v>16</v>
      </c>
      <c r="CP34" s="587"/>
      <c r="CQ34" s="588" t="str">
        <f>IF('各会計、関係団体の財政状況及び健全化判断比率'!BS7="","",'各会計、関係団体の財政状況及び健全化判断比率'!BS7)</f>
        <v>（株）海士</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87"/>
    </row>
    <row r="35" spans="1:113" ht="32.25" customHeight="1" x14ac:dyDescent="0.15">
      <c r="A35" s="160"/>
      <c r="B35" s="184"/>
      <c r="C35" s="587" t="str">
        <f>IF(E35="","",C34+1)</f>
        <v/>
      </c>
      <c r="D35" s="587"/>
      <c r="E35" s="588" t="str">
        <f>IF('各会計、関係団体の財政状況及び健全化判断比率'!B8="","",'各会計、関係団体の財政状況及び健全化判断比率'!B8)</f>
        <v/>
      </c>
      <c r="F35" s="588"/>
      <c r="G35" s="588"/>
      <c r="H35" s="588"/>
      <c r="I35" s="588"/>
      <c r="J35" s="588"/>
      <c r="K35" s="588"/>
      <c r="L35" s="588"/>
      <c r="M35" s="588"/>
      <c r="N35" s="588"/>
      <c r="O35" s="588"/>
      <c r="P35" s="588"/>
      <c r="Q35" s="588"/>
      <c r="R35" s="588"/>
      <c r="S35" s="588"/>
      <c r="T35" s="160"/>
      <c r="U35" s="587">
        <f>IF(W35="","",U34+1)</f>
        <v>3</v>
      </c>
      <c r="V35" s="587"/>
      <c r="W35" s="588" t="str">
        <f>IF('各会計、関係団体の財政状況及び健全化判断比率'!B29="","",'各会計、関係団体の財政状況及び健全化判断比率'!B29)</f>
        <v>国民健康保険診療施設勘定特別会計</v>
      </c>
      <c r="X35" s="588"/>
      <c r="Y35" s="588"/>
      <c r="Z35" s="588"/>
      <c r="AA35" s="588"/>
      <c r="AB35" s="588"/>
      <c r="AC35" s="588"/>
      <c r="AD35" s="588"/>
      <c r="AE35" s="588"/>
      <c r="AF35" s="588"/>
      <c r="AG35" s="588"/>
      <c r="AH35" s="588"/>
      <c r="AI35" s="588"/>
      <c r="AJ35" s="588"/>
      <c r="AK35" s="588"/>
      <c r="AL35" s="160"/>
      <c r="AM35" s="587" t="str">
        <f t="shared" ref="AM35:AM43" si="0">IF(AO35="","",AM34+1)</f>
        <v/>
      </c>
      <c r="AN35" s="587"/>
      <c r="AO35" s="588"/>
      <c r="AP35" s="588"/>
      <c r="AQ35" s="588"/>
      <c r="AR35" s="588"/>
      <c r="AS35" s="588"/>
      <c r="AT35" s="588"/>
      <c r="AU35" s="588"/>
      <c r="AV35" s="588"/>
      <c r="AW35" s="588"/>
      <c r="AX35" s="588"/>
      <c r="AY35" s="588"/>
      <c r="AZ35" s="588"/>
      <c r="BA35" s="588"/>
      <c r="BB35" s="588"/>
      <c r="BC35" s="588"/>
      <c r="BD35" s="160"/>
      <c r="BE35" s="587">
        <f t="shared" ref="BE35:BE43" si="1">IF(BG35="","",BE34+1)</f>
        <v>7</v>
      </c>
      <c r="BF35" s="587"/>
      <c r="BG35" s="588" t="str">
        <f>IF('各会計、関係団体の財政状況及び健全化判断比率'!B33="","",'各会計、関係団体の財政状況及び健全化判断比率'!B33)</f>
        <v>下水道特別会計</v>
      </c>
      <c r="BH35" s="588"/>
      <c r="BI35" s="588"/>
      <c r="BJ35" s="588"/>
      <c r="BK35" s="588"/>
      <c r="BL35" s="588"/>
      <c r="BM35" s="588"/>
      <c r="BN35" s="588"/>
      <c r="BO35" s="588"/>
      <c r="BP35" s="588"/>
      <c r="BQ35" s="588"/>
      <c r="BR35" s="588"/>
      <c r="BS35" s="588"/>
      <c r="BT35" s="588"/>
      <c r="BU35" s="588"/>
      <c r="BV35" s="160"/>
      <c r="BW35" s="587">
        <f t="shared" ref="BW35:BW43" si="2">IF(BY35="","",BW34+1)</f>
        <v>9</v>
      </c>
      <c r="BX35" s="587"/>
      <c r="BY35" s="588" t="str">
        <f>IF('各会計、関係団体の財政状況及び健全化判断比率'!B69="","",'各会計、関係団体の財政状況及び健全化判断比率'!B69)</f>
        <v>隠岐広域連合（島前病院事業）</v>
      </c>
      <c r="BZ35" s="588"/>
      <c r="CA35" s="588"/>
      <c r="CB35" s="588"/>
      <c r="CC35" s="588"/>
      <c r="CD35" s="588"/>
      <c r="CE35" s="588"/>
      <c r="CF35" s="588"/>
      <c r="CG35" s="588"/>
      <c r="CH35" s="588"/>
      <c r="CI35" s="588"/>
      <c r="CJ35" s="588"/>
      <c r="CK35" s="588"/>
      <c r="CL35" s="588"/>
      <c r="CM35" s="588"/>
      <c r="CN35" s="160"/>
      <c r="CO35" s="587">
        <f t="shared" ref="CO35:CO43" si="3">IF(CQ35="","",CO34+1)</f>
        <v>17</v>
      </c>
      <c r="CP35" s="587"/>
      <c r="CQ35" s="588" t="str">
        <f>IF('各会計、関係団体の財政状況及び健全化判断比率'!BS8="","",'各会計、関係団体の財政状況及び健全化判断比率'!BS8)</f>
        <v>（株）ふるさと海士</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
      </c>
      <c r="DH35" s="589"/>
      <c r="DI35" s="187"/>
    </row>
    <row r="36" spans="1:113" ht="32.25" customHeight="1" x14ac:dyDescent="0.15">
      <c r="A36" s="160"/>
      <c r="B36" s="184"/>
      <c r="C36" s="587" t="str">
        <f>IF(E36="","",C35+1)</f>
        <v/>
      </c>
      <c r="D36" s="587"/>
      <c r="E36" s="588" t="str">
        <f>IF('各会計、関係団体の財政状況及び健全化判断比率'!B9="","",'各会計、関係団体の財政状況及び健全化判断比率'!B9)</f>
        <v/>
      </c>
      <c r="F36" s="588"/>
      <c r="G36" s="588"/>
      <c r="H36" s="588"/>
      <c r="I36" s="588"/>
      <c r="J36" s="588"/>
      <c r="K36" s="588"/>
      <c r="L36" s="588"/>
      <c r="M36" s="588"/>
      <c r="N36" s="588"/>
      <c r="O36" s="588"/>
      <c r="P36" s="588"/>
      <c r="Q36" s="588"/>
      <c r="R36" s="588"/>
      <c r="S36" s="588"/>
      <c r="T36" s="160"/>
      <c r="U36" s="587">
        <f t="shared" ref="U36:U43" si="4">IF(W36="","",U35+1)</f>
        <v>4</v>
      </c>
      <c r="V36" s="587"/>
      <c r="W36" s="588" t="str">
        <f>IF('各会計、関係団体の財政状況及び健全化判断比率'!B30="","",'各会計、関係団体の財政状況及び健全化判断比率'!B30)</f>
        <v>国民健康保険歯科診療施設勘定特別会計</v>
      </c>
      <c r="X36" s="588"/>
      <c r="Y36" s="588"/>
      <c r="Z36" s="588"/>
      <c r="AA36" s="588"/>
      <c r="AB36" s="588"/>
      <c r="AC36" s="588"/>
      <c r="AD36" s="588"/>
      <c r="AE36" s="588"/>
      <c r="AF36" s="588"/>
      <c r="AG36" s="588"/>
      <c r="AH36" s="588"/>
      <c r="AI36" s="588"/>
      <c r="AJ36" s="588"/>
      <c r="AK36" s="588"/>
      <c r="AL36" s="160"/>
      <c r="AM36" s="587" t="str">
        <f t="shared" si="0"/>
        <v/>
      </c>
      <c r="AN36" s="587"/>
      <c r="AO36" s="588"/>
      <c r="AP36" s="588"/>
      <c r="AQ36" s="588"/>
      <c r="AR36" s="588"/>
      <c r="AS36" s="588"/>
      <c r="AT36" s="588"/>
      <c r="AU36" s="588"/>
      <c r="AV36" s="588"/>
      <c r="AW36" s="588"/>
      <c r="AX36" s="588"/>
      <c r="AY36" s="588"/>
      <c r="AZ36" s="588"/>
      <c r="BA36" s="588"/>
      <c r="BB36" s="588"/>
      <c r="BC36" s="588"/>
      <c r="BD36" s="160"/>
      <c r="BE36" s="587" t="str">
        <f t="shared" si="1"/>
        <v/>
      </c>
      <c r="BF36" s="587"/>
      <c r="BG36" s="588"/>
      <c r="BH36" s="588"/>
      <c r="BI36" s="588"/>
      <c r="BJ36" s="588"/>
      <c r="BK36" s="588"/>
      <c r="BL36" s="588"/>
      <c r="BM36" s="588"/>
      <c r="BN36" s="588"/>
      <c r="BO36" s="588"/>
      <c r="BP36" s="588"/>
      <c r="BQ36" s="588"/>
      <c r="BR36" s="588"/>
      <c r="BS36" s="588"/>
      <c r="BT36" s="588"/>
      <c r="BU36" s="588"/>
      <c r="BV36" s="160"/>
      <c r="BW36" s="587">
        <f t="shared" si="2"/>
        <v>10</v>
      </c>
      <c r="BX36" s="587"/>
      <c r="BY36" s="588" t="str">
        <f>IF('各会計、関係団体の財政状況及び健全化判断比率'!B70="","",'各会計、関係団体の財政状況及び健全化判断比率'!B70)</f>
        <v>隠岐広域連合（隠岐病院事業）</v>
      </c>
      <c r="BZ36" s="588"/>
      <c r="CA36" s="588"/>
      <c r="CB36" s="588"/>
      <c r="CC36" s="588"/>
      <c r="CD36" s="588"/>
      <c r="CE36" s="588"/>
      <c r="CF36" s="588"/>
      <c r="CG36" s="588"/>
      <c r="CH36" s="588"/>
      <c r="CI36" s="588"/>
      <c r="CJ36" s="588"/>
      <c r="CK36" s="588"/>
      <c r="CL36" s="588"/>
      <c r="CM36" s="588"/>
      <c r="CN36" s="160"/>
      <c r="CO36" s="587" t="str">
        <f t="shared" si="3"/>
        <v/>
      </c>
      <c r="CP36" s="587"/>
      <c r="CQ36" s="588" t="str">
        <f>IF('各会計、関係団体の財政状況及び健全化判断比率'!BS9="","",'各会計、関係団体の財政状況及び健全化判断比率'!BS9)</f>
        <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87"/>
    </row>
    <row r="37" spans="1:113" ht="32.25" customHeight="1" x14ac:dyDescent="0.15">
      <c r="A37" s="160"/>
      <c r="B37" s="184"/>
      <c r="C37" s="587" t="str">
        <f>IF(E37="","",C36+1)</f>
        <v/>
      </c>
      <c r="D37" s="587"/>
      <c r="E37" s="588" t="str">
        <f>IF('各会計、関係団体の財政状況及び健全化判断比率'!B10="","",'各会計、関係団体の財政状況及び健全化判断比率'!B10)</f>
        <v/>
      </c>
      <c r="F37" s="588"/>
      <c r="G37" s="588"/>
      <c r="H37" s="588"/>
      <c r="I37" s="588"/>
      <c r="J37" s="588"/>
      <c r="K37" s="588"/>
      <c r="L37" s="588"/>
      <c r="M37" s="588"/>
      <c r="N37" s="588"/>
      <c r="O37" s="588"/>
      <c r="P37" s="588"/>
      <c r="Q37" s="588"/>
      <c r="R37" s="588"/>
      <c r="S37" s="588"/>
      <c r="T37" s="160"/>
      <c r="U37" s="587">
        <f t="shared" si="4"/>
        <v>5</v>
      </c>
      <c r="V37" s="587"/>
      <c r="W37" s="588" t="str">
        <f>IF('各会計、関係団体の財政状況及び健全化判断比率'!B31="","",'各会計、関係団体の財政状況及び健全化判断比率'!B31)</f>
        <v>後期高齢者医療特別会計</v>
      </c>
      <c r="X37" s="588"/>
      <c r="Y37" s="588"/>
      <c r="Z37" s="588"/>
      <c r="AA37" s="588"/>
      <c r="AB37" s="588"/>
      <c r="AC37" s="588"/>
      <c r="AD37" s="588"/>
      <c r="AE37" s="588"/>
      <c r="AF37" s="588"/>
      <c r="AG37" s="588"/>
      <c r="AH37" s="588"/>
      <c r="AI37" s="588"/>
      <c r="AJ37" s="588"/>
      <c r="AK37" s="588"/>
      <c r="AL37" s="160"/>
      <c r="AM37" s="587" t="str">
        <f t="shared" si="0"/>
        <v/>
      </c>
      <c r="AN37" s="587"/>
      <c r="AO37" s="588"/>
      <c r="AP37" s="588"/>
      <c r="AQ37" s="588"/>
      <c r="AR37" s="588"/>
      <c r="AS37" s="588"/>
      <c r="AT37" s="588"/>
      <c r="AU37" s="588"/>
      <c r="AV37" s="588"/>
      <c r="AW37" s="588"/>
      <c r="AX37" s="588"/>
      <c r="AY37" s="588"/>
      <c r="AZ37" s="588"/>
      <c r="BA37" s="588"/>
      <c r="BB37" s="588"/>
      <c r="BC37" s="588"/>
      <c r="BD37" s="160"/>
      <c r="BE37" s="587" t="str">
        <f t="shared" si="1"/>
        <v/>
      </c>
      <c r="BF37" s="587"/>
      <c r="BG37" s="588"/>
      <c r="BH37" s="588"/>
      <c r="BI37" s="588"/>
      <c r="BJ37" s="588"/>
      <c r="BK37" s="588"/>
      <c r="BL37" s="588"/>
      <c r="BM37" s="588"/>
      <c r="BN37" s="588"/>
      <c r="BO37" s="588"/>
      <c r="BP37" s="588"/>
      <c r="BQ37" s="588"/>
      <c r="BR37" s="588"/>
      <c r="BS37" s="588"/>
      <c r="BT37" s="588"/>
      <c r="BU37" s="588"/>
      <c r="BV37" s="160"/>
      <c r="BW37" s="587">
        <f t="shared" si="2"/>
        <v>11</v>
      </c>
      <c r="BX37" s="587"/>
      <c r="BY37" s="588" t="str">
        <f>IF('各会計、関係団体の財政状況及び健全化判断比率'!B71="","",'各会計、関係団体の財政状況及び健全化判断比率'!B71)</f>
        <v>隠岐広域連合（介護保険事業）</v>
      </c>
      <c r="BZ37" s="588"/>
      <c r="CA37" s="588"/>
      <c r="CB37" s="588"/>
      <c r="CC37" s="588"/>
      <c r="CD37" s="588"/>
      <c r="CE37" s="588"/>
      <c r="CF37" s="588"/>
      <c r="CG37" s="588"/>
      <c r="CH37" s="588"/>
      <c r="CI37" s="588"/>
      <c r="CJ37" s="588"/>
      <c r="CK37" s="588"/>
      <c r="CL37" s="588"/>
      <c r="CM37" s="588"/>
      <c r="CN37" s="160"/>
      <c r="CO37" s="587" t="str">
        <f t="shared" si="3"/>
        <v/>
      </c>
      <c r="CP37" s="587"/>
      <c r="CQ37" s="588" t="str">
        <f>IF('各会計、関係団体の財政状況及び健全化判断比率'!BS10="","",'各会計、関係団体の財政状況及び健全化判断比率'!BS10)</f>
        <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
      </c>
      <c r="DH37" s="589"/>
      <c r="DI37" s="187"/>
    </row>
    <row r="38" spans="1:113" ht="32.25" customHeight="1" x14ac:dyDescent="0.15">
      <c r="A38" s="160"/>
      <c r="B38" s="184"/>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60"/>
      <c r="U38" s="587" t="str">
        <f t="shared" si="4"/>
        <v/>
      </c>
      <c r="V38" s="587"/>
      <c r="W38" s="588"/>
      <c r="X38" s="588"/>
      <c r="Y38" s="588"/>
      <c r="Z38" s="588"/>
      <c r="AA38" s="588"/>
      <c r="AB38" s="588"/>
      <c r="AC38" s="588"/>
      <c r="AD38" s="588"/>
      <c r="AE38" s="588"/>
      <c r="AF38" s="588"/>
      <c r="AG38" s="588"/>
      <c r="AH38" s="588"/>
      <c r="AI38" s="588"/>
      <c r="AJ38" s="588"/>
      <c r="AK38" s="588"/>
      <c r="AL38" s="160"/>
      <c r="AM38" s="587" t="str">
        <f t="shared" si="0"/>
        <v/>
      </c>
      <c r="AN38" s="587"/>
      <c r="AO38" s="588"/>
      <c r="AP38" s="588"/>
      <c r="AQ38" s="588"/>
      <c r="AR38" s="588"/>
      <c r="AS38" s="588"/>
      <c r="AT38" s="588"/>
      <c r="AU38" s="588"/>
      <c r="AV38" s="588"/>
      <c r="AW38" s="588"/>
      <c r="AX38" s="588"/>
      <c r="AY38" s="588"/>
      <c r="AZ38" s="588"/>
      <c r="BA38" s="588"/>
      <c r="BB38" s="588"/>
      <c r="BC38" s="588"/>
      <c r="BD38" s="160"/>
      <c r="BE38" s="587" t="str">
        <f t="shared" si="1"/>
        <v/>
      </c>
      <c r="BF38" s="587"/>
      <c r="BG38" s="588"/>
      <c r="BH38" s="588"/>
      <c r="BI38" s="588"/>
      <c r="BJ38" s="588"/>
      <c r="BK38" s="588"/>
      <c r="BL38" s="588"/>
      <c r="BM38" s="588"/>
      <c r="BN38" s="588"/>
      <c r="BO38" s="588"/>
      <c r="BP38" s="588"/>
      <c r="BQ38" s="588"/>
      <c r="BR38" s="588"/>
      <c r="BS38" s="588"/>
      <c r="BT38" s="588"/>
      <c r="BU38" s="588"/>
      <c r="BV38" s="160"/>
      <c r="BW38" s="587">
        <f t="shared" si="2"/>
        <v>12</v>
      </c>
      <c r="BX38" s="587"/>
      <c r="BY38" s="588" t="str">
        <f>IF('各会計、関係団体の財政状況及び健全化判断比率'!B72="","",'各会計、関係団体の財政状況及び健全化判断比率'!B72)</f>
        <v>島前町村組合</v>
      </c>
      <c r="BZ38" s="588"/>
      <c r="CA38" s="588"/>
      <c r="CB38" s="588"/>
      <c r="CC38" s="588"/>
      <c r="CD38" s="588"/>
      <c r="CE38" s="588"/>
      <c r="CF38" s="588"/>
      <c r="CG38" s="588"/>
      <c r="CH38" s="588"/>
      <c r="CI38" s="588"/>
      <c r="CJ38" s="588"/>
      <c r="CK38" s="588"/>
      <c r="CL38" s="588"/>
      <c r="CM38" s="588"/>
      <c r="CN38" s="160"/>
      <c r="CO38" s="587" t="str">
        <f t="shared" si="3"/>
        <v/>
      </c>
      <c r="CP38" s="587"/>
      <c r="CQ38" s="588" t="str">
        <f>IF('各会計、関係団体の財政状況及び健全化判断比率'!BS11="","",'各会計、関係団体の財政状況及び健全化判断比率'!BS11)</f>
        <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87"/>
    </row>
    <row r="39" spans="1:113" ht="32.25" customHeight="1" x14ac:dyDescent="0.15">
      <c r="A39" s="160"/>
      <c r="B39" s="184"/>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60"/>
      <c r="U39" s="587" t="str">
        <f t="shared" si="4"/>
        <v/>
      </c>
      <c r="V39" s="587"/>
      <c r="W39" s="588"/>
      <c r="X39" s="588"/>
      <c r="Y39" s="588"/>
      <c r="Z39" s="588"/>
      <c r="AA39" s="588"/>
      <c r="AB39" s="588"/>
      <c r="AC39" s="588"/>
      <c r="AD39" s="588"/>
      <c r="AE39" s="588"/>
      <c r="AF39" s="588"/>
      <c r="AG39" s="588"/>
      <c r="AH39" s="588"/>
      <c r="AI39" s="588"/>
      <c r="AJ39" s="588"/>
      <c r="AK39" s="588"/>
      <c r="AL39" s="160"/>
      <c r="AM39" s="587" t="str">
        <f t="shared" si="0"/>
        <v/>
      </c>
      <c r="AN39" s="587"/>
      <c r="AO39" s="588"/>
      <c r="AP39" s="588"/>
      <c r="AQ39" s="588"/>
      <c r="AR39" s="588"/>
      <c r="AS39" s="588"/>
      <c r="AT39" s="588"/>
      <c r="AU39" s="588"/>
      <c r="AV39" s="588"/>
      <c r="AW39" s="588"/>
      <c r="AX39" s="588"/>
      <c r="AY39" s="588"/>
      <c r="AZ39" s="588"/>
      <c r="BA39" s="588"/>
      <c r="BB39" s="588"/>
      <c r="BC39" s="588"/>
      <c r="BD39" s="160"/>
      <c r="BE39" s="587" t="str">
        <f t="shared" si="1"/>
        <v/>
      </c>
      <c r="BF39" s="587"/>
      <c r="BG39" s="588"/>
      <c r="BH39" s="588"/>
      <c r="BI39" s="588"/>
      <c r="BJ39" s="588"/>
      <c r="BK39" s="588"/>
      <c r="BL39" s="588"/>
      <c r="BM39" s="588"/>
      <c r="BN39" s="588"/>
      <c r="BO39" s="588"/>
      <c r="BP39" s="588"/>
      <c r="BQ39" s="588"/>
      <c r="BR39" s="588"/>
      <c r="BS39" s="588"/>
      <c r="BT39" s="588"/>
      <c r="BU39" s="588"/>
      <c r="BV39" s="160"/>
      <c r="BW39" s="587">
        <f t="shared" si="2"/>
        <v>13</v>
      </c>
      <c r="BX39" s="587"/>
      <c r="BY39" s="588" t="str">
        <f>IF('各会計、関係団体の財政状況及び健全化判断比率'!B73="","",'各会計、関係団体の財政状況及び健全化判断比率'!B73)</f>
        <v>島根県市町村総合事務組合</v>
      </c>
      <c r="BZ39" s="588"/>
      <c r="CA39" s="588"/>
      <c r="CB39" s="588"/>
      <c r="CC39" s="588"/>
      <c r="CD39" s="588"/>
      <c r="CE39" s="588"/>
      <c r="CF39" s="588"/>
      <c r="CG39" s="588"/>
      <c r="CH39" s="588"/>
      <c r="CI39" s="588"/>
      <c r="CJ39" s="588"/>
      <c r="CK39" s="588"/>
      <c r="CL39" s="588"/>
      <c r="CM39" s="588"/>
      <c r="CN39" s="160"/>
      <c r="CO39" s="587" t="str">
        <f t="shared" si="3"/>
        <v/>
      </c>
      <c r="CP39" s="587"/>
      <c r="CQ39" s="588" t="str">
        <f>IF('各会計、関係団体の財政状況及び健全化判断比率'!BS12="","",'各会計、関係団体の財政状況及び健全化判断比率'!BS12)</f>
        <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87"/>
    </row>
    <row r="40" spans="1:113" ht="32.25" customHeight="1" x14ac:dyDescent="0.15">
      <c r="A40" s="160"/>
      <c r="B40" s="184"/>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60"/>
      <c r="U40" s="587" t="str">
        <f t="shared" si="4"/>
        <v/>
      </c>
      <c r="V40" s="587"/>
      <c r="W40" s="588"/>
      <c r="X40" s="588"/>
      <c r="Y40" s="588"/>
      <c r="Z40" s="588"/>
      <c r="AA40" s="588"/>
      <c r="AB40" s="588"/>
      <c r="AC40" s="588"/>
      <c r="AD40" s="588"/>
      <c r="AE40" s="588"/>
      <c r="AF40" s="588"/>
      <c r="AG40" s="588"/>
      <c r="AH40" s="588"/>
      <c r="AI40" s="588"/>
      <c r="AJ40" s="588"/>
      <c r="AK40" s="588"/>
      <c r="AL40" s="160"/>
      <c r="AM40" s="587" t="str">
        <f t="shared" si="0"/>
        <v/>
      </c>
      <c r="AN40" s="587"/>
      <c r="AO40" s="588"/>
      <c r="AP40" s="588"/>
      <c r="AQ40" s="588"/>
      <c r="AR40" s="588"/>
      <c r="AS40" s="588"/>
      <c r="AT40" s="588"/>
      <c r="AU40" s="588"/>
      <c r="AV40" s="588"/>
      <c r="AW40" s="588"/>
      <c r="AX40" s="588"/>
      <c r="AY40" s="588"/>
      <c r="AZ40" s="588"/>
      <c r="BA40" s="588"/>
      <c r="BB40" s="588"/>
      <c r="BC40" s="588"/>
      <c r="BD40" s="160"/>
      <c r="BE40" s="587" t="str">
        <f t="shared" si="1"/>
        <v/>
      </c>
      <c r="BF40" s="587"/>
      <c r="BG40" s="588"/>
      <c r="BH40" s="588"/>
      <c r="BI40" s="588"/>
      <c r="BJ40" s="588"/>
      <c r="BK40" s="588"/>
      <c r="BL40" s="588"/>
      <c r="BM40" s="588"/>
      <c r="BN40" s="588"/>
      <c r="BO40" s="588"/>
      <c r="BP40" s="588"/>
      <c r="BQ40" s="588"/>
      <c r="BR40" s="588"/>
      <c r="BS40" s="588"/>
      <c r="BT40" s="588"/>
      <c r="BU40" s="588"/>
      <c r="BV40" s="160"/>
      <c r="BW40" s="587">
        <f t="shared" si="2"/>
        <v>14</v>
      </c>
      <c r="BX40" s="587"/>
      <c r="BY40" s="588" t="str">
        <f>IF('各会計、関係団体の財政状況及び健全化判断比率'!B74="","",'各会計、関係団体の財政状況及び健全化判断比率'!B74)</f>
        <v>島根県後期高齢者医療広域連合（普通会計）</v>
      </c>
      <c r="BZ40" s="588"/>
      <c r="CA40" s="588"/>
      <c r="CB40" s="588"/>
      <c r="CC40" s="588"/>
      <c r="CD40" s="588"/>
      <c r="CE40" s="588"/>
      <c r="CF40" s="588"/>
      <c r="CG40" s="588"/>
      <c r="CH40" s="588"/>
      <c r="CI40" s="588"/>
      <c r="CJ40" s="588"/>
      <c r="CK40" s="588"/>
      <c r="CL40" s="588"/>
      <c r="CM40" s="588"/>
      <c r="CN40" s="160"/>
      <c r="CO40" s="587" t="str">
        <f t="shared" si="3"/>
        <v/>
      </c>
      <c r="CP40" s="587"/>
      <c r="CQ40" s="588" t="str">
        <f>IF('各会計、関係団体の財政状況及び健全化判断比率'!BS13="","",'各会計、関係団体の財政状況及び健全化判断比率'!BS13)</f>
        <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87"/>
    </row>
    <row r="41" spans="1:113" ht="32.25" customHeight="1" x14ac:dyDescent="0.15">
      <c r="A41" s="160"/>
      <c r="B41" s="184"/>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60"/>
      <c r="U41" s="587" t="str">
        <f t="shared" si="4"/>
        <v/>
      </c>
      <c r="V41" s="587"/>
      <c r="W41" s="588"/>
      <c r="X41" s="588"/>
      <c r="Y41" s="588"/>
      <c r="Z41" s="588"/>
      <c r="AA41" s="588"/>
      <c r="AB41" s="588"/>
      <c r="AC41" s="588"/>
      <c r="AD41" s="588"/>
      <c r="AE41" s="588"/>
      <c r="AF41" s="588"/>
      <c r="AG41" s="588"/>
      <c r="AH41" s="588"/>
      <c r="AI41" s="588"/>
      <c r="AJ41" s="588"/>
      <c r="AK41" s="588"/>
      <c r="AL41" s="160"/>
      <c r="AM41" s="587" t="str">
        <f t="shared" si="0"/>
        <v/>
      </c>
      <c r="AN41" s="587"/>
      <c r="AO41" s="588"/>
      <c r="AP41" s="588"/>
      <c r="AQ41" s="588"/>
      <c r="AR41" s="588"/>
      <c r="AS41" s="588"/>
      <c r="AT41" s="588"/>
      <c r="AU41" s="588"/>
      <c r="AV41" s="588"/>
      <c r="AW41" s="588"/>
      <c r="AX41" s="588"/>
      <c r="AY41" s="588"/>
      <c r="AZ41" s="588"/>
      <c r="BA41" s="588"/>
      <c r="BB41" s="588"/>
      <c r="BC41" s="588"/>
      <c r="BD41" s="160"/>
      <c r="BE41" s="587" t="str">
        <f t="shared" si="1"/>
        <v/>
      </c>
      <c r="BF41" s="587"/>
      <c r="BG41" s="588"/>
      <c r="BH41" s="588"/>
      <c r="BI41" s="588"/>
      <c r="BJ41" s="588"/>
      <c r="BK41" s="588"/>
      <c r="BL41" s="588"/>
      <c r="BM41" s="588"/>
      <c r="BN41" s="588"/>
      <c r="BO41" s="588"/>
      <c r="BP41" s="588"/>
      <c r="BQ41" s="588"/>
      <c r="BR41" s="588"/>
      <c r="BS41" s="588"/>
      <c r="BT41" s="588"/>
      <c r="BU41" s="588"/>
      <c r="BV41" s="160"/>
      <c r="BW41" s="587">
        <f t="shared" si="2"/>
        <v>15</v>
      </c>
      <c r="BX41" s="587"/>
      <c r="BY41" s="588" t="str">
        <f>IF('各会計、関係団体の財政状況及び健全化判断比率'!B75="","",'各会計、関係団体の財政状況及び健全化判断比率'!B75)</f>
        <v>島根県後期高齢者医療広域連合（後期高齢者医療）</v>
      </c>
      <c r="BZ41" s="588"/>
      <c r="CA41" s="588"/>
      <c r="CB41" s="588"/>
      <c r="CC41" s="588"/>
      <c r="CD41" s="588"/>
      <c r="CE41" s="588"/>
      <c r="CF41" s="588"/>
      <c r="CG41" s="588"/>
      <c r="CH41" s="588"/>
      <c r="CI41" s="588"/>
      <c r="CJ41" s="588"/>
      <c r="CK41" s="588"/>
      <c r="CL41" s="588"/>
      <c r="CM41" s="588"/>
      <c r="CN41" s="160"/>
      <c r="CO41" s="587" t="str">
        <f t="shared" si="3"/>
        <v/>
      </c>
      <c r="CP41" s="587"/>
      <c r="CQ41" s="588" t="str">
        <f>IF('各会計、関係団体の財政状況及び健全化判断比率'!BS14="","",'各会計、関係団体の財政状況及び健全化判断比率'!BS14)</f>
        <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87"/>
    </row>
    <row r="42" spans="1:113" ht="32.25" customHeight="1" x14ac:dyDescent="0.15">
      <c r="B42" s="184"/>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60"/>
      <c r="U42" s="587" t="str">
        <f t="shared" si="4"/>
        <v/>
      </c>
      <c r="V42" s="587"/>
      <c r="W42" s="588"/>
      <c r="X42" s="588"/>
      <c r="Y42" s="588"/>
      <c r="Z42" s="588"/>
      <c r="AA42" s="588"/>
      <c r="AB42" s="588"/>
      <c r="AC42" s="588"/>
      <c r="AD42" s="588"/>
      <c r="AE42" s="588"/>
      <c r="AF42" s="588"/>
      <c r="AG42" s="588"/>
      <c r="AH42" s="588"/>
      <c r="AI42" s="588"/>
      <c r="AJ42" s="588"/>
      <c r="AK42" s="588"/>
      <c r="AL42" s="160"/>
      <c r="AM42" s="587" t="str">
        <f t="shared" si="0"/>
        <v/>
      </c>
      <c r="AN42" s="587"/>
      <c r="AO42" s="588"/>
      <c r="AP42" s="588"/>
      <c r="AQ42" s="588"/>
      <c r="AR42" s="588"/>
      <c r="AS42" s="588"/>
      <c r="AT42" s="588"/>
      <c r="AU42" s="588"/>
      <c r="AV42" s="588"/>
      <c r="AW42" s="588"/>
      <c r="AX42" s="588"/>
      <c r="AY42" s="588"/>
      <c r="AZ42" s="588"/>
      <c r="BA42" s="588"/>
      <c r="BB42" s="588"/>
      <c r="BC42" s="588"/>
      <c r="BD42" s="160"/>
      <c r="BE42" s="587" t="str">
        <f t="shared" si="1"/>
        <v/>
      </c>
      <c r="BF42" s="587"/>
      <c r="BG42" s="588"/>
      <c r="BH42" s="588"/>
      <c r="BI42" s="588"/>
      <c r="BJ42" s="588"/>
      <c r="BK42" s="588"/>
      <c r="BL42" s="588"/>
      <c r="BM42" s="588"/>
      <c r="BN42" s="588"/>
      <c r="BO42" s="588"/>
      <c r="BP42" s="588"/>
      <c r="BQ42" s="588"/>
      <c r="BR42" s="588"/>
      <c r="BS42" s="588"/>
      <c r="BT42" s="588"/>
      <c r="BU42" s="588"/>
      <c r="BV42" s="160"/>
      <c r="BW42" s="587" t="str">
        <f t="shared" si="2"/>
        <v/>
      </c>
      <c r="BX42" s="587"/>
      <c r="BY42" s="588" t="str">
        <f>IF('各会計、関係団体の財政状況及び健全化判断比率'!B76="","",'各会計、関係団体の財政状況及び健全化判断比率'!B76)</f>
        <v/>
      </c>
      <c r="BZ42" s="588"/>
      <c r="CA42" s="588"/>
      <c r="CB42" s="588"/>
      <c r="CC42" s="588"/>
      <c r="CD42" s="588"/>
      <c r="CE42" s="588"/>
      <c r="CF42" s="588"/>
      <c r="CG42" s="588"/>
      <c r="CH42" s="588"/>
      <c r="CI42" s="588"/>
      <c r="CJ42" s="588"/>
      <c r="CK42" s="588"/>
      <c r="CL42" s="588"/>
      <c r="CM42" s="588"/>
      <c r="CN42" s="160"/>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87"/>
    </row>
    <row r="43" spans="1:113" ht="32.25" customHeight="1" x14ac:dyDescent="0.15">
      <c r="B43" s="184"/>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60"/>
      <c r="U43" s="587" t="str">
        <f t="shared" si="4"/>
        <v/>
      </c>
      <c r="V43" s="587"/>
      <c r="W43" s="588"/>
      <c r="X43" s="588"/>
      <c r="Y43" s="588"/>
      <c r="Z43" s="588"/>
      <c r="AA43" s="588"/>
      <c r="AB43" s="588"/>
      <c r="AC43" s="588"/>
      <c r="AD43" s="588"/>
      <c r="AE43" s="588"/>
      <c r="AF43" s="588"/>
      <c r="AG43" s="588"/>
      <c r="AH43" s="588"/>
      <c r="AI43" s="588"/>
      <c r="AJ43" s="588"/>
      <c r="AK43" s="588"/>
      <c r="AL43" s="160"/>
      <c r="AM43" s="587" t="str">
        <f t="shared" si="0"/>
        <v/>
      </c>
      <c r="AN43" s="587"/>
      <c r="AO43" s="588"/>
      <c r="AP43" s="588"/>
      <c r="AQ43" s="588"/>
      <c r="AR43" s="588"/>
      <c r="AS43" s="588"/>
      <c r="AT43" s="588"/>
      <c r="AU43" s="588"/>
      <c r="AV43" s="588"/>
      <c r="AW43" s="588"/>
      <c r="AX43" s="588"/>
      <c r="AY43" s="588"/>
      <c r="AZ43" s="588"/>
      <c r="BA43" s="588"/>
      <c r="BB43" s="588"/>
      <c r="BC43" s="588"/>
      <c r="BD43" s="160"/>
      <c r="BE43" s="587" t="str">
        <f t="shared" si="1"/>
        <v/>
      </c>
      <c r="BF43" s="587"/>
      <c r="BG43" s="588"/>
      <c r="BH43" s="588"/>
      <c r="BI43" s="588"/>
      <c r="BJ43" s="588"/>
      <c r="BK43" s="588"/>
      <c r="BL43" s="588"/>
      <c r="BM43" s="588"/>
      <c r="BN43" s="588"/>
      <c r="BO43" s="588"/>
      <c r="BP43" s="588"/>
      <c r="BQ43" s="588"/>
      <c r="BR43" s="588"/>
      <c r="BS43" s="588"/>
      <c r="BT43" s="588"/>
      <c r="BU43" s="588"/>
      <c r="BV43" s="160"/>
      <c r="BW43" s="587" t="str">
        <f t="shared" si="2"/>
        <v/>
      </c>
      <c r="BX43" s="587"/>
      <c r="BY43" s="588" t="str">
        <f>IF('各会計、関係団体の財政状況及び健全化判断比率'!B77="","",'各会計、関係団体の財政状況及び健全化判断比率'!B77)</f>
        <v/>
      </c>
      <c r="BZ43" s="588"/>
      <c r="CA43" s="588"/>
      <c r="CB43" s="588"/>
      <c r="CC43" s="588"/>
      <c r="CD43" s="588"/>
      <c r="CE43" s="588"/>
      <c r="CF43" s="588"/>
      <c r="CG43" s="588"/>
      <c r="CH43" s="588"/>
      <c r="CI43" s="588"/>
      <c r="CJ43" s="588"/>
      <c r="CK43" s="588"/>
      <c r="CL43" s="588"/>
      <c r="CM43" s="588"/>
      <c r="CN43" s="160"/>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87"/>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197</v>
      </c>
      <c r="E46" s="159" t="s">
        <v>198</v>
      </c>
    </row>
    <row r="47" spans="1:113" x14ac:dyDescent="0.15">
      <c r="E47" s="159" t="s">
        <v>199</v>
      </c>
    </row>
    <row r="48" spans="1:113" x14ac:dyDescent="0.15">
      <c r="E48" s="159" t="s">
        <v>200</v>
      </c>
    </row>
    <row r="49" spans="5:5" x14ac:dyDescent="0.15">
      <c r="E49" s="191" t="s">
        <v>201</v>
      </c>
    </row>
    <row r="50" spans="5:5" x14ac:dyDescent="0.15">
      <c r="E50" s="159" t="s">
        <v>202</v>
      </c>
    </row>
    <row r="51" spans="5:5" x14ac:dyDescent="0.15">
      <c r="E51" s="159" t="s">
        <v>203</v>
      </c>
    </row>
    <row r="52" spans="5:5" x14ac:dyDescent="0.15">
      <c r="E52" s="159" t="s">
        <v>204</v>
      </c>
    </row>
    <row r="53" spans="5:5" x14ac:dyDescent="0.15">
      <c r="E53" s="159"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6SdpL2e5elRlqU8MT6GIV4IG6Jmh506C3Cu2Rv2riTKVUcPQ82hsyOSRIiX0OoJQtE6hnnFSsd/8x600iMziw==" saltValue="IdwiyhEgL2Btnr6DMY7d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7" zoomScaleSheetLayoutView="100" workbookViewId="0">
      <selection activeCell="H34" sqref="H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30" t="s">
        <v>555</v>
      </c>
      <c r="D34" s="1130"/>
      <c r="E34" s="1131"/>
      <c r="F34" s="32">
        <v>1.89</v>
      </c>
      <c r="G34" s="33">
        <v>1.8</v>
      </c>
      <c r="H34" s="33">
        <v>5.59</v>
      </c>
      <c r="I34" s="33">
        <v>6.5</v>
      </c>
      <c r="J34" s="34">
        <v>3.53</v>
      </c>
      <c r="K34" s="22"/>
      <c r="L34" s="22"/>
      <c r="M34" s="22"/>
      <c r="N34" s="22"/>
      <c r="O34" s="22"/>
      <c r="P34" s="22"/>
    </row>
    <row r="35" spans="1:16" ht="39" customHeight="1" x14ac:dyDescent="0.15">
      <c r="A35" s="22"/>
      <c r="B35" s="35"/>
      <c r="C35" s="1126" t="s">
        <v>556</v>
      </c>
      <c r="D35" s="1126"/>
      <c r="E35" s="1127"/>
      <c r="F35" s="36">
        <v>0.02</v>
      </c>
      <c r="G35" s="37">
        <v>0.28000000000000003</v>
      </c>
      <c r="H35" s="37">
        <v>0.24</v>
      </c>
      <c r="I35" s="37">
        <v>0.16</v>
      </c>
      <c r="J35" s="38">
        <v>1.08</v>
      </c>
      <c r="K35" s="22"/>
      <c r="L35" s="22"/>
      <c r="M35" s="22"/>
      <c r="N35" s="22"/>
      <c r="O35" s="22"/>
      <c r="P35" s="22"/>
    </row>
    <row r="36" spans="1:16" ht="39" customHeight="1" x14ac:dyDescent="0.15">
      <c r="A36" s="22"/>
      <c r="B36" s="35"/>
      <c r="C36" s="1126" t="s">
        <v>557</v>
      </c>
      <c r="D36" s="1126"/>
      <c r="E36" s="1127"/>
      <c r="F36" s="36">
        <v>0.02</v>
      </c>
      <c r="G36" s="37">
        <v>0.02</v>
      </c>
      <c r="H36" s="37">
        <v>0.02</v>
      </c>
      <c r="I36" s="37">
        <v>0.03</v>
      </c>
      <c r="J36" s="38">
        <v>0.04</v>
      </c>
      <c r="K36" s="22"/>
      <c r="L36" s="22"/>
      <c r="M36" s="22"/>
      <c r="N36" s="22"/>
      <c r="O36" s="22"/>
      <c r="P36" s="22"/>
    </row>
    <row r="37" spans="1:16" ht="39" customHeight="1" x14ac:dyDescent="0.15">
      <c r="A37" s="22"/>
      <c r="B37" s="35"/>
      <c r="C37" s="1126" t="s">
        <v>558</v>
      </c>
      <c r="D37" s="1126"/>
      <c r="E37" s="1127"/>
      <c r="F37" s="36">
        <v>0.04</v>
      </c>
      <c r="G37" s="37">
        <v>0.02</v>
      </c>
      <c r="H37" s="37">
        <v>0.02</v>
      </c>
      <c r="I37" s="37">
        <v>0.01</v>
      </c>
      <c r="J37" s="38">
        <v>0.04</v>
      </c>
      <c r="K37" s="22"/>
      <c r="L37" s="22"/>
      <c r="M37" s="22"/>
      <c r="N37" s="22"/>
      <c r="O37" s="22"/>
      <c r="P37" s="22"/>
    </row>
    <row r="38" spans="1:16" ht="39" customHeight="1" x14ac:dyDescent="0.15">
      <c r="A38" s="22"/>
      <c r="B38" s="35"/>
      <c r="C38" s="1126" t="s">
        <v>559</v>
      </c>
      <c r="D38" s="1126"/>
      <c r="E38" s="1127"/>
      <c r="F38" s="36">
        <v>0.05</v>
      </c>
      <c r="G38" s="37">
        <v>0</v>
      </c>
      <c r="H38" s="37">
        <v>0</v>
      </c>
      <c r="I38" s="37">
        <v>0</v>
      </c>
      <c r="J38" s="38">
        <v>0.03</v>
      </c>
      <c r="K38" s="22"/>
      <c r="L38" s="22"/>
      <c r="M38" s="22"/>
      <c r="N38" s="22"/>
      <c r="O38" s="22"/>
      <c r="P38" s="22"/>
    </row>
    <row r="39" spans="1:16" ht="39" customHeight="1" x14ac:dyDescent="0.15">
      <c r="A39" s="22"/>
      <c r="B39" s="35"/>
      <c r="C39" s="1126" t="s">
        <v>560</v>
      </c>
      <c r="D39" s="1126"/>
      <c r="E39" s="1127"/>
      <c r="F39" s="36">
        <v>0.02</v>
      </c>
      <c r="G39" s="37">
        <v>0.04</v>
      </c>
      <c r="H39" s="37">
        <v>0.06</v>
      </c>
      <c r="I39" s="37">
        <v>7.0000000000000007E-2</v>
      </c>
      <c r="J39" s="38">
        <v>0.03</v>
      </c>
      <c r="K39" s="22"/>
      <c r="L39" s="22"/>
      <c r="M39" s="22"/>
      <c r="N39" s="22"/>
      <c r="O39" s="22"/>
      <c r="P39" s="22"/>
    </row>
    <row r="40" spans="1:16" ht="39" customHeight="1" x14ac:dyDescent="0.15">
      <c r="A40" s="22"/>
      <c r="B40" s="35"/>
      <c r="C40" s="1126" t="s">
        <v>561</v>
      </c>
      <c r="D40" s="1126"/>
      <c r="E40" s="1127"/>
      <c r="F40" s="36">
        <v>0.01</v>
      </c>
      <c r="G40" s="37">
        <v>0</v>
      </c>
      <c r="H40" s="37">
        <v>7.0000000000000007E-2</v>
      </c>
      <c r="I40" s="37">
        <v>0.02</v>
      </c>
      <c r="J40" s="38">
        <v>0.02</v>
      </c>
      <c r="K40" s="22"/>
      <c r="L40" s="22"/>
      <c r="M40" s="22"/>
      <c r="N40" s="22"/>
      <c r="O40" s="22"/>
      <c r="P40" s="22"/>
    </row>
    <row r="41" spans="1:16" ht="39" customHeight="1" x14ac:dyDescent="0.15">
      <c r="A41" s="22"/>
      <c r="B41" s="35"/>
      <c r="C41" s="1126"/>
      <c r="D41" s="1126"/>
      <c r="E41" s="1127"/>
      <c r="F41" s="36"/>
      <c r="G41" s="37"/>
      <c r="H41" s="37"/>
      <c r="I41" s="37"/>
      <c r="J41" s="38"/>
      <c r="K41" s="22"/>
      <c r="L41" s="22"/>
      <c r="M41" s="22"/>
      <c r="N41" s="22"/>
      <c r="O41" s="22"/>
      <c r="P41" s="22"/>
    </row>
    <row r="42" spans="1:16" ht="39" customHeight="1" x14ac:dyDescent="0.15">
      <c r="A42" s="22"/>
      <c r="B42" s="39"/>
      <c r="C42" s="1126" t="s">
        <v>562</v>
      </c>
      <c r="D42" s="1126"/>
      <c r="E42" s="1127"/>
      <c r="F42" s="36" t="s">
        <v>505</v>
      </c>
      <c r="G42" s="37" t="s">
        <v>505</v>
      </c>
      <c r="H42" s="37" t="s">
        <v>505</v>
      </c>
      <c r="I42" s="37" t="s">
        <v>505</v>
      </c>
      <c r="J42" s="38" t="s">
        <v>505</v>
      </c>
      <c r="K42" s="22"/>
      <c r="L42" s="22"/>
      <c r="M42" s="22"/>
      <c r="N42" s="22"/>
      <c r="O42" s="22"/>
      <c r="P42" s="22"/>
    </row>
    <row r="43" spans="1:16" ht="39" customHeight="1" thickBot="1" x14ac:dyDescent="0.2">
      <c r="A43" s="22"/>
      <c r="B43" s="40"/>
      <c r="C43" s="1128" t="s">
        <v>563</v>
      </c>
      <c r="D43" s="1128"/>
      <c r="E43" s="1129"/>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1rRjxZIdkn5r+rHuJiyd04KhnzzfElIMCbX7GiLr8CcambVEZNHX3KDzvzh4TMxc57Pni3ZdCaWhRXx9wI5WA==" saltValue="XEjGT8a3vil/HPr8sZt3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21"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548</v>
      </c>
      <c r="L44" s="54" t="s">
        <v>549</v>
      </c>
      <c r="M44" s="54" t="s">
        <v>550</v>
      </c>
      <c r="N44" s="54" t="s">
        <v>551</v>
      </c>
      <c r="O44" s="55" t="s">
        <v>552</v>
      </c>
      <c r="P44" s="46"/>
      <c r="Q44" s="46"/>
      <c r="R44" s="46"/>
      <c r="S44" s="46"/>
      <c r="T44" s="46"/>
      <c r="U44" s="46"/>
    </row>
    <row r="45" spans="1:21" ht="30.75" customHeight="1" x14ac:dyDescent="0.15">
      <c r="A45" s="46"/>
      <c r="B45" s="1140" t="s">
        <v>11</v>
      </c>
      <c r="C45" s="1141"/>
      <c r="D45" s="56"/>
      <c r="E45" s="1146" t="s">
        <v>12</v>
      </c>
      <c r="F45" s="1146"/>
      <c r="G45" s="1146"/>
      <c r="H45" s="1146"/>
      <c r="I45" s="1146"/>
      <c r="J45" s="1147"/>
      <c r="K45" s="57">
        <v>966</v>
      </c>
      <c r="L45" s="58">
        <v>931</v>
      </c>
      <c r="M45" s="58">
        <v>876</v>
      </c>
      <c r="N45" s="58">
        <v>891</v>
      </c>
      <c r="O45" s="59">
        <v>977</v>
      </c>
      <c r="P45" s="46"/>
      <c r="Q45" s="46"/>
      <c r="R45" s="46"/>
      <c r="S45" s="46"/>
      <c r="T45" s="46"/>
      <c r="U45" s="46"/>
    </row>
    <row r="46" spans="1:21" ht="30.75" customHeight="1" x14ac:dyDescent="0.15">
      <c r="A46" s="46"/>
      <c r="B46" s="1142"/>
      <c r="C46" s="1143"/>
      <c r="D46" s="60"/>
      <c r="E46" s="1134" t="s">
        <v>13</v>
      </c>
      <c r="F46" s="1134"/>
      <c r="G46" s="1134"/>
      <c r="H46" s="1134"/>
      <c r="I46" s="1134"/>
      <c r="J46" s="1135"/>
      <c r="K46" s="61" t="s">
        <v>505</v>
      </c>
      <c r="L46" s="62" t="s">
        <v>505</v>
      </c>
      <c r="M46" s="62" t="s">
        <v>505</v>
      </c>
      <c r="N46" s="62" t="s">
        <v>505</v>
      </c>
      <c r="O46" s="63" t="s">
        <v>505</v>
      </c>
      <c r="P46" s="46"/>
      <c r="Q46" s="46"/>
      <c r="R46" s="46"/>
      <c r="S46" s="46"/>
      <c r="T46" s="46"/>
      <c r="U46" s="46"/>
    </row>
    <row r="47" spans="1:21" ht="30.75" customHeight="1" x14ac:dyDescent="0.15">
      <c r="A47" s="46"/>
      <c r="B47" s="1142"/>
      <c r="C47" s="1143"/>
      <c r="D47" s="60"/>
      <c r="E47" s="1134" t="s">
        <v>14</v>
      </c>
      <c r="F47" s="1134"/>
      <c r="G47" s="1134"/>
      <c r="H47" s="1134"/>
      <c r="I47" s="1134"/>
      <c r="J47" s="1135"/>
      <c r="K47" s="61" t="s">
        <v>505</v>
      </c>
      <c r="L47" s="62" t="s">
        <v>505</v>
      </c>
      <c r="M47" s="62" t="s">
        <v>505</v>
      </c>
      <c r="N47" s="62" t="s">
        <v>505</v>
      </c>
      <c r="O47" s="63" t="s">
        <v>505</v>
      </c>
      <c r="P47" s="46"/>
      <c r="Q47" s="46"/>
      <c r="R47" s="46"/>
      <c r="S47" s="46"/>
      <c r="T47" s="46"/>
      <c r="U47" s="46"/>
    </row>
    <row r="48" spans="1:21" ht="30.75" customHeight="1" x14ac:dyDescent="0.15">
      <c r="A48" s="46"/>
      <c r="B48" s="1142"/>
      <c r="C48" s="1143"/>
      <c r="D48" s="60"/>
      <c r="E48" s="1134" t="s">
        <v>15</v>
      </c>
      <c r="F48" s="1134"/>
      <c r="G48" s="1134"/>
      <c r="H48" s="1134"/>
      <c r="I48" s="1134"/>
      <c r="J48" s="1135"/>
      <c r="K48" s="61">
        <v>175</v>
      </c>
      <c r="L48" s="62">
        <v>156</v>
      </c>
      <c r="M48" s="62">
        <v>175</v>
      </c>
      <c r="N48" s="62">
        <v>186</v>
      </c>
      <c r="O48" s="63">
        <v>196</v>
      </c>
      <c r="P48" s="46"/>
      <c r="Q48" s="46"/>
      <c r="R48" s="46"/>
      <c r="S48" s="46"/>
      <c r="T48" s="46"/>
      <c r="U48" s="46"/>
    </row>
    <row r="49" spans="1:21" ht="30.75" customHeight="1" x14ac:dyDescent="0.15">
      <c r="A49" s="46"/>
      <c r="B49" s="1142"/>
      <c r="C49" s="1143"/>
      <c r="D49" s="60"/>
      <c r="E49" s="1134" t="s">
        <v>16</v>
      </c>
      <c r="F49" s="1134"/>
      <c r="G49" s="1134"/>
      <c r="H49" s="1134"/>
      <c r="I49" s="1134"/>
      <c r="J49" s="1135"/>
      <c r="K49" s="61">
        <v>1</v>
      </c>
      <c r="L49" s="62">
        <v>0</v>
      </c>
      <c r="M49" s="62">
        <v>0</v>
      </c>
      <c r="N49" s="62">
        <v>1</v>
      </c>
      <c r="O49" s="63" t="s">
        <v>505</v>
      </c>
      <c r="P49" s="46"/>
      <c r="Q49" s="46"/>
      <c r="R49" s="46"/>
      <c r="S49" s="46"/>
      <c r="T49" s="46"/>
      <c r="U49" s="46"/>
    </row>
    <row r="50" spans="1:21" ht="30.75" customHeight="1" x14ac:dyDescent="0.15">
      <c r="A50" s="46"/>
      <c r="B50" s="1142"/>
      <c r="C50" s="1143"/>
      <c r="D50" s="60"/>
      <c r="E50" s="1134" t="s">
        <v>17</v>
      </c>
      <c r="F50" s="1134"/>
      <c r="G50" s="1134"/>
      <c r="H50" s="1134"/>
      <c r="I50" s="1134"/>
      <c r="J50" s="1135"/>
      <c r="K50" s="61" t="s">
        <v>505</v>
      </c>
      <c r="L50" s="62" t="s">
        <v>505</v>
      </c>
      <c r="M50" s="62" t="s">
        <v>505</v>
      </c>
      <c r="N50" s="62" t="s">
        <v>505</v>
      </c>
      <c r="O50" s="63" t="s">
        <v>505</v>
      </c>
      <c r="P50" s="46"/>
      <c r="Q50" s="46"/>
      <c r="R50" s="46"/>
      <c r="S50" s="46"/>
      <c r="T50" s="46"/>
      <c r="U50" s="46"/>
    </row>
    <row r="51" spans="1:21" ht="30.75" customHeight="1" x14ac:dyDescent="0.15">
      <c r="A51" s="46"/>
      <c r="B51" s="1144"/>
      <c r="C51" s="1145"/>
      <c r="D51" s="64"/>
      <c r="E51" s="1134" t="s">
        <v>18</v>
      </c>
      <c r="F51" s="1134"/>
      <c r="G51" s="1134"/>
      <c r="H51" s="1134"/>
      <c r="I51" s="1134"/>
      <c r="J51" s="1135"/>
      <c r="K51" s="61">
        <v>0</v>
      </c>
      <c r="L51" s="62">
        <v>2</v>
      </c>
      <c r="M51" s="62">
        <v>2</v>
      </c>
      <c r="N51" s="62">
        <v>1</v>
      </c>
      <c r="O51" s="63">
        <v>1</v>
      </c>
      <c r="P51" s="46"/>
      <c r="Q51" s="46"/>
      <c r="R51" s="46"/>
      <c r="S51" s="46"/>
      <c r="T51" s="46"/>
      <c r="U51" s="46"/>
    </row>
    <row r="52" spans="1:21" ht="30.75" customHeight="1" x14ac:dyDescent="0.15">
      <c r="A52" s="46"/>
      <c r="B52" s="1132" t="s">
        <v>19</v>
      </c>
      <c r="C52" s="1133"/>
      <c r="D52" s="64"/>
      <c r="E52" s="1134" t="s">
        <v>20</v>
      </c>
      <c r="F52" s="1134"/>
      <c r="G52" s="1134"/>
      <c r="H52" s="1134"/>
      <c r="I52" s="1134"/>
      <c r="J52" s="1135"/>
      <c r="K52" s="61">
        <v>948</v>
      </c>
      <c r="L52" s="62">
        <v>938</v>
      </c>
      <c r="M52" s="62">
        <v>960</v>
      </c>
      <c r="N52" s="62">
        <v>957</v>
      </c>
      <c r="O52" s="63">
        <v>1021</v>
      </c>
      <c r="P52" s="46"/>
      <c r="Q52" s="46"/>
      <c r="R52" s="46"/>
      <c r="S52" s="46"/>
      <c r="T52" s="46"/>
      <c r="U52" s="46"/>
    </row>
    <row r="53" spans="1:21" ht="30.75" customHeight="1" thickBot="1" x14ac:dyDescent="0.2">
      <c r="A53" s="46"/>
      <c r="B53" s="1136" t="s">
        <v>21</v>
      </c>
      <c r="C53" s="1137"/>
      <c r="D53" s="65"/>
      <c r="E53" s="1138" t="s">
        <v>22</v>
      </c>
      <c r="F53" s="1138"/>
      <c r="G53" s="1138"/>
      <c r="H53" s="1138"/>
      <c r="I53" s="1138"/>
      <c r="J53" s="1139"/>
      <c r="K53" s="66">
        <v>194</v>
      </c>
      <c r="L53" s="67">
        <v>151</v>
      </c>
      <c r="M53" s="67">
        <v>93</v>
      </c>
      <c r="N53" s="67">
        <v>122</v>
      </c>
      <c r="O53" s="68">
        <v>153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IqWIz30DWKc39r/3ZRkqvo2nm/0m0or/EHsfBDXOS09e/SUGVyWorzK87v8W450MBFQ8E92lnEkiP7Q93oQ1Lw==" saltValue="162Z8iEO2ZdzC8HTQCq2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3"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9</v>
      </c>
    </row>
    <row r="40" spans="2:13" ht="27.75" customHeight="1" thickBot="1" x14ac:dyDescent="0.2">
      <c r="B40" s="72" t="s">
        <v>10</v>
      </c>
      <c r="C40" s="73"/>
      <c r="D40" s="73"/>
      <c r="E40" s="74"/>
      <c r="F40" s="74"/>
      <c r="G40" s="74"/>
      <c r="H40" s="75" t="s">
        <v>2</v>
      </c>
      <c r="I40" s="76" t="s">
        <v>548</v>
      </c>
      <c r="J40" s="77" t="s">
        <v>549</v>
      </c>
      <c r="K40" s="77" t="s">
        <v>550</v>
      </c>
      <c r="L40" s="77" t="s">
        <v>551</v>
      </c>
      <c r="M40" s="78" t="s">
        <v>552</v>
      </c>
    </row>
    <row r="41" spans="2:13" ht="27.75" customHeight="1" x14ac:dyDescent="0.15">
      <c r="B41" s="1148" t="s">
        <v>24</v>
      </c>
      <c r="C41" s="1149"/>
      <c r="D41" s="79"/>
      <c r="E41" s="1154" t="s">
        <v>25</v>
      </c>
      <c r="F41" s="1154"/>
      <c r="G41" s="1154"/>
      <c r="H41" s="1155"/>
      <c r="I41" s="80">
        <v>7106</v>
      </c>
      <c r="J41" s="81">
        <v>8216</v>
      </c>
      <c r="K41" s="81">
        <v>8483</v>
      </c>
      <c r="L41" s="81">
        <v>8670</v>
      </c>
      <c r="M41" s="82">
        <v>8400</v>
      </c>
    </row>
    <row r="42" spans="2:13" ht="27.75" customHeight="1" x14ac:dyDescent="0.15">
      <c r="B42" s="1150"/>
      <c r="C42" s="1151"/>
      <c r="D42" s="83"/>
      <c r="E42" s="1156" t="s">
        <v>26</v>
      </c>
      <c r="F42" s="1156"/>
      <c r="G42" s="1156"/>
      <c r="H42" s="1157"/>
      <c r="I42" s="84" t="s">
        <v>505</v>
      </c>
      <c r="J42" s="85" t="s">
        <v>505</v>
      </c>
      <c r="K42" s="85" t="s">
        <v>505</v>
      </c>
      <c r="L42" s="85" t="s">
        <v>505</v>
      </c>
      <c r="M42" s="86" t="s">
        <v>505</v>
      </c>
    </row>
    <row r="43" spans="2:13" ht="27.75" customHeight="1" x14ac:dyDescent="0.15">
      <c r="B43" s="1150"/>
      <c r="C43" s="1151"/>
      <c r="D43" s="83"/>
      <c r="E43" s="1156" t="s">
        <v>27</v>
      </c>
      <c r="F43" s="1156"/>
      <c r="G43" s="1156"/>
      <c r="H43" s="1157"/>
      <c r="I43" s="84">
        <v>2977</v>
      </c>
      <c r="J43" s="85">
        <v>2986</v>
      </c>
      <c r="K43" s="85">
        <v>3078</v>
      </c>
      <c r="L43" s="85">
        <v>3177</v>
      </c>
      <c r="M43" s="86">
        <v>3154</v>
      </c>
    </row>
    <row r="44" spans="2:13" ht="27.75" customHeight="1" x14ac:dyDescent="0.15">
      <c r="B44" s="1150"/>
      <c r="C44" s="1151"/>
      <c r="D44" s="83"/>
      <c r="E44" s="1156" t="s">
        <v>28</v>
      </c>
      <c r="F44" s="1156"/>
      <c r="G44" s="1156"/>
      <c r="H44" s="1157"/>
      <c r="I44" s="84">
        <v>66</v>
      </c>
      <c r="J44" s="85">
        <v>66</v>
      </c>
      <c r="K44" s="85">
        <v>64</v>
      </c>
      <c r="L44" s="85">
        <v>62</v>
      </c>
      <c r="M44" s="86">
        <v>60</v>
      </c>
    </row>
    <row r="45" spans="2:13" ht="27.75" customHeight="1" x14ac:dyDescent="0.15">
      <c r="B45" s="1150"/>
      <c r="C45" s="1151"/>
      <c r="D45" s="83"/>
      <c r="E45" s="1156" t="s">
        <v>29</v>
      </c>
      <c r="F45" s="1156"/>
      <c r="G45" s="1156"/>
      <c r="H45" s="1157"/>
      <c r="I45" s="84">
        <v>577</v>
      </c>
      <c r="J45" s="85">
        <v>591</v>
      </c>
      <c r="K45" s="85">
        <v>446</v>
      </c>
      <c r="L45" s="85">
        <v>386</v>
      </c>
      <c r="M45" s="86">
        <v>427</v>
      </c>
    </row>
    <row r="46" spans="2:13" ht="27.75" customHeight="1" x14ac:dyDescent="0.15">
      <c r="B46" s="1150"/>
      <c r="C46" s="1151"/>
      <c r="D46" s="87"/>
      <c r="E46" s="1156" t="s">
        <v>30</v>
      </c>
      <c r="F46" s="1156"/>
      <c r="G46" s="1156"/>
      <c r="H46" s="1157"/>
      <c r="I46" s="84" t="s">
        <v>505</v>
      </c>
      <c r="J46" s="85" t="s">
        <v>505</v>
      </c>
      <c r="K46" s="85" t="s">
        <v>505</v>
      </c>
      <c r="L46" s="85" t="s">
        <v>505</v>
      </c>
      <c r="M46" s="86" t="s">
        <v>505</v>
      </c>
    </row>
    <row r="47" spans="2:13" ht="27.75" customHeight="1" x14ac:dyDescent="0.15">
      <c r="B47" s="1150"/>
      <c r="C47" s="1151"/>
      <c r="D47" s="88"/>
      <c r="E47" s="1158" t="s">
        <v>31</v>
      </c>
      <c r="F47" s="1159"/>
      <c r="G47" s="1159"/>
      <c r="H47" s="1160"/>
      <c r="I47" s="84" t="s">
        <v>505</v>
      </c>
      <c r="J47" s="85" t="s">
        <v>505</v>
      </c>
      <c r="K47" s="85" t="s">
        <v>505</v>
      </c>
      <c r="L47" s="85" t="s">
        <v>505</v>
      </c>
      <c r="M47" s="86" t="s">
        <v>505</v>
      </c>
    </row>
    <row r="48" spans="2:13" ht="27.75" customHeight="1" x14ac:dyDescent="0.15">
      <c r="B48" s="1150"/>
      <c r="C48" s="1151"/>
      <c r="D48" s="83"/>
      <c r="E48" s="1156" t="s">
        <v>32</v>
      </c>
      <c r="F48" s="1156"/>
      <c r="G48" s="1156"/>
      <c r="H48" s="1157"/>
      <c r="I48" s="84" t="s">
        <v>505</v>
      </c>
      <c r="J48" s="85" t="s">
        <v>505</v>
      </c>
      <c r="K48" s="85" t="s">
        <v>505</v>
      </c>
      <c r="L48" s="85" t="s">
        <v>505</v>
      </c>
      <c r="M48" s="86" t="s">
        <v>505</v>
      </c>
    </row>
    <row r="49" spans="2:13" ht="27.75" customHeight="1" x14ac:dyDescent="0.15">
      <c r="B49" s="1152"/>
      <c r="C49" s="1153"/>
      <c r="D49" s="83"/>
      <c r="E49" s="1156" t="s">
        <v>33</v>
      </c>
      <c r="F49" s="1156"/>
      <c r="G49" s="1156"/>
      <c r="H49" s="1157"/>
      <c r="I49" s="84" t="s">
        <v>505</v>
      </c>
      <c r="J49" s="85" t="s">
        <v>505</v>
      </c>
      <c r="K49" s="85" t="s">
        <v>505</v>
      </c>
      <c r="L49" s="85" t="s">
        <v>505</v>
      </c>
      <c r="M49" s="86" t="s">
        <v>505</v>
      </c>
    </row>
    <row r="50" spans="2:13" ht="27.75" customHeight="1" x14ac:dyDescent="0.15">
      <c r="B50" s="1161" t="s">
        <v>34</v>
      </c>
      <c r="C50" s="1162"/>
      <c r="D50" s="89"/>
      <c r="E50" s="1156" t="s">
        <v>35</v>
      </c>
      <c r="F50" s="1156"/>
      <c r="G50" s="1156"/>
      <c r="H50" s="1157"/>
      <c r="I50" s="84">
        <v>1020</v>
      </c>
      <c r="J50" s="85">
        <v>877</v>
      </c>
      <c r="K50" s="85">
        <v>984</v>
      </c>
      <c r="L50" s="85">
        <v>1125</v>
      </c>
      <c r="M50" s="86">
        <v>1125</v>
      </c>
    </row>
    <row r="51" spans="2:13" ht="27.75" customHeight="1" x14ac:dyDescent="0.15">
      <c r="B51" s="1150"/>
      <c r="C51" s="1151"/>
      <c r="D51" s="83"/>
      <c r="E51" s="1156" t="s">
        <v>36</v>
      </c>
      <c r="F51" s="1156"/>
      <c r="G51" s="1156"/>
      <c r="H51" s="1157"/>
      <c r="I51" s="84">
        <v>195</v>
      </c>
      <c r="J51" s="85">
        <v>60</v>
      </c>
      <c r="K51" s="85">
        <v>178</v>
      </c>
      <c r="L51" s="85">
        <v>161</v>
      </c>
      <c r="M51" s="86">
        <v>133</v>
      </c>
    </row>
    <row r="52" spans="2:13" ht="27.75" customHeight="1" x14ac:dyDescent="0.15">
      <c r="B52" s="1152"/>
      <c r="C52" s="1153"/>
      <c r="D52" s="83"/>
      <c r="E52" s="1156" t="s">
        <v>37</v>
      </c>
      <c r="F52" s="1156"/>
      <c r="G52" s="1156"/>
      <c r="H52" s="1157"/>
      <c r="I52" s="84">
        <v>7731</v>
      </c>
      <c r="J52" s="85">
        <v>8465</v>
      </c>
      <c r="K52" s="85">
        <v>8564</v>
      </c>
      <c r="L52" s="85">
        <v>8190</v>
      </c>
      <c r="M52" s="86">
        <v>8360</v>
      </c>
    </row>
    <row r="53" spans="2:13" ht="27.75" customHeight="1" thickBot="1" x14ac:dyDescent="0.2">
      <c r="B53" s="1163" t="s">
        <v>38</v>
      </c>
      <c r="C53" s="1164"/>
      <c r="D53" s="90"/>
      <c r="E53" s="1165" t="s">
        <v>39</v>
      </c>
      <c r="F53" s="1165"/>
      <c r="G53" s="1165"/>
      <c r="H53" s="1166"/>
      <c r="I53" s="91">
        <v>1780</v>
      </c>
      <c r="J53" s="92">
        <v>2456</v>
      </c>
      <c r="K53" s="92">
        <v>2345</v>
      </c>
      <c r="L53" s="92">
        <v>2819</v>
      </c>
      <c r="M53" s="93">
        <v>2423</v>
      </c>
    </row>
    <row r="54" spans="2:13" ht="27.75" customHeight="1" x14ac:dyDescent="0.15">
      <c r="B54" s="94" t="s">
        <v>40</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UFIPh35UH0x2rjQNjsDF5L+MNI/P3cyR5L1PUHcKmLN33ydyM8SpQD+gK1TS1U0ghoDHCCFRCztC4BMqoYGOA==" saltValue="XJKWOckeraUVh9eZIxyi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B37"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41</v>
      </c>
    </row>
    <row r="54" spans="2:8" ht="29.25" customHeight="1" thickBot="1" x14ac:dyDescent="0.25">
      <c r="B54" s="99" t="s">
        <v>1</v>
      </c>
      <c r="C54" s="100"/>
      <c r="D54" s="100"/>
      <c r="E54" s="101" t="s">
        <v>2</v>
      </c>
      <c r="F54" s="102" t="s">
        <v>550</v>
      </c>
      <c r="G54" s="102" t="s">
        <v>551</v>
      </c>
      <c r="H54" s="103" t="s">
        <v>552</v>
      </c>
    </row>
    <row r="55" spans="2:8" ht="52.5" customHeight="1" x14ac:dyDescent="0.15">
      <c r="B55" s="104"/>
      <c r="C55" s="1175" t="s">
        <v>42</v>
      </c>
      <c r="D55" s="1175"/>
      <c r="E55" s="1176"/>
      <c r="F55" s="105">
        <v>293</v>
      </c>
      <c r="G55" s="105">
        <v>293</v>
      </c>
      <c r="H55" s="106">
        <v>283</v>
      </c>
    </row>
    <row r="56" spans="2:8" ht="52.5" customHeight="1" x14ac:dyDescent="0.15">
      <c r="B56" s="107"/>
      <c r="C56" s="1177" t="s">
        <v>43</v>
      </c>
      <c r="D56" s="1177"/>
      <c r="E56" s="1178"/>
      <c r="F56" s="108">
        <v>322</v>
      </c>
      <c r="G56" s="108">
        <v>373</v>
      </c>
      <c r="H56" s="109">
        <v>432</v>
      </c>
    </row>
    <row r="57" spans="2:8" ht="53.25" customHeight="1" x14ac:dyDescent="0.15">
      <c r="B57" s="107"/>
      <c r="C57" s="1179" t="s">
        <v>44</v>
      </c>
      <c r="D57" s="1179"/>
      <c r="E57" s="1180"/>
      <c r="F57" s="110">
        <v>272</v>
      </c>
      <c r="G57" s="110">
        <v>372</v>
      </c>
      <c r="H57" s="111">
        <v>326</v>
      </c>
    </row>
    <row r="58" spans="2:8" ht="45.75" customHeight="1" x14ac:dyDescent="0.15">
      <c r="B58" s="112"/>
      <c r="C58" s="1167" t="s">
        <v>577</v>
      </c>
      <c r="D58" s="1168"/>
      <c r="E58" s="1169"/>
      <c r="F58" s="113">
        <v>10</v>
      </c>
      <c r="G58" s="113">
        <v>60</v>
      </c>
      <c r="H58" s="114">
        <v>60</v>
      </c>
    </row>
    <row r="59" spans="2:8" ht="45.75" customHeight="1" x14ac:dyDescent="0.15">
      <c r="B59" s="112"/>
      <c r="C59" s="1167" t="s">
        <v>578</v>
      </c>
      <c r="D59" s="1168"/>
      <c r="E59" s="1169"/>
      <c r="F59" s="113">
        <v>16</v>
      </c>
      <c r="G59" s="113">
        <v>65</v>
      </c>
      <c r="H59" s="114">
        <v>47</v>
      </c>
    </row>
    <row r="60" spans="2:8" ht="45.75" customHeight="1" x14ac:dyDescent="0.15">
      <c r="B60" s="112"/>
      <c r="C60" s="1167" t="s">
        <v>579</v>
      </c>
      <c r="D60" s="1168"/>
      <c r="E60" s="1169"/>
      <c r="F60" s="113">
        <v>43</v>
      </c>
      <c r="G60" s="113">
        <v>43</v>
      </c>
      <c r="H60" s="114">
        <v>43</v>
      </c>
    </row>
    <row r="61" spans="2:8" ht="45.75" customHeight="1" x14ac:dyDescent="0.15">
      <c r="B61" s="112"/>
      <c r="C61" s="1167" t="s">
        <v>581</v>
      </c>
      <c r="D61" s="1168"/>
      <c r="E61" s="1169"/>
      <c r="F61" s="113">
        <v>43</v>
      </c>
      <c r="G61" s="113">
        <v>40</v>
      </c>
      <c r="H61" s="114">
        <v>35</v>
      </c>
    </row>
    <row r="62" spans="2:8" ht="45.75" customHeight="1" thickBot="1" x14ac:dyDescent="0.2">
      <c r="B62" s="115"/>
      <c r="C62" s="1170" t="s">
        <v>580</v>
      </c>
      <c r="D62" s="1171"/>
      <c r="E62" s="1172"/>
      <c r="F62" s="116">
        <v>41</v>
      </c>
      <c r="G62" s="116">
        <v>38</v>
      </c>
      <c r="H62" s="117">
        <v>34</v>
      </c>
    </row>
    <row r="63" spans="2:8" ht="52.5" customHeight="1" thickBot="1" x14ac:dyDescent="0.2">
      <c r="B63" s="118"/>
      <c r="C63" s="1173" t="s">
        <v>45</v>
      </c>
      <c r="D63" s="1173"/>
      <c r="E63" s="1174"/>
      <c r="F63" s="119">
        <v>887</v>
      </c>
      <c r="G63" s="119">
        <v>1037</v>
      </c>
      <c r="H63" s="120">
        <v>1040</v>
      </c>
    </row>
    <row r="64" spans="2:8" ht="15" customHeight="1" x14ac:dyDescent="0.15"/>
    <row r="65" ht="0" hidden="1" customHeight="1" x14ac:dyDescent="0.15"/>
    <row r="66" ht="0" hidden="1" customHeight="1" x14ac:dyDescent="0.15"/>
  </sheetData>
  <sheetProtection algorithmName="SHA-512" hashValue="odtKTasylGJH/YHP8Mt8ochbrwc/8R8/buGbpMkMGppiLJkdjNYYcAd7vBSrOwPBD9VDOfq2YtpIjyr0cxRigQ==" saltValue="d5b3UXMU02Kz3Uylcjfp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92EE5-FCD4-4D1A-9F42-02D0C79BF9B3}">
  <sheetPr>
    <pageSetUpPr fitToPage="1"/>
  </sheetPr>
  <dimension ref="A1:WZM191"/>
  <sheetViews>
    <sheetView showGridLines="0" tabSelected="1" topLeftCell="A14" zoomScaleNormal="100" zoomScaleSheetLayoutView="55" workbookViewId="0">
      <selection activeCell="BH41" sqref="BH41"/>
    </sheetView>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330"/>
      <c r="B1" s="331"/>
      <c r="DD1" s="243"/>
      <c r="DE1" s="243"/>
    </row>
    <row r="2" spans="1:143" ht="25.5" customHeight="1" x14ac:dyDescent="0.15">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x14ac:dyDescent="0.15">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582</v>
      </c>
    </row>
    <row r="11" spans="1:143" s="241" customFormat="1" x14ac:dyDescent="0.15">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582</v>
      </c>
    </row>
    <row r="13" spans="1:143" s="241" customFormat="1" x14ac:dyDescent="0.15">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x14ac:dyDescent="0.15">
      <c r="B22" s="247"/>
      <c r="MM22" s="335"/>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336"/>
      <c r="DD40" s="336"/>
      <c r="DE40" s="243"/>
    </row>
    <row r="41" spans="2:109" ht="17.25" x14ac:dyDescent="0.15">
      <c r="B41" s="244" t="s">
        <v>583</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337"/>
      <c r="I42" s="338"/>
      <c r="J42" s="338"/>
      <c r="K42" s="338"/>
      <c r="AM42" s="337"/>
      <c r="AN42" s="337" t="s">
        <v>584</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247"/>
      <c r="AN43" s="1189" t="s">
        <v>593</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x14ac:dyDescent="0.15">
      <c r="B44" s="247"/>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x14ac:dyDescent="0.15">
      <c r="B45" s="247"/>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x14ac:dyDescent="0.15">
      <c r="B46" s="247"/>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x14ac:dyDescent="0.15">
      <c r="B47" s="247"/>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x14ac:dyDescent="0.15">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247"/>
      <c r="AN49" s="243" t="s">
        <v>585</v>
      </c>
    </row>
    <row r="50" spans="1:109" x14ac:dyDescent="0.15">
      <c r="B50" s="247"/>
      <c r="G50" s="1181"/>
      <c r="H50" s="1181"/>
      <c r="I50" s="1181"/>
      <c r="J50" s="1181"/>
      <c r="K50" s="340"/>
      <c r="L50" s="340"/>
      <c r="M50" s="341"/>
      <c r="N50" s="341"/>
      <c r="AN50" s="1182"/>
      <c r="AO50" s="1183"/>
      <c r="AP50" s="1183"/>
      <c r="AQ50" s="1183"/>
      <c r="AR50" s="1183"/>
      <c r="AS50" s="1183"/>
      <c r="AT50" s="1183"/>
      <c r="AU50" s="1183"/>
      <c r="AV50" s="1183"/>
      <c r="AW50" s="1183"/>
      <c r="AX50" s="1183"/>
      <c r="AY50" s="1183"/>
      <c r="AZ50" s="1183"/>
      <c r="BA50" s="1183"/>
      <c r="BB50" s="1183"/>
      <c r="BC50" s="1183"/>
      <c r="BD50" s="1183"/>
      <c r="BE50" s="1183"/>
      <c r="BF50" s="1183"/>
      <c r="BG50" s="1183"/>
      <c r="BH50" s="1183"/>
      <c r="BI50" s="1183"/>
      <c r="BJ50" s="1183"/>
      <c r="BK50" s="1183"/>
      <c r="BL50" s="1183"/>
      <c r="BM50" s="1183"/>
      <c r="BN50" s="1183"/>
      <c r="BO50" s="1184"/>
      <c r="BP50" s="1185" t="s">
        <v>548</v>
      </c>
      <c r="BQ50" s="1185"/>
      <c r="BR50" s="1185"/>
      <c r="BS50" s="1185"/>
      <c r="BT50" s="1185"/>
      <c r="BU50" s="1185"/>
      <c r="BV50" s="1185"/>
      <c r="BW50" s="1185"/>
      <c r="BX50" s="1185" t="s">
        <v>549</v>
      </c>
      <c r="BY50" s="1185"/>
      <c r="BZ50" s="1185"/>
      <c r="CA50" s="1185"/>
      <c r="CB50" s="1185"/>
      <c r="CC50" s="1185"/>
      <c r="CD50" s="1185"/>
      <c r="CE50" s="1185"/>
      <c r="CF50" s="1185" t="s">
        <v>550</v>
      </c>
      <c r="CG50" s="1185"/>
      <c r="CH50" s="1185"/>
      <c r="CI50" s="1185"/>
      <c r="CJ50" s="1185"/>
      <c r="CK50" s="1185"/>
      <c r="CL50" s="1185"/>
      <c r="CM50" s="1185"/>
      <c r="CN50" s="1185" t="s">
        <v>551</v>
      </c>
      <c r="CO50" s="1185"/>
      <c r="CP50" s="1185"/>
      <c r="CQ50" s="1185"/>
      <c r="CR50" s="1185"/>
      <c r="CS50" s="1185"/>
      <c r="CT50" s="1185"/>
      <c r="CU50" s="1185"/>
      <c r="CV50" s="1185" t="s">
        <v>552</v>
      </c>
      <c r="CW50" s="1185"/>
      <c r="CX50" s="1185"/>
      <c r="CY50" s="1185"/>
      <c r="CZ50" s="1185"/>
      <c r="DA50" s="1185"/>
      <c r="DB50" s="1185"/>
      <c r="DC50" s="1185"/>
    </row>
    <row r="51" spans="1:109" ht="13.5" customHeight="1" x14ac:dyDescent="0.15">
      <c r="B51" s="247"/>
      <c r="G51" s="1199"/>
      <c r="H51" s="1199"/>
      <c r="I51" s="1200"/>
      <c r="J51" s="1200"/>
      <c r="K51" s="1198"/>
      <c r="L51" s="1198"/>
      <c r="M51" s="1198"/>
      <c r="N51" s="1198"/>
      <c r="AM51" s="339"/>
      <c r="AN51" s="1188" t="s">
        <v>586</v>
      </c>
      <c r="AO51" s="1188"/>
      <c r="AP51" s="1188"/>
      <c r="AQ51" s="1188"/>
      <c r="AR51" s="1188"/>
      <c r="AS51" s="1188"/>
      <c r="AT51" s="1188"/>
      <c r="AU51" s="1188"/>
      <c r="AV51" s="1188"/>
      <c r="AW51" s="1188"/>
      <c r="AX51" s="1188"/>
      <c r="AY51" s="1188"/>
      <c r="AZ51" s="1188"/>
      <c r="BA51" s="1188"/>
      <c r="BB51" s="1188" t="s">
        <v>587</v>
      </c>
      <c r="BC51" s="1188"/>
      <c r="BD51" s="1188"/>
      <c r="BE51" s="1188"/>
      <c r="BF51" s="1188"/>
      <c r="BG51" s="1188"/>
      <c r="BH51" s="1188"/>
      <c r="BI51" s="1188"/>
      <c r="BJ51" s="1188"/>
      <c r="BK51" s="1188"/>
      <c r="BL51" s="1188"/>
      <c r="BM51" s="1188"/>
      <c r="BN51" s="1188"/>
      <c r="BO51" s="1188"/>
      <c r="BP51" s="1186"/>
      <c r="BQ51" s="1187"/>
      <c r="BR51" s="1187"/>
      <c r="BS51" s="1187"/>
      <c r="BT51" s="1187"/>
      <c r="BU51" s="1187"/>
      <c r="BV51" s="1187"/>
      <c r="BW51" s="1187"/>
      <c r="BX51" s="1186"/>
      <c r="BY51" s="1187"/>
      <c r="BZ51" s="1187"/>
      <c r="CA51" s="1187"/>
      <c r="CB51" s="1187"/>
      <c r="CC51" s="1187"/>
      <c r="CD51" s="1187"/>
      <c r="CE51" s="1187"/>
      <c r="CF51" s="1186"/>
      <c r="CG51" s="1187"/>
      <c r="CH51" s="1187"/>
      <c r="CI51" s="1187"/>
      <c r="CJ51" s="1187"/>
      <c r="CK51" s="1187"/>
      <c r="CL51" s="1187"/>
      <c r="CM51" s="1187"/>
      <c r="CN51" s="1187">
        <v>196.2</v>
      </c>
      <c r="CO51" s="1187"/>
      <c r="CP51" s="1187"/>
      <c r="CQ51" s="1187"/>
      <c r="CR51" s="1187"/>
      <c r="CS51" s="1187"/>
      <c r="CT51" s="1187"/>
      <c r="CU51" s="1187"/>
      <c r="CV51" s="1186"/>
      <c r="CW51" s="1187"/>
      <c r="CX51" s="1187"/>
      <c r="CY51" s="1187"/>
      <c r="CZ51" s="1187"/>
      <c r="DA51" s="1187"/>
      <c r="DB51" s="1187"/>
      <c r="DC51" s="1187"/>
    </row>
    <row r="52" spans="1:109" x14ac:dyDescent="0.15">
      <c r="B52" s="247"/>
      <c r="G52" s="1199"/>
      <c r="H52" s="1199"/>
      <c r="I52" s="1200"/>
      <c r="J52" s="1200"/>
      <c r="K52" s="1198"/>
      <c r="L52" s="1198"/>
      <c r="M52" s="1198"/>
      <c r="N52" s="1198"/>
      <c r="AM52" s="339"/>
      <c r="AN52" s="1188"/>
      <c r="AO52" s="1188"/>
      <c r="AP52" s="1188"/>
      <c r="AQ52" s="1188"/>
      <c r="AR52" s="1188"/>
      <c r="AS52" s="1188"/>
      <c r="AT52" s="1188"/>
      <c r="AU52" s="1188"/>
      <c r="AV52" s="1188"/>
      <c r="AW52" s="1188"/>
      <c r="AX52" s="1188"/>
      <c r="AY52" s="1188"/>
      <c r="AZ52" s="1188"/>
      <c r="BA52" s="1188"/>
      <c r="BB52" s="1188"/>
      <c r="BC52" s="1188"/>
      <c r="BD52" s="1188"/>
      <c r="BE52" s="1188"/>
      <c r="BF52" s="1188"/>
      <c r="BG52" s="1188"/>
      <c r="BH52" s="1188"/>
      <c r="BI52" s="1188"/>
      <c r="BJ52" s="1188"/>
      <c r="BK52" s="1188"/>
      <c r="BL52" s="1188"/>
      <c r="BM52" s="1188"/>
      <c r="BN52" s="1188"/>
      <c r="BO52" s="1188"/>
      <c r="BP52" s="1187"/>
      <c r="BQ52" s="1187"/>
      <c r="BR52" s="1187"/>
      <c r="BS52" s="1187"/>
      <c r="BT52" s="1187"/>
      <c r="BU52" s="1187"/>
      <c r="BV52" s="1187"/>
      <c r="BW52" s="1187"/>
      <c r="BX52" s="1187"/>
      <c r="BY52" s="1187"/>
      <c r="BZ52" s="1187"/>
      <c r="CA52" s="1187"/>
      <c r="CB52" s="1187"/>
      <c r="CC52" s="1187"/>
      <c r="CD52" s="1187"/>
      <c r="CE52" s="1187"/>
      <c r="CF52" s="1187"/>
      <c r="CG52" s="1187"/>
      <c r="CH52" s="1187"/>
      <c r="CI52" s="1187"/>
      <c r="CJ52" s="1187"/>
      <c r="CK52" s="1187"/>
      <c r="CL52" s="1187"/>
      <c r="CM52" s="1187"/>
      <c r="CN52" s="1187"/>
      <c r="CO52" s="1187"/>
      <c r="CP52" s="1187"/>
      <c r="CQ52" s="1187"/>
      <c r="CR52" s="1187"/>
      <c r="CS52" s="1187"/>
      <c r="CT52" s="1187"/>
      <c r="CU52" s="1187"/>
      <c r="CV52" s="1187"/>
      <c r="CW52" s="1187"/>
      <c r="CX52" s="1187"/>
      <c r="CY52" s="1187"/>
      <c r="CZ52" s="1187"/>
      <c r="DA52" s="1187"/>
      <c r="DB52" s="1187"/>
      <c r="DC52" s="1187"/>
    </row>
    <row r="53" spans="1:109" x14ac:dyDescent="0.15">
      <c r="A53" s="338"/>
      <c r="B53" s="247"/>
      <c r="G53" s="1199"/>
      <c r="H53" s="1199"/>
      <c r="I53" s="1181"/>
      <c r="J53" s="1181"/>
      <c r="K53" s="1198"/>
      <c r="L53" s="1198"/>
      <c r="M53" s="1198"/>
      <c r="N53" s="1198"/>
      <c r="AM53" s="339"/>
      <c r="AN53" s="1188"/>
      <c r="AO53" s="1188"/>
      <c r="AP53" s="1188"/>
      <c r="AQ53" s="1188"/>
      <c r="AR53" s="1188"/>
      <c r="AS53" s="1188"/>
      <c r="AT53" s="1188"/>
      <c r="AU53" s="1188"/>
      <c r="AV53" s="1188"/>
      <c r="AW53" s="1188"/>
      <c r="AX53" s="1188"/>
      <c r="AY53" s="1188"/>
      <c r="AZ53" s="1188"/>
      <c r="BA53" s="1188"/>
      <c r="BB53" s="1188" t="s">
        <v>588</v>
      </c>
      <c r="BC53" s="1188"/>
      <c r="BD53" s="1188"/>
      <c r="BE53" s="1188"/>
      <c r="BF53" s="1188"/>
      <c r="BG53" s="1188"/>
      <c r="BH53" s="1188"/>
      <c r="BI53" s="1188"/>
      <c r="BJ53" s="1188"/>
      <c r="BK53" s="1188"/>
      <c r="BL53" s="1188"/>
      <c r="BM53" s="1188"/>
      <c r="BN53" s="1188"/>
      <c r="BO53" s="1188"/>
      <c r="BP53" s="1186"/>
      <c r="BQ53" s="1187"/>
      <c r="BR53" s="1187"/>
      <c r="BS53" s="1187"/>
      <c r="BT53" s="1187"/>
      <c r="BU53" s="1187"/>
      <c r="BV53" s="1187"/>
      <c r="BW53" s="1187"/>
      <c r="BX53" s="1186"/>
      <c r="BY53" s="1187"/>
      <c r="BZ53" s="1187"/>
      <c r="CA53" s="1187"/>
      <c r="CB53" s="1187"/>
      <c r="CC53" s="1187"/>
      <c r="CD53" s="1187"/>
      <c r="CE53" s="1187"/>
      <c r="CF53" s="1186"/>
      <c r="CG53" s="1187"/>
      <c r="CH53" s="1187"/>
      <c r="CI53" s="1187"/>
      <c r="CJ53" s="1187"/>
      <c r="CK53" s="1187"/>
      <c r="CL53" s="1187"/>
      <c r="CM53" s="1187"/>
      <c r="CN53" s="1187">
        <v>53.4</v>
      </c>
      <c r="CO53" s="1187"/>
      <c r="CP53" s="1187"/>
      <c r="CQ53" s="1187"/>
      <c r="CR53" s="1187"/>
      <c r="CS53" s="1187"/>
      <c r="CT53" s="1187"/>
      <c r="CU53" s="1187"/>
      <c r="CV53" s="1186"/>
      <c r="CW53" s="1187"/>
      <c r="CX53" s="1187"/>
      <c r="CY53" s="1187"/>
      <c r="CZ53" s="1187"/>
      <c r="DA53" s="1187"/>
      <c r="DB53" s="1187"/>
      <c r="DC53" s="1187"/>
    </row>
    <row r="54" spans="1:109" x14ac:dyDescent="0.15">
      <c r="A54" s="338"/>
      <c r="B54" s="247"/>
      <c r="G54" s="1199"/>
      <c r="H54" s="1199"/>
      <c r="I54" s="1181"/>
      <c r="J54" s="1181"/>
      <c r="K54" s="1198"/>
      <c r="L54" s="1198"/>
      <c r="M54" s="1198"/>
      <c r="N54" s="1198"/>
      <c r="AM54" s="339"/>
      <c r="AN54" s="1188"/>
      <c r="AO54" s="1188"/>
      <c r="AP54" s="1188"/>
      <c r="AQ54" s="1188"/>
      <c r="AR54" s="1188"/>
      <c r="AS54" s="1188"/>
      <c r="AT54" s="1188"/>
      <c r="AU54" s="1188"/>
      <c r="AV54" s="1188"/>
      <c r="AW54" s="1188"/>
      <c r="AX54" s="1188"/>
      <c r="AY54" s="1188"/>
      <c r="AZ54" s="1188"/>
      <c r="BA54" s="1188"/>
      <c r="BB54" s="1188"/>
      <c r="BC54" s="1188"/>
      <c r="BD54" s="1188"/>
      <c r="BE54" s="1188"/>
      <c r="BF54" s="1188"/>
      <c r="BG54" s="1188"/>
      <c r="BH54" s="1188"/>
      <c r="BI54" s="1188"/>
      <c r="BJ54" s="1188"/>
      <c r="BK54" s="1188"/>
      <c r="BL54" s="1188"/>
      <c r="BM54" s="1188"/>
      <c r="BN54" s="1188"/>
      <c r="BO54" s="1188"/>
      <c r="BP54" s="1187"/>
      <c r="BQ54" s="1187"/>
      <c r="BR54" s="1187"/>
      <c r="BS54" s="1187"/>
      <c r="BT54" s="1187"/>
      <c r="BU54" s="1187"/>
      <c r="BV54" s="1187"/>
      <c r="BW54" s="1187"/>
      <c r="BX54" s="1187"/>
      <c r="BY54" s="1187"/>
      <c r="BZ54" s="1187"/>
      <c r="CA54" s="1187"/>
      <c r="CB54" s="1187"/>
      <c r="CC54" s="1187"/>
      <c r="CD54" s="1187"/>
      <c r="CE54" s="1187"/>
      <c r="CF54" s="1187"/>
      <c r="CG54" s="1187"/>
      <c r="CH54" s="1187"/>
      <c r="CI54" s="1187"/>
      <c r="CJ54" s="1187"/>
      <c r="CK54" s="1187"/>
      <c r="CL54" s="1187"/>
      <c r="CM54" s="1187"/>
      <c r="CN54" s="1187"/>
      <c r="CO54" s="1187"/>
      <c r="CP54" s="1187"/>
      <c r="CQ54" s="1187"/>
      <c r="CR54" s="1187"/>
      <c r="CS54" s="1187"/>
      <c r="CT54" s="1187"/>
      <c r="CU54" s="1187"/>
      <c r="CV54" s="1187"/>
      <c r="CW54" s="1187"/>
      <c r="CX54" s="1187"/>
      <c r="CY54" s="1187"/>
      <c r="CZ54" s="1187"/>
      <c r="DA54" s="1187"/>
      <c r="DB54" s="1187"/>
      <c r="DC54" s="1187"/>
    </row>
    <row r="55" spans="1:109" x14ac:dyDescent="0.15">
      <c r="A55" s="338"/>
      <c r="B55" s="247"/>
      <c r="G55" s="1181"/>
      <c r="H55" s="1181"/>
      <c r="I55" s="1181"/>
      <c r="J55" s="1181"/>
      <c r="K55" s="1198"/>
      <c r="L55" s="1198"/>
      <c r="M55" s="1198"/>
      <c r="N55" s="1198"/>
      <c r="AN55" s="1185" t="s">
        <v>589</v>
      </c>
      <c r="AO55" s="1185"/>
      <c r="AP55" s="1185"/>
      <c r="AQ55" s="1185"/>
      <c r="AR55" s="1185"/>
      <c r="AS55" s="1185"/>
      <c r="AT55" s="1185"/>
      <c r="AU55" s="1185"/>
      <c r="AV55" s="1185"/>
      <c r="AW55" s="1185"/>
      <c r="AX55" s="1185"/>
      <c r="AY55" s="1185"/>
      <c r="AZ55" s="1185"/>
      <c r="BA55" s="1185"/>
      <c r="BB55" s="1188" t="s">
        <v>587</v>
      </c>
      <c r="BC55" s="1188"/>
      <c r="BD55" s="1188"/>
      <c r="BE55" s="1188"/>
      <c r="BF55" s="1188"/>
      <c r="BG55" s="1188"/>
      <c r="BH55" s="1188"/>
      <c r="BI55" s="1188"/>
      <c r="BJ55" s="1188"/>
      <c r="BK55" s="1188"/>
      <c r="BL55" s="1188"/>
      <c r="BM55" s="1188"/>
      <c r="BN55" s="1188"/>
      <c r="BO55" s="1188"/>
      <c r="BP55" s="1186"/>
      <c r="BQ55" s="1187"/>
      <c r="BR55" s="1187"/>
      <c r="BS55" s="1187"/>
      <c r="BT55" s="1187"/>
      <c r="BU55" s="1187"/>
      <c r="BV55" s="1187"/>
      <c r="BW55" s="1187"/>
      <c r="BX55" s="1186"/>
      <c r="BY55" s="1187"/>
      <c r="BZ55" s="1187"/>
      <c r="CA55" s="1187"/>
      <c r="CB55" s="1187"/>
      <c r="CC55" s="1187"/>
      <c r="CD55" s="1187"/>
      <c r="CE55" s="1187"/>
      <c r="CF55" s="1186"/>
      <c r="CG55" s="1187"/>
      <c r="CH55" s="1187"/>
      <c r="CI55" s="1187"/>
      <c r="CJ55" s="1187"/>
      <c r="CK55" s="1187"/>
      <c r="CL55" s="1187"/>
      <c r="CM55" s="1187"/>
      <c r="CN55" s="1187">
        <v>0</v>
      </c>
      <c r="CO55" s="1187"/>
      <c r="CP55" s="1187"/>
      <c r="CQ55" s="1187"/>
      <c r="CR55" s="1187"/>
      <c r="CS55" s="1187"/>
      <c r="CT55" s="1187"/>
      <c r="CU55" s="1187"/>
      <c r="CV55" s="1186"/>
      <c r="CW55" s="1187"/>
      <c r="CX55" s="1187"/>
      <c r="CY55" s="1187"/>
      <c r="CZ55" s="1187"/>
      <c r="DA55" s="1187"/>
      <c r="DB55" s="1187"/>
      <c r="DC55" s="1187"/>
    </row>
    <row r="56" spans="1:109" x14ac:dyDescent="0.15">
      <c r="A56" s="338"/>
      <c r="B56" s="247"/>
      <c r="G56" s="1181"/>
      <c r="H56" s="1181"/>
      <c r="I56" s="1181"/>
      <c r="J56" s="1181"/>
      <c r="K56" s="1198"/>
      <c r="L56" s="1198"/>
      <c r="M56" s="1198"/>
      <c r="N56" s="1198"/>
      <c r="AN56" s="1185"/>
      <c r="AO56" s="1185"/>
      <c r="AP56" s="1185"/>
      <c r="AQ56" s="1185"/>
      <c r="AR56" s="1185"/>
      <c r="AS56" s="1185"/>
      <c r="AT56" s="1185"/>
      <c r="AU56" s="1185"/>
      <c r="AV56" s="1185"/>
      <c r="AW56" s="1185"/>
      <c r="AX56" s="1185"/>
      <c r="AY56" s="1185"/>
      <c r="AZ56" s="1185"/>
      <c r="BA56" s="1185"/>
      <c r="BB56" s="1188"/>
      <c r="BC56" s="1188"/>
      <c r="BD56" s="1188"/>
      <c r="BE56" s="1188"/>
      <c r="BF56" s="1188"/>
      <c r="BG56" s="1188"/>
      <c r="BH56" s="1188"/>
      <c r="BI56" s="1188"/>
      <c r="BJ56" s="1188"/>
      <c r="BK56" s="1188"/>
      <c r="BL56" s="1188"/>
      <c r="BM56" s="1188"/>
      <c r="BN56" s="1188"/>
      <c r="BO56" s="1188"/>
      <c r="BP56" s="1187"/>
      <c r="BQ56" s="1187"/>
      <c r="BR56" s="1187"/>
      <c r="BS56" s="1187"/>
      <c r="BT56" s="1187"/>
      <c r="BU56" s="1187"/>
      <c r="BV56" s="1187"/>
      <c r="BW56" s="1187"/>
      <c r="BX56" s="1187"/>
      <c r="BY56" s="1187"/>
      <c r="BZ56" s="1187"/>
      <c r="CA56" s="1187"/>
      <c r="CB56" s="1187"/>
      <c r="CC56" s="1187"/>
      <c r="CD56" s="1187"/>
      <c r="CE56" s="1187"/>
      <c r="CF56" s="1187"/>
      <c r="CG56" s="1187"/>
      <c r="CH56" s="1187"/>
      <c r="CI56" s="1187"/>
      <c r="CJ56" s="1187"/>
      <c r="CK56" s="1187"/>
      <c r="CL56" s="1187"/>
      <c r="CM56" s="1187"/>
      <c r="CN56" s="1187"/>
      <c r="CO56" s="1187"/>
      <c r="CP56" s="1187"/>
      <c r="CQ56" s="1187"/>
      <c r="CR56" s="1187"/>
      <c r="CS56" s="1187"/>
      <c r="CT56" s="1187"/>
      <c r="CU56" s="1187"/>
      <c r="CV56" s="1187"/>
      <c r="CW56" s="1187"/>
      <c r="CX56" s="1187"/>
      <c r="CY56" s="1187"/>
      <c r="CZ56" s="1187"/>
      <c r="DA56" s="1187"/>
      <c r="DB56" s="1187"/>
      <c r="DC56" s="1187"/>
    </row>
    <row r="57" spans="1:109" s="338" customFormat="1" x14ac:dyDescent="0.15">
      <c r="B57" s="342"/>
      <c r="G57" s="1181"/>
      <c r="H57" s="1181"/>
      <c r="I57" s="1201"/>
      <c r="J57" s="1201"/>
      <c r="K57" s="1198"/>
      <c r="L57" s="1198"/>
      <c r="M57" s="1198"/>
      <c r="N57" s="1198"/>
      <c r="AM57" s="243"/>
      <c r="AN57" s="1185"/>
      <c r="AO57" s="1185"/>
      <c r="AP57" s="1185"/>
      <c r="AQ57" s="1185"/>
      <c r="AR57" s="1185"/>
      <c r="AS57" s="1185"/>
      <c r="AT57" s="1185"/>
      <c r="AU57" s="1185"/>
      <c r="AV57" s="1185"/>
      <c r="AW57" s="1185"/>
      <c r="AX57" s="1185"/>
      <c r="AY57" s="1185"/>
      <c r="AZ57" s="1185"/>
      <c r="BA57" s="1185"/>
      <c r="BB57" s="1188" t="s">
        <v>588</v>
      </c>
      <c r="BC57" s="1188"/>
      <c r="BD57" s="1188"/>
      <c r="BE57" s="1188"/>
      <c r="BF57" s="1188"/>
      <c r="BG57" s="1188"/>
      <c r="BH57" s="1188"/>
      <c r="BI57" s="1188"/>
      <c r="BJ57" s="1188"/>
      <c r="BK57" s="1188"/>
      <c r="BL57" s="1188"/>
      <c r="BM57" s="1188"/>
      <c r="BN57" s="1188"/>
      <c r="BO57" s="1188"/>
      <c r="BP57" s="1186"/>
      <c r="BQ57" s="1187"/>
      <c r="BR57" s="1187"/>
      <c r="BS57" s="1187"/>
      <c r="BT57" s="1187"/>
      <c r="BU57" s="1187"/>
      <c r="BV57" s="1187"/>
      <c r="BW57" s="1187"/>
      <c r="BX57" s="1186"/>
      <c r="BY57" s="1187"/>
      <c r="BZ57" s="1187"/>
      <c r="CA57" s="1187"/>
      <c r="CB57" s="1187"/>
      <c r="CC57" s="1187"/>
      <c r="CD57" s="1187"/>
      <c r="CE57" s="1187"/>
      <c r="CF57" s="1186"/>
      <c r="CG57" s="1187"/>
      <c r="CH57" s="1187"/>
      <c r="CI57" s="1187"/>
      <c r="CJ57" s="1187"/>
      <c r="CK57" s="1187"/>
      <c r="CL57" s="1187"/>
      <c r="CM57" s="1187"/>
      <c r="CN57" s="1187">
        <v>57.9</v>
      </c>
      <c r="CO57" s="1187"/>
      <c r="CP57" s="1187"/>
      <c r="CQ57" s="1187"/>
      <c r="CR57" s="1187"/>
      <c r="CS57" s="1187"/>
      <c r="CT57" s="1187"/>
      <c r="CU57" s="1187"/>
      <c r="CV57" s="1186"/>
      <c r="CW57" s="1187"/>
      <c r="CX57" s="1187"/>
      <c r="CY57" s="1187"/>
      <c r="CZ57" s="1187"/>
      <c r="DA57" s="1187"/>
      <c r="DB57" s="1187"/>
      <c r="DC57" s="1187"/>
      <c r="DD57" s="343"/>
      <c r="DE57" s="342"/>
    </row>
    <row r="58" spans="1:109" s="338" customFormat="1" x14ac:dyDescent="0.15">
      <c r="A58" s="243"/>
      <c r="B58" s="342"/>
      <c r="G58" s="1181"/>
      <c r="H58" s="1181"/>
      <c r="I58" s="1201"/>
      <c r="J58" s="1201"/>
      <c r="K58" s="1198"/>
      <c r="L58" s="1198"/>
      <c r="M58" s="1198"/>
      <c r="N58" s="1198"/>
      <c r="AM58" s="243"/>
      <c r="AN58" s="1185"/>
      <c r="AO58" s="1185"/>
      <c r="AP58" s="1185"/>
      <c r="AQ58" s="1185"/>
      <c r="AR58" s="1185"/>
      <c r="AS58" s="1185"/>
      <c r="AT58" s="1185"/>
      <c r="AU58" s="1185"/>
      <c r="AV58" s="1185"/>
      <c r="AW58" s="1185"/>
      <c r="AX58" s="1185"/>
      <c r="AY58" s="1185"/>
      <c r="AZ58" s="1185"/>
      <c r="BA58" s="1185"/>
      <c r="BB58" s="1188"/>
      <c r="BC58" s="1188"/>
      <c r="BD58" s="1188"/>
      <c r="BE58" s="1188"/>
      <c r="BF58" s="1188"/>
      <c r="BG58" s="1188"/>
      <c r="BH58" s="1188"/>
      <c r="BI58" s="1188"/>
      <c r="BJ58" s="1188"/>
      <c r="BK58" s="1188"/>
      <c r="BL58" s="1188"/>
      <c r="BM58" s="1188"/>
      <c r="BN58" s="1188"/>
      <c r="BO58" s="1188"/>
      <c r="BP58" s="1187"/>
      <c r="BQ58" s="1187"/>
      <c r="BR58" s="1187"/>
      <c r="BS58" s="1187"/>
      <c r="BT58" s="1187"/>
      <c r="BU58" s="1187"/>
      <c r="BV58" s="1187"/>
      <c r="BW58" s="1187"/>
      <c r="BX58" s="1187"/>
      <c r="BY58" s="1187"/>
      <c r="BZ58" s="1187"/>
      <c r="CA58" s="1187"/>
      <c r="CB58" s="1187"/>
      <c r="CC58" s="1187"/>
      <c r="CD58" s="1187"/>
      <c r="CE58" s="1187"/>
      <c r="CF58" s="1187"/>
      <c r="CG58" s="1187"/>
      <c r="CH58" s="1187"/>
      <c r="CI58" s="1187"/>
      <c r="CJ58" s="1187"/>
      <c r="CK58" s="1187"/>
      <c r="CL58" s="1187"/>
      <c r="CM58" s="1187"/>
      <c r="CN58" s="1187"/>
      <c r="CO58" s="1187"/>
      <c r="CP58" s="1187"/>
      <c r="CQ58" s="1187"/>
      <c r="CR58" s="1187"/>
      <c r="CS58" s="1187"/>
      <c r="CT58" s="1187"/>
      <c r="CU58" s="1187"/>
      <c r="CV58" s="1187"/>
      <c r="CW58" s="1187"/>
      <c r="CX58" s="1187"/>
      <c r="CY58" s="1187"/>
      <c r="CZ58" s="1187"/>
      <c r="DA58" s="1187"/>
      <c r="DB58" s="1187"/>
      <c r="DC58" s="1187"/>
      <c r="DD58" s="343"/>
      <c r="DE58" s="342"/>
    </row>
    <row r="59" spans="1:109" s="338" customFormat="1" x14ac:dyDescent="0.15">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x14ac:dyDescent="0.15">
      <c r="B63" s="300" t="s">
        <v>590</v>
      </c>
    </row>
    <row r="64" spans="1:109" x14ac:dyDescent="0.15">
      <c r="B64" s="247"/>
      <c r="G64" s="337"/>
      <c r="I64" s="349"/>
      <c r="J64" s="349"/>
      <c r="K64" s="349"/>
      <c r="L64" s="349"/>
      <c r="M64" s="349"/>
      <c r="N64" s="350"/>
      <c r="AM64" s="337"/>
      <c r="AN64" s="337" t="s">
        <v>584</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247"/>
      <c r="AN65" s="1189" t="s">
        <v>592</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x14ac:dyDescent="0.15">
      <c r="B66" s="247"/>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x14ac:dyDescent="0.15">
      <c r="B67" s="247"/>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x14ac:dyDescent="0.15">
      <c r="B68" s="247"/>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x14ac:dyDescent="0.15">
      <c r="B69" s="247"/>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x14ac:dyDescent="0.15">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247"/>
      <c r="G71" s="354"/>
      <c r="I71" s="355"/>
      <c r="J71" s="352"/>
      <c r="K71" s="352"/>
      <c r="L71" s="353"/>
      <c r="M71" s="352"/>
      <c r="N71" s="353"/>
      <c r="AM71" s="354"/>
      <c r="AN71" s="243" t="s">
        <v>585</v>
      </c>
    </row>
    <row r="72" spans="2:107" x14ac:dyDescent="0.15">
      <c r="B72" s="247"/>
      <c r="G72" s="1181"/>
      <c r="H72" s="1181"/>
      <c r="I72" s="1181"/>
      <c r="J72" s="1181"/>
      <c r="K72" s="340"/>
      <c r="L72" s="340"/>
      <c r="M72" s="341"/>
      <c r="N72" s="341"/>
      <c r="AN72" s="1182"/>
      <c r="AO72" s="1183"/>
      <c r="AP72" s="1183"/>
      <c r="AQ72" s="1183"/>
      <c r="AR72" s="1183"/>
      <c r="AS72" s="1183"/>
      <c r="AT72" s="1183"/>
      <c r="AU72" s="1183"/>
      <c r="AV72" s="1183"/>
      <c r="AW72" s="1183"/>
      <c r="AX72" s="1183"/>
      <c r="AY72" s="1183"/>
      <c r="AZ72" s="1183"/>
      <c r="BA72" s="1183"/>
      <c r="BB72" s="1183"/>
      <c r="BC72" s="1183"/>
      <c r="BD72" s="1183"/>
      <c r="BE72" s="1183"/>
      <c r="BF72" s="1183"/>
      <c r="BG72" s="1183"/>
      <c r="BH72" s="1183"/>
      <c r="BI72" s="1183"/>
      <c r="BJ72" s="1183"/>
      <c r="BK72" s="1183"/>
      <c r="BL72" s="1183"/>
      <c r="BM72" s="1183"/>
      <c r="BN72" s="1183"/>
      <c r="BO72" s="1184"/>
      <c r="BP72" s="1185" t="s">
        <v>548</v>
      </c>
      <c r="BQ72" s="1185"/>
      <c r="BR72" s="1185"/>
      <c r="BS72" s="1185"/>
      <c r="BT72" s="1185"/>
      <c r="BU72" s="1185"/>
      <c r="BV72" s="1185"/>
      <c r="BW72" s="1185"/>
      <c r="BX72" s="1185" t="s">
        <v>549</v>
      </c>
      <c r="BY72" s="1185"/>
      <c r="BZ72" s="1185"/>
      <c r="CA72" s="1185"/>
      <c r="CB72" s="1185"/>
      <c r="CC72" s="1185"/>
      <c r="CD72" s="1185"/>
      <c r="CE72" s="1185"/>
      <c r="CF72" s="1185" t="s">
        <v>550</v>
      </c>
      <c r="CG72" s="1185"/>
      <c r="CH72" s="1185"/>
      <c r="CI72" s="1185"/>
      <c r="CJ72" s="1185"/>
      <c r="CK72" s="1185"/>
      <c r="CL72" s="1185"/>
      <c r="CM72" s="1185"/>
      <c r="CN72" s="1185" t="s">
        <v>551</v>
      </c>
      <c r="CO72" s="1185"/>
      <c r="CP72" s="1185"/>
      <c r="CQ72" s="1185"/>
      <c r="CR72" s="1185"/>
      <c r="CS72" s="1185"/>
      <c r="CT72" s="1185"/>
      <c r="CU72" s="1185"/>
      <c r="CV72" s="1185" t="s">
        <v>552</v>
      </c>
      <c r="CW72" s="1185"/>
      <c r="CX72" s="1185"/>
      <c r="CY72" s="1185"/>
      <c r="CZ72" s="1185"/>
      <c r="DA72" s="1185"/>
      <c r="DB72" s="1185"/>
      <c r="DC72" s="1185"/>
    </row>
    <row r="73" spans="2:107" x14ac:dyDescent="0.15">
      <c r="B73" s="247"/>
      <c r="G73" s="1199"/>
      <c r="H73" s="1199"/>
      <c r="I73" s="1199"/>
      <c r="J73" s="1199"/>
      <c r="K73" s="1202"/>
      <c r="L73" s="1202"/>
      <c r="M73" s="1202"/>
      <c r="N73" s="1202"/>
      <c r="AM73" s="339"/>
      <c r="AN73" s="1188" t="s">
        <v>586</v>
      </c>
      <c r="AO73" s="1188"/>
      <c r="AP73" s="1188"/>
      <c r="AQ73" s="1188"/>
      <c r="AR73" s="1188"/>
      <c r="AS73" s="1188"/>
      <c r="AT73" s="1188"/>
      <c r="AU73" s="1188"/>
      <c r="AV73" s="1188"/>
      <c r="AW73" s="1188"/>
      <c r="AX73" s="1188"/>
      <c r="AY73" s="1188"/>
      <c r="AZ73" s="1188"/>
      <c r="BA73" s="1188"/>
      <c r="BB73" s="1188" t="s">
        <v>587</v>
      </c>
      <c r="BC73" s="1188"/>
      <c r="BD73" s="1188"/>
      <c r="BE73" s="1188"/>
      <c r="BF73" s="1188"/>
      <c r="BG73" s="1188"/>
      <c r="BH73" s="1188"/>
      <c r="BI73" s="1188"/>
      <c r="BJ73" s="1188"/>
      <c r="BK73" s="1188"/>
      <c r="BL73" s="1188"/>
      <c r="BM73" s="1188"/>
      <c r="BN73" s="1188"/>
      <c r="BO73" s="1188"/>
      <c r="BP73" s="1187">
        <v>130.9</v>
      </c>
      <c r="BQ73" s="1187"/>
      <c r="BR73" s="1187"/>
      <c r="BS73" s="1187"/>
      <c r="BT73" s="1187"/>
      <c r="BU73" s="1187"/>
      <c r="BV73" s="1187"/>
      <c r="BW73" s="1187"/>
      <c r="BX73" s="1187">
        <v>181.9</v>
      </c>
      <c r="BY73" s="1187"/>
      <c r="BZ73" s="1187"/>
      <c r="CA73" s="1187"/>
      <c r="CB73" s="1187"/>
      <c r="CC73" s="1187"/>
      <c r="CD73" s="1187"/>
      <c r="CE73" s="1187"/>
      <c r="CF73" s="1187">
        <v>167.1</v>
      </c>
      <c r="CG73" s="1187"/>
      <c r="CH73" s="1187"/>
      <c r="CI73" s="1187"/>
      <c r="CJ73" s="1187"/>
      <c r="CK73" s="1187"/>
      <c r="CL73" s="1187"/>
      <c r="CM73" s="1187"/>
      <c r="CN73" s="1187">
        <v>196.2</v>
      </c>
      <c r="CO73" s="1187"/>
      <c r="CP73" s="1187"/>
      <c r="CQ73" s="1187"/>
      <c r="CR73" s="1187"/>
      <c r="CS73" s="1187"/>
      <c r="CT73" s="1187"/>
      <c r="CU73" s="1187"/>
      <c r="CV73" s="1187">
        <v>166.5</v>
      </c>
      <c r="CW73" s="1187"/>
      <c r="CX73" s="1187"/>
      <c r="CY73" s="1187"/>
      <c r="CZ73" s="1187"/>
      <c r="DA73" s="1187"/>
      <c r="DB73" s="1187"/>
      <c r="DC73" s="1187"/>
    </row>
    <row r="74" spans="2:107" x14ac:dyDescent="0.15">
      <c r="B74" s="247"/>
      <c r="G74" s="1199"/>
      <c r="H74" s="1199"/>
      <c r="I74" s="1199"/>
      <c r="J74" s="1199"/>
      <c r="K74" s="1202"/>
      <c r="L74" s="1202"/>
      <c r="M74" s="1202"/>
      <c r="N74" s="1202"/>
      <c r="AM74" s="339"/>
      <c r="AN74" s="1188"/>
      <c r="AO74" s="1188"/>
      <c r="AP74" s="1188"/>
      <c r="AQ74" s="1188"/>
      <c r="AR74" s="1188"/>
      <c r="AS74" s="1188"/>
      <c r="AT74" s="1188"/>
      <c r="AU74" s="1188"/>
      <c r="AV74" s="1188"/>
      <c r="AW74" s="1188"/>
      <c r="AX74" s="1188"/>
      <c r="AY74" s="1188"/>
      <c r="AZ74" s="1188"/>
      <c r="BA74" s="1188"/>
      <c r="BB74" s="1188"/>
      <c r="BC74" s="1188"/>
      <c r="BD74" s="1188"/>
      <c r="BE74" s="1188"/>
      <c r="BF74" s="1188"/>
      <c r="BG74" s="1188"/>
      <c r="BH74" s="1188"/>
      <c r="BI74" s="1188"/>
      <c r="BJ74" s="1188"/>
      <c r="BK74" s="1188"/>
      <c r="BL74" s="1188"/>
      <c r="BM74" s="1188"/>
      <c r="BN74" s="1188"/>
      <c r="BO74" s="1188"/>
      <c r="BP74" s="1187"/>
      <c r="BQ74" s="1187"/>
      <c r="BR74" s="1187"/>
      <c r="BS74" s="1187"/>
      <c r="BT74" s="1187"/>
      <c r="BU74" s="1187"/>
      <c r="BV74" s="1187"/>
      <c r="BW74" s="1187"/>
      <c r="BX74" s="1187"/>
      <c r="BY74" s="1187"/>
      <c r="BZ74" s="1187"/>
      <c r="CA74" s="1187"/>
      <c r="CB74" s="1187"/>
      <c r="CC74" s="1187"/>
      <c r="CD74" s="1187"/>
      <c r="CE74" s="1187"/>
      <c r="CF74" s="1187"/>
      <c r="CG74" s="1187"/>
      <c r="CH74" s="1187"/>
      <c r="CI74" s="1187"/>
      <c r="CJ74" s="1187"/>
      <c r="CK74" s="1187"/>
      <c r="CL74" s="1187"/>
      <c r="CM74" s="1187"/>
      <c r="CN74" s="1187"/>
      <c r="CO74" s="1187"/>
      <c r="CP74" s="1187"/>
      <c r="CQ74" s="1187"/>
      <c r="CR74" s="1187"/>
      <c r="CS74" s="1187"/>
      <c r="CT74" s="1187"/>
      <c r="CU74" s="1187"/>
      <c r="CV74" s="1187"/>
      <c r="CW74" s="1187"/>
      <c r="CX74" s="1187"/>
      <c r="CY74" s="1187"/>
      <c r="CZ74" s="1187"/>
      <c r="DA74" s="1187"/>
      <c r="DB74" s="1187"/>
      <c r="DC74" s="1187"/>
    </row>
    <row r="75" spans="2:107" x14ac:dyDescent="0.15">
      <c r="B75" s="247"/>
      <c r="G75" s="1199"/>
      <c r="H75" s="1199"/>
      <c r="I75" s="1181"/>
      <c r="J75" s="1181"/>
      <c r="K75" s="1198"/>
      <c r="L75" s="1198"/>
      <c r="M75" s="1198"/>
      <c r="N75" s="1198"/>
      <c r="AM75" s="339"/>
      <c r="AN75" s="1188"/>
      <c r="AO75" s="1188"/>
      <c r="AP75" s="1188"/>
      <c r="AQ75" s="1188"/>
      <c r="AR75" s="1188"/>
      <c r="AS75" s="1188"/>
      <c r="AT75" s="1188"/>
      <c r="AU75" s="1188"/>
      <c r="AV75" s="1188"/>
      <c r="AW75" s="1188"/>
      <c r="AX75" s="1188"/>
      <c r="AY75" s="1188"/>
      <c r="AZ75" s="1188"/>
      <c r="BA75" s="1188"/>
      <c r="BB75" s="1188" t="s">
        <v>591</v>
      </c>
      <c r="BC75" s="1188"/>
      <c r="BD75" s="1188"/>
      <c r="BE75" s="1188"/>
      <c r="BF75" s="1188"/>
      <c r="BG75" s="1188"/>
      <c r="BH75" s="1188"/>
      <c r="BI75" s="1188"/>
      <c r="BJ75" s="1188"/>
      <c r="BK75" s="1188"/>
      <c r="BL75" s="1188"/>
      <c r="BM75" s="1188"/>
      <c r="BN75" s="1188"/>
      <c r="BO75" s="1188"/>
      <c r="BP75" s="1187">
        <v>14.5</v>
      </c>
      <c r="BQ75" s="1187"/>
      <c r="BR75" s="1187"/>
      <c r="BS75" s="1187"/>
      <c r="BT75" s="1187"/>
      <c r="BU75" s="1187"/>
      <c r="BV75" s="1187"/>
      <c r="BW75" s="1187"/>
      <c r="BX75" s="1187">
        <v>13.1</v>
      </c>
      <c r="BY75" s="1187"/>
      <c r="BZ75" s="1187"/>
      <c r="CA75" s="1187"/>
      <c r="CB75" s="1187"/>
      <c r="CC75" s="1187"/>
      <c r="CD75" s="1187"/>
      <c r="CE75" s="1187"/>
      <c r="CF75" s="1187">
        <v>10.6</v>
      </c>
      <c r="CG75" s="1187"/>
      <c r="CH75" s="1187"/>
      <c r="CI75" s="1187"/>
      <c r="CJ75" s="1187"/>
      <c r="CK75" s="1187"/>
      <c r="CL75" s="1187"/>
      <c r="CM75" s="1187"/>
      <c r="CN75" s="1187">
        <v>8.6999999999999993</v>
      </c>
      <c r="CO75" s="1187"/>
      <c r="CP75" s="1187"/>
      <c r="CQ75" s="1187"/>
      <c r="CR75" s="1187"/>
      <c r="CS75" s="1187"/>
      <c r="CT75" s="1187"/>
      <c r="CU75" s="1187"/>
      <c r="CV75" s="1187">
        <v>8.5</v>
      </c>
      <c r="CW75" s="1187"/>
      <c r="CX75" s="1187"/>
      <c r="CY75" s="1187"/>
      <c r="CZ75" s="1187"/>
      <c r="DA75" s="1187"/>
      <c r="DB75" s="1187"/>
      <c r="DC75" s="1187"/>
    </row>
    <row r="76" spans="2:107" x14ac:dyDescent="0.15">
      <c r="B76" s="247"/>
      <c r="G76" s="1199"/>
      <c r="H76" s="1199"/>
      <c r="I76" s="1181"/>
      <c r="J76" s="1181"/>
      <c r="K76" s="1198"/>
      <c r="L76" s="1198"/>
      <c r="M76" s="1198"/>
      <c r="N76" s="1198"/>
      <c r="AM76" s="339"/>
      <c r="AN76" s="1188"/>
      <c r="AO76" s="1188"/>
      <c r="AP76" s="1188"/>
      <c r="AQ76" s="1188"/>
      <c r="AR76" s="1188"/>
      <c r="AS76" s="1188"/>
      <c r="AT76" s="1188"/>
      <c r="AU76" s="1188"/>
      <c r="AV76" s="1188"/>
      <c r="AW76" s="1188"/>
      <c r="AX76" s="1188"/>
      <c r="AY76" s="1188"/>
      <c r="AZ76" s="1188"/>
      <c r="BA76" s="1188"/>
      <c r="BB76" s="1188"/>
      <c r="BC76" s="1188"/>
      <c r="BD76" s="1188"/>
      <c r="BE76" s="1188"/>
      <c r="BF76" s="1188"/>
      <c r="BG76" s="1188"/>
      <c r="BH76" s="1188"/>
      <c r="BI76" s="1188"/>
      <c r="BJ76" s="1188"/>
      <c r="BK76" s="1188"/>
      <c r="BL76" s="1188"/>
      <c r="BM76" s="1188"/>
      <c r="BN76" s="1188"/>
      <c r="BO76" s="1188"/>
      <c r="BP76" s="1187"/>
      <c r="BQ76" s="1187"/>
      <c r="BR76" s="1187"/>
      <c r="BS76" s="1187"/>
      <c r="BT76" s="1187"/>
      <c r="BU76" s="1187"/>
      <c r="BV76" s="1187"/>
      <c r="BW76" s="1187"/>
      <c r="BX76" s="1187"/>
      <c r="BY76" s="1187"/>
      <c r="BZ76" s="1187"/>
      <c r="CA76" s="1187"/>
      <c r="CB76" s="1187"/>
      <c r="CC76" s="1187"/>
      <c r="CD76" s="1187"/>
      <c r="CE76" s="1187"/>
      <c r="CF76" s="1187"/>
      <c r="CG76" s="1187"/>
      <c r="CH76" s="1187"/>
      <c r="CI76" s="1187"/>
      <c r="CJ76" s="1187"/>
      <c r="CK76" s="1187"/>
      <c r="CL76" s="1187"/>
      <c r="CM76" s="1187"/>
      <c r="CN76" s="1187"/>
      <c r="CO76" s="1187"/>
      <c r="CP76" s="1187"/>
      <c r="CQ76" s="1187"/>
      <c r="CR76" s="1187"/>
      <c r="CS76" s="1187"/>
      <c r="CT76" s="1187"/>
      <c r="CU76" s="1187"/>
      <c r="CV76" s="1187"/>
      <c r="CW76" s="1187"/>
      <c r="CX76" s="1187"/>
      <c r="CY76" s="1187"/>
      <c r="CZ76" s="1187"/>
      <c r="DA76" s="1187"/>
      <c r="DB76" s="1187"/>
      <c r="DC76" s="1187"/>
    </row>
    <row r="77" spans="2:107" x14ac:dyDescent="0.15">
      <c r="B77" s="247"/>
      <c r="G77" s="1181"/>
      <c r="H77" s="1181"/>
      <c r="I77" s="1181"/>
      <c r="J77" s="1181"/>
      <c r="K77" s="1202"/>
      <c r="L77" s="1202"/>
      <c r="M77" s="1202"/>
      <c r="N77" s="1202"/>
      <c r="AN77" s="1185" t="s">
        <v>589</v>
      </c>
      <c r="AO77" s="1185"/>
      <c r="AP77" s="1185"/>
      <c r="AQ77" s="1185"/>
      <c r="AR77" s="1185"/>
      <c r="AS77" s="1185"/>
      <c r="AT77" s="1185"/>
      <c r="AU77" s="1185"/>
      <c r="AV77" s="1185"/>
      <c r="AW77" s="1185"/>
      <c r="AX77" s="1185"/>
      <c r="AY77" s="1185"/>
      <c r="AZ77" s="1185"/>
      <c r="BA77" s="1185"/>
      <c r="BB77" s="1188" t="s">
        <v>587</v>
      </c>
      <c r="BC77" s="1188"/>
      <c r="BD77" s="1188"/>
      <c r="BE77" s="1188"/>
      <c r="BF77" s="1188"/>
      <c r="BG77" s="1188"/>
      <c r="BH77" s="1188"/>
      <c r="BI77" s="1188"/>
      <c r="BJ77" s="1188"/>
      <c r="BK77" s="1188"/>
      <c r="BL77" s="1188"/>
      <c r="BM77" s="1188"/>
      <c r="BN77" s="1188"/>
      <c r="BO77" s="1188"/>
      <c r="BP77" s="1187">
        <v>0</v>
      </c>
      <c r="BQ77" s="1187"/>
      <c r="BR77" s="1187"/>
      <c r="BS77" s="1187"/>
      <c r="BT77" s="1187"/>
      <c r="BU77" s="1187"/>
      <c r="BV77" s="1187"/>
      <c r="BW77" s="1187"/>
      <c r="BX77" s="1187">
        <v>0</v>
      </c>
      <c r="BY77" s="1187"/>
      <c r="BZ77" s="1187"/>
      <c r="CA77" s="1187"/>
      <c r="CB77" s="1187"/>
      <c r="CC77" s="1187"/>
      <c r="CD77" s="1187"/>
      <c r="CE77" s="1187"/>
      <c r="CF77" s="1187">
        <v>0</v>
      </c>
      <c r="CG77" s="1187"/>
      <c r="CH77" s="1187"/>
      <c r="CI77" s="1187"/>
      <c r="CJ77" s="1187"/>
      <c r="CK77" s="1187"/>
      <c r="CL77" s="1187"/>
      <c r="CM77" s="1187"/>
      <c r="CN77" s="1187">
        <v>0</v>
      </c>
      <c r="CO77" s="1187"/>
      <c r="CP77" s="1187"/>
      <c r="CQ77" s="1187"/>
      <c r="CR77" s="1187"/>
      <c r="CS77" s="1187"/>
      <c r="CT77" s="1187"/>
      <c r="CU77" s="1187"/>
      <c r="CV77" s="1187">
        <v>0</v>
      </c>
      <c r="CW77" s="1187"/>
      <c r="CX77" s="1187"/>
      <c r="CY77" s="1187"/>
      <c r="CZ77" s="1187"/>
      <c r="DA77" s="1187"/>
      <c r="DB77" s="1187"/>
      <c r="DC77" s="1187"/>
    </row>
    <row r="78" spans="2:107" x14ac:dyDescent="0.15">
      <c r="B78" s="247"/>
      <c r="G78" s="1181"/>
      <c r="H78" s="1181"/>
      <c r="I78" s="1181"/>
      <c r="J78" s="1181"/>
      <c r="K78" s="1202"/>
      <c r="L78" s="1202"/>
      <c r="M78" s="1202"/>
      <c r="N78" s="1202"/>
      <c r="AN78" s="1185"/>
      <c r="AO78" s="1185"/>
      <c r="AP78" s="1185"/>
      <c r="AQ78" s="1185"/>
      <c r="AR78" s="1185"/>
      <c r="AS78" s="1185"/>
      <c r="AT78" s="1185"/>
      <c r="AU78" s="1185"/>
      <c r="AV78" s="1185"/>
      <c r="AW78" s="1185"/>
      <c r="AX78" s="1185"/>
      <c r="AY78" s="1185"/>
      <c r="AZ78" s="1185"/>
      <c r="BA78" s="1185"/>
      <c r="BB78" s="1188"/>
      <c r="BC78" s="1188"/>
      <c r="BD78" s="1188"/>
      <c r="BE78" s="1188"/>
      <c r="BF78" s="1188"/>
      <c r="BG78" s="1188"/>
      <c r="BH78" s="1188"/>
      <c r="BI78" s="1188"/>
      <c r="BJ78" s="1188"/>
      <c r="BK78" s="1188"/>
      <c r="BL78" s="1188"/>
      <c r="BM78" s="1188"/>
      <c r="BN78" s="1188"/>
      <c r="BO78" s="1188"/>
      <c r="BP78" s="1187"/>
      <c r="BQ78" s="1187"/>
      <c r="BR78" s="1187"/>
      <c r="BS78" s="1187"/>
      <c r="BT78" s="1187"/>
      <c r="BU78" s="1187"/>
      <c r="BV78" s="1187"/>
      <c r="BW78" s="1187"/>
      <c r="BX78" s="1187"/>
      <c r="BY78" s="1187"/>
      <c r="BZ78" s="1187"/>
      <c r="CA78" s="1187"/>
      <c r="CB78" s="1187"/>
      <c r="CC78" s="1187"/>
      <c r="CD78" s="1187"/>
      <c r="CE78" s="1187"/>
      <c r="CF78" s="1187"/>
      <c r="CG78" s="1187"/>
      <c r="CH78" s="1187"/>
      <c r="CI78" s="1187"/>
      <c r="CJ78" s="1187"/>
      <c r="CK78" s="1187"/>
      <c r="CL78" s="1187"/>
      <c r="CM78" s="1187"/>
      <c r="CN78" s="1187"/>
      <c r="CO78" s="1187"/>
      <c r="CP78" s="1187"/>
      <c r="CQ78" s="1187"/>
      <c r="CR78" s="1187"/>
      <c r="CS78" s="1187"/>
      <c r="CT78" s="1187"/>
      <c r="CU78" s="1187"/>
      <c r="CV78" s="1187"/>
      <c r="CW78" s="1187"/>
      <c r="CX78" s="1187"/>
      <c r="CY78" s="1187"/>
      <c r="CZ78" s="1187"/>
      <c r="DA78" s="1187"/>
      <c r="DB78" s="1187"/>
      <c r="DC78" s="1187"/>
    </row>
    <row r="79" spans="2:107" x14ac:dyDescent="0.15">
      <c r="B79" s="247"/>
      <c r="G79" s="1181"/>
      <c r="H79" s="1181"/>
      <c r="I79" s="1201"/>
      <c r="J79" s="1201"/>
      <c r="K79" s="1203"/>
      <c r="L79" s="1203"/>
      <c r="M79" s="1203"/>
      <c r="N79" s="1203"/>
      <c r="AN79" s="1185"/>
      <c r="AO79" s="1185"/>
      <c r="AP79" s="1185"/>
      <c r="AQ79" s="1185"/>
      <c r="AR79" s="1185"/>
      <c r="AS79" s="1185"/>
      <c r="AT79" s="1185"/>
      <c r="AU79" s="1185"/>
      <c r="AV79" s="1185"/>
      <c r="AW79" s="1185"/>
      <c r="AX79" s="1185"/>
      <c r="AY79" s="1185"/>
      <c r="AZ79" s="1185"/>
      <c r="BA79" s="1185"/>
      <c r="BB79" s="1188" t="s">
        <v>591</v>
      </c>
      <c r="BC79" s="1188"/>
      <c r="BD79" s="1188"/>
      <c r="BE79" s="1188"/>
      <c r="BF79" s="1188"/>
      <c r="BG79" s="1188"/>
      <c r="BH79" s="1188"/>
      <c r="BI79" s="1188"/>
      <c r="BJ79" s="1188"/>
      <c r="BK79" s="1188"/>
      <c r="BL79" s="1188"/>
      <c r="BM79" s="1188"/>
      <c r="BN79" s="1188"/>
      <c r="BO79" s="1188"/>
      <c r="BP79" s="1187">
        <v>8.6</v>
      </c>
      <c r="BQ79" s="1187"/>
      <c r="BR79" s="1187"/>
      <c r="BS79" s="1187"/>
      <c r="BT79" s="1187"/>
      <c r="BU79" s="1187"/>
      <c r="BV79" s="1187"/>
      <c r="BW79" s="1187"/>
      <c r="BX79" s="1187">
        <v>7.7</v>
      </c>
      <c r="BY79" s="1187"/>
      <c r="BZ79" s="1187"/>
      <c r="CA79" s="1187"/>
      <c r="CB79" s="1187"/>
      <c r="CC79" s="1187"/>
      <c r="CD79" s="1187"/>
      <c r="CE79" s="1187"/>
      <c r="CF79" s="1187">
        <v>6.4</v>
      </c>
      <c r="CG79" s="1187"/>
      <c r="CH79" s="1187"/>
      <c r="CI79" s="1187"/>
      <c r="CJ79" s="1187"/>
      <c r="CK79" s="1187"/>
      <c r="CL79" s="1187"/>
      <c r="CM79" s="1187"/>
      <c r="CN79" s="1187">
        <v>6.9</v>
      </c>
      <c r="CO79" s="1187"/>
      <c r="CP79" s="1187"/>
      <c r="CQ79" s="1187"/>
      <c r="CR79" s="1187"/>
      <c r="CS79" s="1187"/>
      <c r="CT79" s="1187"/>
      <c r="CU79" s="1187"/>
      <c r="CV79" s="1187">
        <v>7.1</v>
      </c>
      <c r="CW79" s="1187"/>
      <c r="CX79" s="1187"/>
      <c r="CY79" s="1187"/>
      <c r="CZ79" s="1187"/>
      <c r="DA79" s="1187"/>
      <c r="DB79" s="1187"/>
      <c r="DC79" s="1187"/>
    </row>
    <row r="80" spans="2:107" x14ac:dyDescent="0.15">
      <c r="B80" s="247"/>
      <c r="G80" s="1181"/>
      <c r="H80" s="1181"/>
      <c r="I80" s="1201"/>
      <c r="J80" s="1201"/>
      <c r="K80" s="1203"/>
      <c r="L80" s="1203"/>
      <c r="M80" s="1203"/>
      <c r="N80" s="1203"/>
      <c r="AN80" s="1185"/>
      <c r="AO80" s="1185"/>
      <c r="AP80" s="1185"/>
      <c r="AQ80" s="1185"/>
      <c r="AR80" s="1185"/>
      <c r="AS80" s="1185"/>
      <c r="AT80" s="1185"/>
      <c r="AU80" s="1185"/>
      <c r="AV80" s="1185"/>
      <c r="AW80" s="1185"/>
      <c r="AX80" s="1185"/>
      <c r="AY80" s="1185"/>
      <c r="AZ80" s="1185"/>
      <c r="BA80" s="1185"/>
      <c r="BB80" s="1188"/>
      <c r="BC80" s="1188"/>
      <c r="BD80" s="1188"/>
      <c r="BE80" s="1188"/>
      <c r="BF80" s="1188"/>
      <c r="BG80" s="1188"/>
      <c r="BH80" s="1188"/>
      <c r="BI80" s="1188"/>
      <c r="BJ80" s="1188"/>
      <c r="BK80" s="1188"/>
      <c r="BL80" s="1188"/>
      <c r="BM80" s="1188"/>
      <c r="BN80" s="1188"/>
      <c r="BO80" s="1188"/>
      <c r="BP80" s="1187"/>
      <c r="BQ80" s="1187"/>
      <c r="BR80" s="1187"/>
      <c r="BS80" s="1187"/>
      <c r="BT80" s="1187"/>
      <c r="BU80" s="1187"/>
      <c r="BV80" s="1187"/>
      <c r="BW80" s="1187"/>
      <c r="BX80" s="1187"/>
      <c r="BY80" s="1187"/>
      <c r="BZ80" s="1187"/>
      <c r="CA80" s="1187"/>
      <c r="CB80" s="1187"/>
      <c r="CC80" s="1187"/>
      <c r="CD80" s="1187"/>
      <c r="CE80" s="1187"/>
      <c r="CF80" s="1187"/>
      <c r="CG80" s="1187"/>
      <c r="CH80" s="1187"/>
      <c r="CI80" s="1187"/>
      <c r="CJ80" s="1187"/>
      <c r="CK80" s="1187"/>
      <c r="CL80" s="1187"/>
      <c r="CM80" s="1187"/>
      <c r="CN80" s="1187"/>
      <c r="CO80" s="1187"/>
      <c r="CP80" s="1187"/>
      <c r="CQ80" s="1187"/>
      <c r="CR80" s="1187"/>
      <c r="CS80" s="1187"/>
      <c r="CT80" s="1187"/>
      <c r="CU80" s="1187"/>
      <c r="CV80" s="1187"/>
      <c r="CW80" s="1187"/>
      <c r="CX80" s="1187"/>
      <c r="CY80" s="1187"/>
      <c r="CZ80" s="1187"/>
      <c r="DA80" s="1187"/>
      <c r="DB80" s="1187"/>
      <c r="DC80" s="1187"/>
    </row>
    <row r="81" spans="2:109" x14ac:dyDescent="0.15">
      <c r="B81" s="247"/>
    </row>
    <row r="82" spans="2:109" ht="17.25" x14ac:dyDescent="0.1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357"/>
      <c r="AQ87" s="357"/>
      <c r="BC87" s="357"/>
      <c r="BO87" s="357"/>
      <c r="CA87" s="357"/>
      <c r="CM87" s="357"/>
      <c r="CY87" s="357"/>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5cJRNkvwdXegIbIFB+a9y1T5KzBNrSpqRfC5eJSbvzhZEok4XiWY14SON3gl9nt6uV0WoqAcKhioMtS4BHw0Q==" saltValue="F3Bdsu3RZqPAGnk/yDHc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EBD2A-B564-475D-B858-EC62CD928AF0}">
  <sheetPr>
    <pageSetUpPr fitToPage="1"/>
  </sheetPr>
  <dimension ref="A1:DR135"/>
  <sheetViews>
    <sheetView showGridLines="0" topLeftCell="A105" zoomScaleNormal="100" zoomScaleSheetLayoutView="70" workbookViewId="0">
      <selection activeCell="BJ112" sqref="BJ112"/>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e5NVoMGPskZyi7G2QZe+aGard/O4uAmCapYzluW+l6zoByzVbpwCvwNX3pdzP7Hx2GFtfM/mXU+9D7ShoTHYA==" saltValue="cN2g6D2Jwi0qRqFzMm6I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B7DA0-698A-4C7F-959F-5359B94D6B1E}">
  <sheetPr>
    <pageSetUpPr fitToPage="1"/>
  </sheetPr>
  <dimension ref="A1:DR135"/>
  <sheetViews>
    <sheetView showGridLines="0" topLeftCell="A93"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n9BFFVNQc1rRmt8LDdJgtKccpPq0xlVmNkEZkG9NNiReIXd1uDXJJYhqdUSjl/sioosMU5rfai3E2ODvEZ9yg==" saltValue="ww51A/0p3DxMGRp7OR/5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545</v>
      </c>
      <c r="G2" s="134"/>
      <c r="H2" s="135"/>
    </row>
    <row r="3" spans="1:8" x14ac:dyDescent="0.15">
      <c r="A3" s="131" t="s">
        <v>538</v>
      </c>
      <c r="B3" s="136"/>
      <c r="C3" s="137"/>
      <c r="D3" s="138">
        <v>580018</v>
      </c>
      <c r="E3" s="139"/>
      <c r="F3" s="140">
        <v>238802</v>
      </c>
      <c r="G3" s="141"/>
      <c r="H3" s="142"/>
    </row>
    <row r="4" spans="1:8" x14ac:dyDescent="0.15">
      <c r="A4" s="143"/>
      <c r="B4" s="144"/>
      <c r="C4" s="145"/>
      <c r="D4" s="146">
        <v>143614</v>
      </c>
      <c r="E4" s="147"/>
      <c r="F4" s="148">
        <v>128562</v>
      </c>
      <c r="G4" s="149"/>
      <c r="H4" s="150"/>
    </row>
    <row r="5" spans="1:8" x14ac:dyDescent="0.15">
      <c r="A5" s="131" t="s">
        <v>540</v>
      </c>
      <c r="B5" s="136"/>
      <c r="C5" s="137"/>
      <c r="D5" s="138">
        <v>1092039</v>
      </c>
      <c r="E5" s="139"/>
      <c r="F5" s="140">
        <v>288550</v>
      </c>
      <c r="G5" s="141"/>
      <c r="H5" s="142"/>
    </row>
    <row r="6" spans="1:8" x14ac:dyDescent="0.15">
      <c r="A6" s="143"/>
      <c r="B6" s="144"/>
      <c r="C6" s="145"/>
      <c r="D6" s="146">
        <v>448888</v>
      </c>
      <c r="E6" s="147"/>
      <c r="F6" s="148">
        <v>141525</v>
      </c>
      <c r="G6" s="149"/>
      <c r="H6" s="150"/>
    </row>
    <row r="7" spans="1:8" x14ac:dyDescent="0.15">
      <c r="A7" s="131" t="s">
        <v>541</v>
      </c>
      <c r="B7" s="136"/>
      <c r="C7" s="137"/>
      <c r="D7" s="138">
        <v>626342</v>
      </c>
      <c r="E7" s="139"/>
      <c r="F7" s="140">
        <v>287914</v>
      </c>
      <c r="G7" s="141"/>
      <c r="H7" s="142"/>
    </row>
    <row r="8" spans="1:8" x14ac:dyDescent="0.15">
      <c r="A8" s="143"/>
      <c r="B8" s="144"/>
      <c r="C8" s="145"/>
      <c r="D8" s="146">
        <v>205549</v>
      </c>
      <c r="E8" s="147"/>
      <c r="F8" s="148">
        <v>146531</v>
      </c>
      <c r="G8" s="149"/>
      <c r="H8" s="150"/>
    </row>
    <row r="9" spans="1:8" x14ac:dyDescent="0.15">
      <c r="A9" s="131" t="s">
        <v>542</v>
      </c>
      <c r="B9" s="136"/>
      <c r="C9" s="137"/>
      <c r="D9" s="138">
        <v>567216</v>
      </c>
      <c r="E9" s="139"/>
      <c r="F9" s="140">
        <v>310300</v>
      </c>
      <c r="G9" s="141"/>
      <c r="H9" s="142"/>
    </row>
    <row r="10" spans="1:8" x14ac:dyDescent="0.15">
      <c r="A10" s="143"/>
      <c r="B10" s="144"/>
      <c r="C10" s="145"/>
      <c r="D10" s="146">
        <v>284662</v>
      </c>
      <c r="E10" s="147"/>
      <c r="F10" s="148">
        <v>157576</v>
      </c>
      <c r="G10" s="149"/>
      <c r="H10" s="150"/>
    </row>
    <row r="11" spans="1:8" x14ac:dyDescent="0.15">
      <c r="A11" s="131" t="s">
        <v>543</v>
      </c>
      <c r="B11" s="136"/>
      <c r="C11" s="137"/>
      <c r="D11" s="138">
        <v>429982</v>
      </c>
      <c r="E11" s="139"/>
      <c r="F11" s="140">
        <v>317319</v>
      </c>
      <c r="G11" s="141"/>
      <c r="H11" s="142"/>
    </row>
    <row r="12" spans="1:8" x14ac:dyDescent="0.15">
      <c r="A12" s="143"/>
      <c r="B12" s="144"/>
      <c r="C12" s="151"/>
      <c r="D12" s="146">
        <v>85264</v>
      </c>
      <c r="E12" s="147"/>
      <c r="F12" s="148">
        <v>164214</v>
      </c>
      <c r="G12" s="149"/>
      <c r="H12" s="150"/>
    </row>
    <row r="13" spans="1:8" x14ac:dyDescent="0.15">
      <c r="A13" s="131"/>
      <c r="B13" s="136"/>
      <c r="C13" s="137"/>
      <c r="D13" s="138">
        <v>659119</v>
      </c>
      <c r="E13" s="139"/>
      <c r="F13" s="140">
        <v>288577</v>
      </c>
      <c r="G13" s="152"/>
      <c r="H13" s="142"/>
    </row>
    <row r="14" spans="1:8" x14ac:dyDescent="0.15">
      <c r="A14" s="143"/>
      <c r="B14" s="144"/>
      <c r="C14" s="145"/>
      <c r="D14" s="146">
        <v>233595</v>
      </c>
      <c r="E14" s="147"/>
      <c r="F14" s="148">
        <v>147682</v>
      </c>
      <c r="G14" s="149"/>
      <c r="H14" s="150"/>
    </row>
    <row r="17" spans="1:11" x14ac:dyDescent="0.15">
      <c r="A17" s="127" t="s">
        <v>47</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48</v>
      </c>
      <c r="B19" s="153">
        <f>ROUND(VALUE(SUBSTITUTE(実質収支比率等に係る経年分析!F$48,"▲","-")),2)</f>
        <v>1.9</v>
      </c>
      <c r="C19" s="153">
        <f>ROUND(VALUE(SUBSTITUTE(実質収支比率等に係る経年分析!G$48,"▲","-")),2)</f>
        <v>1.8</v>
      </c>
      <c r="D19" s="153">
        <f>ROUND(VALUE(SUBSTITUTE(実質収支比率等に係る経年分析!H$48,"▲","-")),2)</f>
        <v>5.6</v>
      </c>
      <c r="E19" s="153">
        <f>ROUND(VALUE(SUBSTITUTE(実質収支比率等に係る経年分析!I$48,"▲","-")),2)</f>
        <v>6.51</v>
      </c>
      <c r="F19" s="153">
        <f>ROUND(VALUE(SUBSTITUTE(実質収支比率等に係る経年分析!J$48,"▲","-")),2)</f>
        <v>3.53</v>
      </c>
    </row>
    <row r="20" spans="1:11" x14ac:dyDescent="0.15">
      <c r="A20" s="153" t="s">
        <v>49</v>
      </c>
      <c r="B20" s="153">
        <f>ROUND(VALUE(SUBSTITUTE(実質収支比率等に係る経年分析!F$47,"▲","-")),2)</f>
        <v>13.11</v>
      </c>
      <c r="C20" s="153">
        <f>ROUND(VALUE(SUBSTITUTE(実質収支比率等に係る経年分析!G$47,"▲","-")),2)</f>
        <v>13.28</v>
      </c>
      <c r="D20" s="153">
        <f>ROUND(VALUE(SUBSTITUTE(実質収支比率等に係る経年分析!H$47,"▲","-")),2)</f>
        <v>12.85</v>
      </c>
      <c r="E20" s="153">
        <f>ROUND(VALUE(SUBSTITUTE(実質収支比率等に係る経年分析!I$47,"▲","-")),2)</f>
        <v>12.67</v>
      </c>
      <c r="F20" s="153">
        <f>ROUND(VALUE(SUBSTITUTE(実質収支比率等に係る経年分析!J$47,"▲","-")),2)</f>
        <v>11.88</v>
      </c>
    </row>
    <row r="21" spans="1:11" x14ac:dyDescent="0.15">
      <c r="A21" s="153" t="s">
        <v>50</v>
      </c>
      <c r="B21" s="153">
        <f>IF(ISNUMBER(VALUE(SUBSTITUTE(実質収支比率等に係る経年分析!F$49,"▲","-"))),ROUND(VALUE(SUBSTITUTE(実質収支比率等に係る経年分析!F$49,"▲","-")),2),NA())</f>
        <v>-2.4</v>
      </c>
      <c r="C21" s="153">
        <f>IF(ISNUMBER(VALUE(SUBSTITUTE(実質収支比率等に係る経年分析!G$49,"▲","-"))),ROUND(VALUE(SUBSTITUTE(実質収支比率等に係る経年分析!G$49,"▲","-")),2),NA())</f>
        <v>8.59</v>
      </c>
      <c r="D21" s="153">
        <f>IF(ISNUMBER(VALUE(SUBSTITUTE(実質収支比率等に係る経年分析!H$49,"▲","-"))),ROUND(VALUE(SUBSTITUTE(実質収支比率等に係る経年分析!H$49,"▲","-")),2),NA())</f>
        <v>3.85</v>
      </c>
      <c r="E21" s="153">
        <f>IF(ISNUMBER(VALUE(SUBSTITUTE(実質収支比率等に係る経年分析!I$49,"▲","-"))),ROUND(VALUE(SUBSTITUTE(実質収支比率等に係る経年分析!I$49,"▲","-")),2),NA())</f>
        <v>0.99</v>
      </c>
      <c r="F21" s="153">
        <f>IF(ISNUMBER(VALUE(SUBSTITUTE(実質収支比率等に係る経年分析!J$49,"▲","-"))),ROUND(VALUE(SUBSTITUTE(実質収支比率等に係る経年分析!J$49,"▲","-")),2),NA())</f>
        <v>-1.42</v>
      </c>
    </row>
    <row r="24" spans="1:11" x14ac:dyDescent="0.15">
      <c r="A24" s="127" t="s">
        <v>51</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52</v>
      </c>
      <c r="C26" s="154" t="s">
        <v>53</v>
      </c>
      <c r="D26" s="154" t="s">
        <v>52</v>
      </c>
      <c r="E26" s="154" t="s">
        <v>53</v>
      </c>
      <c r="F26" s="154" t="s">
        <v>52</v>
      </c>
      <c r="G26" s="154" t="s">
        <v>53</v>
      </c>
      <c r="H26" s="154" t="s">
        <v>52</v>
      </c>
      <c r="I26" s="154" t="s">
        <v>53</v>
      </c>
      <c r="J26" s="154" t="s">
        <v>52</v>
      </c>
      <c r="K26" s="154" t="s">
        <v>53</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#VALUE!</v>
      </c>
      <c r="G27" s="154" t="e">
        <f>IF(ROUND(VALUE(SUBSTITUTE(連結実質赤字比率に係る赤字・黒字の構成分析!H$43,"▲", "-")), 2) &gt;= 0, ABS(ROUND(VALUE(SUBSTITUTE(連結実質赤字比率に係る赤字・黒字の構成分析!H$43,"▲", "-")), 2)), NA())</f>
        <v>#VALUE!</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15">
      <c r="A30" s="154" t="str">
        <f>IF(連結実質赤字比率に係る赤字・黒字の構成分析!C$40="",NA(),連結実質赤字比率に係る赤字・黒字の構成分析!C$40)</f>
        <v>簡易水道特別会計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0.01</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7.0000000000000007E-2</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0.02</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0.02</v>
      </c>
    </row>
    <row r="31" spans="1:11" x14ac:dyDescent="0.15">
      <c r="A31" s="154" t="str">
        <f>IF(連結実質赤字比率に係る赤字・黒字の構成分析!C$39="",NA(),連結実質赤字比率に係る赤字・黒字の構成分析!C$39)</f>
        <v>下水道特別会計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0.02</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0.04</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0.06</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7.0000000000000007E-2</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0.03</v>
      </c>
    </row>
    <row r="32" spans="1:11" x14ac:dyDescent="0.15">
      <c r="A32" s="154" t="str">
        <f>IF(連結実質赤字比率に係る赤字・黒字の構成分析!C$38="",NA(),連結実質赤字比率に係る赤字・黒字の構成分析!C$38)</f>
        <v>国民健康保険歯科診療施設勘定特別会計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0.05</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0.03</v>
      </c>
    </row>
    <row r="33" spans="1:16" x14ac:dyDescent="0.15">
      <c r="A33" s="154" t="str">
        <f>IF(連結実質赤字比率に係る赤字・黒字の構成分析!C$37="",NA(),連結実質赤字比率に係る赤字・黒字の構成分析!C$37)</f>
        <v>国民健康保険診療施設勘定特別会計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0.04</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0.02</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0.02</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0.01</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0.04</v>
      </c>
    </row>
    <row r="34" spans="1:16" x14ac:dyDescent="0.15">
      <c r="A34" s="154" t="str">
        <f>IF(連結実質赤字比率に係る赤字・黒字の構成分析!C$36="",NA(),連結実質赤字比率に係る赤字・黒字の構成分析!C$36)</f>
        <v>後期高齢者医療特別会計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0.02</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0.02</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0.02</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0.03</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0.04</v>
      </c>
    </row>
    <row r="35" spans="1:16" x14ac:dyDescent="0.15">
      <c r="A35" s="154" t="str">
        <f>IF(連結実質赤字比率に係る赤字・黒字の構成分析!C$35="",NA(),連結実質赤字比率に係る赤字・黒字の構成分析!C$35)</f>
        <v>国民健康保険事業勘定特別会計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0.02</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0.28000000000000003</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0.24</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0.16</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1.08</v>
      </c>
    </row>
    <row r="36" spans="1:16" x14ac:dyDescent="0.15">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1.89</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1.8</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5.59</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6.5</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3.53</v>
      </c>
    </row>
    <row r="39" spans="1:16" x14ac:dyDescent="0.15">
      <c r="A39" s="127" t="s">
        <v>54</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15">
      <c r="A42" s="155" t="s">
        <v>57</v>
      </c>
      <c r="B42" s="155"/>
      <c r="C42" s="155"/>
      <c r="D42" s="155">
        <f>'実質公債費比率（分子）の構造'!K$52</f>
        <v>948</v>
      </c>
      <c r="E42" s="155"/>
      <c r="F42" s="155"/>
      <c r="G42" s="155">
        <f>'実質公債費比率（分子）の構造'!L$52</f>
        <v>938</v>
      </c>
      <c r="H42" s="155"/>
      <c r="I42" s="155"/>
      <c r="J42" s="155">
        <f>'実質公債費比率（分子）の構造'!M$52</f>
        <v>960</v>
      </c>
      <c r="K42" s="155"/>
      <c r="L42" s="155"/>
      <c r="M42" s="155">
        <f>'実質公債費比率（分子）の構造'!N$52</f>
        <v>957</v>
      </c>
      <c r="N42" s="155"/>
      <c r="O42" s="155"/>
      <c r="P42" s="155">
        <f>'実質公債費比率（分子）の構造'!O$52</f>
        <v>1021</v>
      </c>
    </row>
    <row r="43" spans="1:16" x14ac:dyDescent="0.15">
      <c r="A43" s="155" t="s">
        <v>58</v>
      </c>
      <c r="B43" s="155">
        <f>'実質公債費比率（分子）の構造'!K$51</f>
        <v>0</v>
      </c>
      <c r="C43" s="155"/>
      <c r="D43" s="155"/>
      <c r="E43" s="155">
        <f>'実質公債費比率（分子）の構造'!L$51</f>
        <v>2</v>
      </c>
      <c r="F43" s="155"/>
      <c r="G43" s="155"/>
      <c r="H43" s="155">
        <f>'実質公債費比率（分子）の構造'!M$51</f>
        <v>2</v>
      </c>
      <c r="I43" s="155"/>
      <c r="J43" s="155"/>
      <c r="K43" s="155">
        <f>'実質公債費比率（分子）の構造'!N$51</f>
        <v>1</v>
      </c>
      <c r="L43" s="155"/>
      <c r="M43" s="155"/>
      <c r="N43" s="155">
        <f>'実質公債費比率（分子）の構造'!O$51</f>
        <v>1</v>
      </c>
      <c r="O43" s="155"/>
      <c r="P43" s="155"/>
    </row>
    <row r="44" spans="1:16" x14ac:dyDescent="0.15">
      <c r="A44" s="155" t="s">
        <v>59</v>
      </c>
      <c r="B44" s="155" t="str">
        <f>'実質公債費比率（分子）の構造'!K$50</f>
        <v>-</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x14ac:dyDescent="0.15">
      <c r="A45" s="155" t="s">
        <v>60</v>
      </c>
      <c r="B45" s="155">
        <f>'実質公債費比率（分子）の構造'!K$49</f>
        <v>1</v>
      </c>
      <c r="C45" s="155"/>
      <c r="D45" s="155"/>
      <c r="E45" s="155">
        <f>'実質公債費比率（分子）の構造'!L$49</f>
        <v>0</v>
      </c>
      <c r="F45" s="155"/>
      <c r="G45" s="155"/>
      <c r="H45" s="155">
        <f>'実質公債費比率（分子）の構造'!M$49</f>
        <v>0</v>
      </c>
      <c r="I45" s="155"/>
      <c r="J45" s="155"/>
      <c r="K45" s="155">
        <f>'実質公債費比率（分子）の構造'!N$49</f>
        <v>1</v>
      </c>
      <c r="L45" s="155"/>
      <c r="M45" s="155"/>
      <c r="N45" s="155" t="str">
        <f>'実質公債費比率（分子）の構造'!O$49</f>
        <v>-</v>
      </c>
      <c r="O45" s="155"/>
      <c r="P45" s="155"/>
    </row>
    <row r="46" spans="1:16" x14ac:dyDescent="0.15">
      <c r="A46" s="155" t="s">
        <v>61</v>
      </c>
      <c r="B46" s="155">
        <f>'実質公債費比率（分子）の構造'!K$48</f>
        <v>175</v>
      </c>
      <c r="C46" s="155"/>
      <c r="D46" s="155"/>
      <c r="E46" s="155">
        <f>'実質公債費比率（分子）の構造'!L$48</f>
        <v>156</v>
      </c>
      <c r="F46" s="155"/>
      <c r="G46" s="155"/>
      <c r="H46" s="155">
        <f>'実質公債費比率（分子）の構造'!M$48</f>
        <v>175</v>
      </c>
      <c r="I46" s="155"/>
      <c r="J46" s="155"/>
      <c r="K46" s="155">
        <f>'実質公債費比率（分子）の構造'!N$48</f>
        <v>186</v>
      </c>
      <c r="L46" s="155"/>
      <c r="M46" s="155"/>
      <c r="N46" s="155">
        <f>'実質公債費比率（分子）の構造'!O$48</f>
        <v>196</v>
      </c>
      <c r="O46" s="155"/>
      <c r="P46" s="155"/>
    </row>
    <row r="47" spans="1:16" x14ac:dyDescent="0.15">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64</v>
      </c>
      <c r="B49" s="155">
        <f>'実質公債費比率（分子）の構造'!K$45</f>
        <v>966</v>
      </c>
      <c r="C49" s="155"/>
      <c r="D49" s="155"/>
      <c r="E49" s="155">
        <f>'実質公債費比率（分子）の構造'!L$45</f>
        <v>931</v>
      </c>
      <c r="F49" s="155"/>
      <c r="G49" s="155"/>
      <c r="H49" s="155">
        <f>'実質公債費比率（分子）の構造'!M$45</f>
        <v>876</v>
      </c>
      <c r="I49" s="155"/>
      <c r="J49" s="155"/>
      <c r="K49" s="155">
        <f>'実質公債費比率（分子）の構造'!N$45</f>
        <v>891</v>
      </c>
      <c r="L49" s="155"/>
      <c r="M49" s="155"/>
      <c r="N49" s="155">
        <f>'実質公債費比率（分子）の構造'!O$45</f>
        <v>977</v>
      </c>
      <c r="O49" s="155"/>
      <c r="P49" s="155"/>
    </row>
    <row r="50" spans="1:16" x14ac:dyDescent="0.15">
      <c r="A50" s="155" t="s">
        <v>65</v>
      </c>
      <c r="B50" s="155" t="e">
        <f>NA()</f>
        <v>#N/A</v>
      </c>
      <c r="C50" s="155">
        <f>IF(ISNUMBER('実質公債費比率（分子）の構造'!K$53),'実質公債費比率（分子）の構造'!K$53,NA())</f>
        <v>194</v>
      </c>
      <c r="D50" s="155" t="e">
        <f>NA()</f>
        <v>#N/A</v>
      </c>
      <c r="E50" s="155" t="e">
        <f>NA()</f>
        <v>#N/A</v>
      </c>
      <c r="F50" s="155">
        <f>IF(ISNUMBER('実質公債費比率（分子）の構造'!L$53),'実質公債費比率（分子）の構造'!L$53,NA())</f>
        <v>151</v>
      </c>
      <c r="G50" s="155" t="e">
        <f>NA()</f>
        <v>#N/A</v>
      </c>
      <c r="H50" s="155" t="e">
        <f>NA()</f>
        <v>#N/A</v>
      </c>
      <c r="I50" s="155">
        <f>IF(ISNUMBER('実質公債費比率（分子）の構造'!M$53),'実質公債費比率（分子）の構造'!M$53,NA())</f>
        <v>93</v>
      </c>
      <c r="J50" s="155" t="e">
        <f>NA()</f>
        <v>#N/A</v>
      </c>
      <c r="K50" s="155" t="e">
        <f>NA()</f>
        <v>#N/A</v>
      </c>
      <c r="L50" s="155">
        <f>IF(ISNUMBER('実質公債費比率（分子）の構造'!N$53),'実質公債費比率（分子）の構造'!N$53,NA())</f>
        <v>122</v>
      </c>
      <c r="M50" s="155" t="e">
        <f>NA()</f>
        <v>#N/A</v>
      </c>
      <c r="N50" s="155" t="e">
        <f>NA()</f>
        <v>#N/A</v>
      </c>
      <c r="O50" s="155">
        <f>IF(ISNUMBER('実質公債費比率（分子）の構造'!O$53),'実質公債費比率（分子）の構造'!O$53,NA())</f>
        <v>153</v>
      </c>
      <c r="P50" s="155" t="e">
        <f>NA()</f>
        <v>#N/A</v>
      </c>
    </row>
    <row r="53" spans="1:16" x14ac:dyDescent="0.15">
      <c r="A53" s="127" t="s">
        <v>66</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x14ac:dyDescent="0.15">
      <c r="A56" s="154" t="s">
        <v>37</v>
      </c>
      <c r="B56" s="154"/>
      <c r="C56" s="154"/>
      <c r="D56" s="154">
        <f>'将来負担比率（分子）の構造'!I$52</f>
        <v>7731</v>
      </c>
      <c r="E56" s="154"/>
      <c r="F56" s="154"/>
      <c r="G56" s="154">
        <f>'将来負担比率（分子）の構造'!J$52</f>
        <v>8465</v>
      </c>
      <c r="H56" s="154"/>
      <c r="I56" s="154"/>
      <c r="J56" s="154">
        <f>'将来負担比率（分子）の構造'!K$52</f>
        <v>8564</v>
      </c>
      <c r="K56" s="154"/>
      <c r="L56" s="154"/>
      <c r="M56" s="154">
        <f>'将来負担比率（分子）の構造'!L$52</f>
        <v>8190</v>
      </c>
      <c r="N56" s="154"/>
      <c r="O56" s="154"/>
      <c r="P56" s="154">
        <f>'将来負担比率（分子）の構造'!M$52</f>
        <v>8360</v>
      </c>
    </row>
    <row r="57" spans="1:16" x14ac:dyDescent="0.15">
      <c r="A57" s="154" t="s">
        <v>36</v>
      </c>
      <c r="B57" s="154"/>
      <c r="C57" s="154"/>
      <c r="D57" s="154">
        <f>'将来負担比率（分子）の構造'!I$51</f>
        <v>195</v>
      </c>
      <c r="E57" s="154"/>
      <c r="F57" s="154"/>
      <c r="G57" s="154">
        <f>'将来負担比率（分子）の構造'!J$51</f>
        <v>60</v>
      </c>
      <c r="H57" s="154"/>
      <c r="I57" s="154"/>
      <c r="J57" s="154">
        <f>'将来負担比率（分子）の構造'!K$51</f>
        <v>178</v>
      </c>
      <c r="K57" s="154"/>
      <c r="L57" s="154"/>
      <c r="M57" s="154">
        <f>'将来負担比率（分子）の構造'!L$51</f>
        <v>161</v>
      </c>
      <c r="N57" s="154"/>
      <c r="O57" s="154"/>
      <c r="P57" s="154">
        <f>'将来負担比率（分子）の構造'!M$51</f>
        <v>133</v>
      </c>
    </row>
    <row r="58" spans="1:16" x14ac:dyDescent="0.15">
      <c r="A58" s="154" t="s">
        <v>35</v>
      </c>
      <c r="B58" s="154"/>
      <c r="C58" s="154"/>
      <c r="D58" s="154">
        <f>'将来負担比率（分子）の構造'!I$50</f>
        <v>1020</v>
      </c>
      <c r="E58" s="154"/>
      <c r="F58" s="154"/>
      <c r="G58" s="154">
        <f>'将来負担比率（分子）の構造'!J$50</f>
        <v>877</v>
      </c>
      <c r="H58" s="154"/>
      <c r="I58" s="154"/>
      <c r="J58" s="154">
        <f>'将来負担比率（分子）の構造'!K$50</f>
        <v>984</v>
      </c>
      <c r="K58" s="154"/>
      <c r="L58" s="154"/>
      <c r="M58" s="154">
        <f>'将来負担比率（分子）の構造'!L$50</f>
        <v>1125</v>
      </c>
      <c r="N58" s="154"/>
      <c r="O58" s="154"/>
      <c r="P58" s="154">
        <f>'将来負担比率（分子）の構造'!M$50</f>
        <v>1125</v>
      </c>
    </row>
    <row r="59" spans="1:16" x14ac:dyDescent="0.15">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29</v>
      </c>
      <c r="B62" s="154">
        <f>'将来負担比率（分子）の構造'!I$45</f>
        <v>577</v>
      </c>
      <c r="C62" s="154"/>
      <c r="D62" s="154"/>
      <c r="E62" s="154">
        <f>'将来負担比率（分子）の構造'!J$45</f>
        <v>591</v>
      </c>
      <c r="F62" s="154"/>
      <c r="G62" s="154"/>
      <c r="H62" s="154">
        <f>'将来負担比率（分子）の構造'!K$45</f>
        <v>446</v>
      </c>
      <c r="I62" s="154"/>
      <c r="J62" s="154"/>
      <c r="K62" s="154">
        <f>'将来負担比率（分子）の構造'!L$45</f>
        <v>386</v>
      </c>
      <c r="L62" s="154"/>
      <c r="M62" s="154"/>
      <c r="N62" s="154">
        <f>'将来負担比率（分子）の構造'!M$45</f>
        <v>427</v>
      </c>
      <c r="O62" s="154"/>
      <c r="P62" s="154"/>
    </row>
    <row r="63" spans="1:16" x14ac:dyDescent="0.15">
      <c r="A63" s="154" t="s">
        <v>28</v>
      </c>
      <c r="B63" s="154">
        <f>'将来負担比率（分子）の構造'!I$44</f>
        <v>66</v>
      </c>
      <c r="C63" s="154"/>
      <c r="D63" s="154"/>
      <c r="E63" s="154">
        <f>'将来負担比率（分子）の構造'!J$44</f>
        <v>66</v>
      </c>
      <c r="F63" s="154"/>
      <c r="G63" s="154"/>
      <c r="H63" s="154">
        <f>'将来負担比率（分子）の構造'!K$44</f>
        <v>64</v>
      </c>
      <c r="I63" s="154"/>
      <c r="J63" s="154"/>
      <c r="K63" s="154">
        <f>'将来負担比率（分子）の構造'!L$44</f>
        <v>62</v>
      </c>
      <c r="L63" s="154"/>
      <c r="M63" s="154"/>
      <c r="N63" s="154">
        <f>'将来負担比率（分子）の構造'!M$44</f>
        <v>60</v>
      </c>
      <c r="O63" s="154"/>
      <c r="P63" s="154"/>
    </row>
    <row r="64" spans="1:16" x14ac:dyDescent="0.15">
      <c r="A64" s="154" t="s">
        <v>27</v>
      </c>
      <c r="B64" s="154">
        <f>'将来負担比率（分子）の構造'!I$43</f>
        <v>2977</v>
      </c>
      <c r="C64" s="154"/>
      <c r="D64" s="154"/>
      <c r="E64" s="154">
        <f>'将来負担比率（分子）の構造'!J$43</f>
        <v>2986</v>
      </c>
      <c r="F64" s="154"/>
      <c r="G64" s="154"/>
      <c r="H64" s="154">
        <f>'将来負担比率（分子）の構造'!K$43</f>
        <v>3078</v>
      </c>
      <c r="I64" s="154"/>
      <c r="J64" s="154"/>
      <c r="K64" s="154">
        <f>'将来負担比率（分子）の構造'!L$43</f>
        <v>3177</v>
      </c>
      <c r="L64" s="154"/>
      <c r="M64" s="154"/>
      <c r="N64" s="154">
        <f>'将来負担比率（分子）の構造'!M$43</f>
        <v>3154</v>
      </c>
      <c r="O64" s="154"/>
      <c r="P64" s="154"/>
    </row>
    <row r="65" spans="1:16" x14ac:dyDescent="0.15">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25</v>
      </c>
      <c r="B66" s="154">
        <f>'将来負担比率（分子）の構造'!I$41</f>
        <v>7106</v>
      </c>
      <c r="C66" s="154"/>
      <c r="D66" s="154"/>
      <c r="E66" s="154">
        <f>'将来負担比率（分子）の構造'!J$41</f>
        <v>8216</v>
      </c>
      <c r="F66" s="154"/>
      <c r="G66" s="154"/>
      <c r="H66" s="154">
        <f>'将来負担比率（分子）の構造'!K$41</f>
        <v>8483</v>
      </c>
      <c r="I66" s="154"/>
      <c r="J66" s="154"/>
      <c r="K66" s="154">
        <f>'将来負担比率（分子）の構造'!L$41</f>
        <v>8670</v>
      </c>
      <c r="L66" s="154"/>
      <c r="M66" s="154"/>
      <c r="N66" s="154">
        <f>'将来負担比率（分子）の構造'!M$41</f>
        <v>8400</v>
      </c>
      <c r="O66" s="154"/>
      <c r="P66" s="154"/>
    </row>
    <row r="67" spans="1:16" x14ac:dyDescent="0.15">
      <c r="A67" s="154" t="s">
        <v>69</v>
      </c>
      <c r="B67" s="154" t="e">
        <f>NA()</f>
        <v>#N/A</v>
      </c>
      <c r="C67" s="154">
        <f>IF(ISNUMBER('将来負担比率（分子）の構造'!I$53), IF('将来負担比率（分子）の構造'!I$53 &lt; 0, 0, '将来負担比率（分子）の構造'!I$53), NA())</f>
        <v>1780</v>
      </c>
      <c r="D67" s="154" t="e">
        <f>NA()</f>
        <v>#N/A</v>
      </c>
      <c r="E67" s="154" t="e">
        <f>NA()</f>
        <v>#N/A</v>
      </c>
      <c r="F67" s="154">
        <f>IF(ISNUMBER('将来負担比率（分子）の構造'!J$53), IF('将来負担比率（分子）の構造'!J$53 &lt; 0, 0, '将来負担比率（分子）の構造'!J$53), NA())</f>
        <v>2456</v>
      </c>
      <c r="G67" s="154" t="e">
        <f>NA()</f>
        <v>#N/A</v>
      </c>
      <c r="H67" s="154" t="e">
        <f>NA()</f>
        <v>#N/A</v>
      </c>
      <c r="I67" s="154">
        <f>IF(ISNUMBER('将来負担比率（分子）の構造'!K$53), IF('将来負担比率（分子）の構造'!K$53 &lt; 0, 0, '将来負担比率（分子）の構造'!K$53), NA())</f>
        <v>2345</v>
      </c>
      <c r="J67" s="154" t="e">
        <f>NA()</f>
        <v>#N/A</v>
      </c>
      <c r="K67" s="154" t="e">
        <f>NA()</f>
        <v>#N/A</v>
      </c>
      <c r="L67" s="154">
        <f>IF(ISNUMBER('将来負担比率（分子）の構造'!L$53), IF('将来負担比率（分子）の構造'!L$53 &lt; 0, 0, '将来負担比率（分子）の構造'!L$53), NA())</f>
        <v>2819</v>
      </c>
      <c r="M67" s="154" t="e">
        <f>NA()</f>
        <v>#N/A</v>
      </c>
      <c r="N67" s="154" t="e">
        <f>NA()</f>
        <v>#N/A</v>
      </c>
      <c r="O67" s="154">
        <f>IF(ISNUMBER('将来負担比率（分子）の構造'!M$53), IF('将来負担比率（分子）の構造'!M$53 &lt; 0, 0, '将来負担比率（分子）の構造'!M$53), NA())</f>
        <v>2423</v>
      </c>
      <c r="P67" s="154" t="e">
        <f>NA()</f>
        <v>#N/A</v>
      </c>
    </row>
    <row r="70" spans="1:16" x14ac:dyDescent="0.15">
      <c r="A70" s="156" t="s">
        <v>70</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71</v>
      </c>
      <c r="B72" s="158">
        <f>基金残高に係る経年分析!F55</f>
        <v>293</v>
      </c>
      <c r="C72" s="158">
        <f>基金残高に係る経年分析!G55</f>
        <v>293</v>
      </c>
      <c r="D72" s="158">
        <f>基金残高に係る経年分析!H55</f>
        <v>283</v>
      </c>
    </row>
    <row r="73" spans="1:16" x14ac:dyDescent="0.15">
      <c r="A73" s="157" t="s">
        <v>72</v>
      </c>
      <c r="B73" s="158">
        <f>基金残高に係る経年分析!F56</f>
        <v>322</v>
      </c>
      <c r="C73" s="158">
        <f>基金残高に係る経年分析!G56</f>
        <v>373</v>
      </c>
      <c r="D73" s="158">
        <f>基金残高に係る経年分析!H56</f>
        <v>432</v>
      </c>
    </row>
    <row r="74" spans="1:16" x14ac:dyDescent="0.15">
      <c r="A74" s="157" t="s">
        <v>73</v>
      </c>
      <c r="B74" s="158">
        <f>基金残高に係る経年分析!F57</f>
        <v>272</v>
      </c>
      <c r="C74" s="158">
        <f>基金残高に係る経年分析!G57</f>
        <v>372</v>
      </c>
      <c r="D74" s="158">
        <f>基金残高に係る経年分析!H57</f>
        <v>326</v>
      </c>
    </row>
  </sheetData>
  <sheetProtection algorithmName="SHA-512" hashValue="AI1e2cB1PUWSEY/OUyymx7f6Ssn2irg9urw6wEok8MG79OEd1wtKpJ7rYZ0dc2eKwnLNvPBEVQdAfIsXaCToPw==" saltValue="8mdaooeJoI61UzIqJwSkK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90" t="s">
        <v>206</v>
      </c>
      <c r="DI1" s="591"/>
      <c r="DJ1" s="591"/>
      <c r="DK1" s="591"/>
      <c r="DL1" s="591"/>
      <c r="DM1" s="591"/>
      <c r="DN1" s="592"/>
      <c r="DO1" s="194"/>
      <c r="DP1" s="590" t="s">
        <v>207</v>
      </c>
      <c r="DQ1" s="591"/>
      <c r="DR1" s="591"/>
      <c r="DS1" s="591"/>
      <c r="DT1" s="591"/>
      <c r="DU1" s="591"/>
      <c r="DV1" s="591"/>
      <c r="DW1" s="591"/>
      <c r="DX1" s="591"/>
      <c r="DY1" s="591"/>
      <c r="DZ1" s="591"/>
      <c r="EA1" s="591"/>
      <c r="EB1" s="591"/>
      <c r="EC1" s="592"/>
      <c r="ED1" s="193"/>
      <c r="EE1" s="193"/>
      <c r="EF1" s="193"/>
      <c r="EG1" s="193"/>
      <c r="EH1" s="193"/>
      <c r="EI1" s="193"/>
      <c r="EJ1" s="193"/>
      <c r="EK1" s="193"/>
      <c r="EL1" s="193"/>
      <c r="EM1" s="193"/>
    </row>
    <row r="2" spans="2:143" ht="22.5" customHeight="1" x14ac:dyDescent="0.15">
      <c r="B2" s="195" t="s">
        <v>208</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593" t="s">
        <v>209</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210</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5"/>
      <c r="CD3" s="593" t="s">
        <v>211</v>
      </c>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5"/>
    </row>
    <row r="4" spans="2:143" ht="11.25" customHeight="1" x14ac:dyDescent="0.15">
      <c r="B4" s="593" t="s">
        <v>1</v>
      </c>
      <c r="C4" s="594"/>
      <c r="D4" s="594"/>
      <c r="E4" s="594"/>
      <c r="F4" s="594"/>
      <c r="G4" s="594"/>
      <c r="H4" s="594"/>
      <c r="I4" s="594"/>
      <c r="J4" s="594"/>
      <c r="K4" s="594"/>
      <c r="L4" s="594"/>
      <c r="M4" s="594"/>
      <c r="N4" s="594"/>
      <c r="O4" s="594"/>
      <c r="P4" s="594"/>
      <c r="Q4" s="595"/>
      <c r="R4" s="593" t="s">
        <v>212</v>
      </c>
      <c r="S4" s="594"/>
      <c r="T4" s="594"/>
      <c r="U4" s="594"/>
      <c r="V4" s="594"/>
      <c r="W4" s="594"/>
      <c r="X4" s="594"/>
      <c r="Y4" s="595"/>
      <c r="Z4" s="593" t="s">
        <v>213</v>
      </c>
      <c r="AA4" s="594"/>
      <c r="AB4" s="594"/>
      <c r="AC4" s="595"/>
      <c r="AD4" s="593" t="s">
        <v>214</v>
      </c>
      <c r="AE4" s="594"/>
      <c r="AF4" s="594"/>
      <c r="AG4" s="594"/>
      <c r="AH4" s="594"/>
      <c r="AI4" s="594"/>
      <c r="AJ4" s="594"/>
      <c r="AK4" s="595"/>
      <c r="AL4" s="593" t="s">
        <v>213</v>
      </c>
      <c r="AM4" s="594"/>
      <c r="AN4" s="594"/>
      <c r="AO4" s="595"/>
      <c r="AP4" s="596" t="s">
        <v>215</v>
      </c>
      <c r="AQ4" s="596"/>
      <c r="AR4" s="596"/>
      <c r="AS4" s="596"/>
      <c r="AT4" s="596"/>
      <c r="AU4" s="596"/>
      <c r="AV4" s="596"/>
      <c r="AW4" s="596"/>
      <c r="AX4" s="596"/>
      <c r="AY4" s="596"/>
      <c r="AZ4" s="596"/>
      <c r="BA4" s="596"/>
      <c r="BB4" s="596"/>
      <c r="BC4" s="596"/>
      <c r="BD4" s="596"/>
      <c r="BE4" s="596"/>
      <c r="BF4" s="596"/>
      <c r="BG4" s="596" t="s">
        <v>216</v>
      </c>
      <c r="BH4" s="596"/>
      <c r="BI4" s="596"/>
      <c r="BJ4" s="596"/>
      <c r="BK4" s="596"/>
      <c r="BL4" s="596"/>
      <c r="BM4" s="596"/>
      <c r="BN4" s="596"/>
      <c r="BO4" s="596" t="s">
        <v>213</v>
      </c>
      <c r="BP4" s="596"/>
      <c r="BQ4" s="596"/>
      <c r="BR4" s="596"/>
      <c r="BS4" s="596" t="s">
        <v>217</v>
      </c>
      <c r="BT4" s="596"/>
      <c r="BU4" s="596"/>
      <c r="BV4" s="596"/>
      <c r="BW4" s="596"/>
      <c r="BX4" s="596"/>
      <c r="BY4" s="596"/>
      <c r="BZ4" s="596"/>
      <c r="CA4" s="596"/>
      <c r="CB4" s="596"/>
      <c r="CD4" s="593" t="s">
        <v>218</v>
      </c>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5"/>
    </row>
    <row r="5" spans="2:143" ht="11.25" customHeight="1" x14ac:dyDescent="0.15">
      <c r="B5" s="597" t="s">
        <v>219</v>
      </c>
      <c r="C5" s="598"/>
      <c r="D5" s="598"/>
      <c r="E5" s="598"/>
      <c r="F5" s="598"/>
      <c r="G5" s="598"/>
      <c r="H5" s="598"/>
      <c r="I5" s="598"/>
      <c r="J5" s="598"/>
      <c r="K5" s="598"/>
      <c r="L5" s="598"/>
      <c r="M5" s="598"/>
      <c r="N5" s="598"/>
      <c r="O5" s="598"/>
      <c r="P5" s="598"/>
      <c r="Q5" s="599"/>
      <c r="R5" s="600">
        <v>206808</v>
      </c>
      <c r="S5" s="601"/>
      <c r="T5" s="601"/>
      <c r="U5" s="601"/>
      <c r="V5" s="601"/>
      <c r="W5" s="601"/>
      <c r="X5" s="601"/>
      <c r="Y5" s="602"/>
      <c r="Z5" s="603">
        <v>4.2</v>
      </c>
      <c r="AA5" s="603"/>
      <c r="AB5" s="603"/>
      <c r="AC5" s="603"/>
      <c r="AD5" s="604">
        <v>206808</v>
      </c>
      <c r="AE5" s="604"/>
      <c r="AF5" s="604"/>
      <c r="AG5" s="604"/>
      <c r="AH5" s="604"/>
      <c r="AI5" s="604"/>
      <c r="AJ5" s="604"/>
      <c r="AK5" s="604"/>
      <c r="AL5" s="605">
        <v>9</v>
      </c>
      <c r="AM5" s="606"/>
      <c r="AN5" s="606"/>
      <c r="AO5" s="607"/>
      <c r="AP5" s="597" t="s">
        <v>220</v>
      </c>
      <c r="AQ5" s="598"/>
      <c r="AR5" s="598"/>
      <c r="AS5" s="598"/>
      <c r="AT5" s="598"/>
      <c r="AU5" s="598"/>
      <c r="AV5" s="598"/>
      <c r="AW5" s="598"/>
      <c r="AX5" s="598"/>
      <c r="AY5" s="598"/>
      <c r="AZ5" s="598"/>
      <c r="BA5" s="598"/>
      <c r="BB5" s="598"/>
      <c r="BC5" s="598"/>
      <c r="BD5" s="598"/>
      <c r="BE5" s="598"/>
      <c r="BF5" s="599"/>
      <c r="BG5" s="611">
        <v>205106</v>
      </c>
      <c r="BH5" s="612"/>
      <c r="BI5" s="612"/>
      <c r="BJ5" s="612"/>
      <c r="BK5" s="612"/>
      <c r="BL5" s="612"/>
      <c r="BM5" s="612"/>
      <c r="BN5" s="613"/>
      <c r="BO5" s="614">
        <v>99.2</v>
      </c>
      <c r="BP5" s="614"/>
      <c r="BQ5" s="614"/>
      <c r="BR5" s="614"/>
      <c r="BS5" s="615" t="s">
        <v>122</v>
      </c>
      <c r="BT5" s="615"/>
      <c r="BU5" s="615"/>
      <c r="BV5" s="615"/>
      <c r="BW5" s="615"/>
      <c r="BX5" s="615"/>
      <c r="BY5" s="615"/>
      <c r="BZ5" s="615"/>
      <c r="CA5" s="615"/>
      <c r="CB5" s="619"/>
      <c r="CD5" s="593" t="s">
        <v>215</v>
      </c>
      <c r="CE5" s="594"/>
      <c r="CF5" s="594"/>
      <c r="CG5" s="594"/>
      <c r="CH5" s="594"/>
      <c r="CI5" s="594"/>
      <c r="CJ5" s="594"/>
      <c r="CK5" s="594"/>
      <c r="CL5" s="594"/>
      <c r="CM5" s="594"/>
      <c r="CN5" s="594"/>
      <c r="CO5" s="594"/>
      <c r="CP5" s="594"/>
      <c r="CQ5" s="595"/>
      <c r="CR5" s="593" t="s">
        <v>221</v>
      </c>
      <c r="CS5" s="594"/>
      <c r="CT5" s="594"/>
      <c r="CU5" s="594"/>
      <c r="CV5" s="594"/>
      <c r="CW5" s="594"/>
      <c r="CX5" s="594"/>
      <c r="CY5" s="595"/>
      <c r="CZ5" s="593" t="s">
        <v>213</v>
      </c>
      <c r="DA5" s="594"/>
      <c r="DB5" s="594"/>
      <c r="DC5" s="595"/>
      <c r="DD5" s="593" t="s">
        <v>222</v>
      </c>
      <c r="DE5" s="594"/>
      <c r="DF5" s="594"/>
      <c r="DG5" s="594"/>
      <c r="DH5" s="594"/>
      <c r="DI5" s="594"/>
      <c r="DJ5" s="594"/>
      <c r="DK5" s="594"/>
      <c r="DL5" s="594"/>
      <c r="DM5" s="594"/>
      <c r="DN5" s="594"/>
      <c r="DO5" s="594"/>
      <c r="DP5" s="595"/>
      <c r="DQ5" s="593" t="s">
        <v>223</v>
      </c>
      <c r="DR5" s="594"/>
      <c r="DS5" s="594"/>
      <c r="DT5" s="594"/>
      <c r="DU5" s="594"/>
      <c r="DV5" s="594"/>
      <c r="DW5" s="594"/>
      <c r="DX5" s="594"/>
      <c r="DY5" s="594"/>
      <c r="DZ5" s="594"/>
      <c r="EA5" s="594"/>
      <c r="EB5" s="594"/>
      <c r="EC5" s="595"/>
    </row>
    <row r="6" spans="2:143" ht="11.25" customHeight="1" x14ac:dyDescent="0.15">
      <c r="B6" s="608" t="s">
        <v>224</v>
      </c>
      <c r="C6" s="609"/>
      <c r="D6" s="609"/>
      <c r="E6" s="609"/>
      <c r="F6" s="609"/>
      <c r="G6" s="609"/>
      <c r="H6" s="609"/>
      <c r="I6" s="609"/>
      <c r="J6" s="609"/>
      <c r="K6" s="609"/>
      <c r="L6" s="609"/>
      <c r="M6" s="609"/>
      <c r="N6" s="609"/>
      <c r="O6" s="609"/>
      <c r="P6" s="609"/>
      <c r="Q6" s="610"/>
      <c r="R6" s="611">
        <v>20611</v>
      </c>
      <c r="S6" s="612"/>
      <c r="T6" s="612"/>
      <c r="U6" s="612"/>
      <c r="V6" s="612"/>
      <c r="W6" s="612"/>
      <c r="X6" s="612"/>
      <c r="Y6" s="613"/>
      <c r="Z6" s="614">
        <v>0.4</v>
      </c>
      <c r="AA6" s="614"/>
      <c r="AB6" s="614"/>
      <c r="AC6" s="614"/>
      <c r="AD6" s="615">
        <v>20611</v>
      </c>
      <c r="AE6" s="615"/>
      <c r="AF6" s="615"/>
      <c r="AG6" s="615"/>
      <c r="AH6" s="615"/>
      <c r="AI6" s="615"/>
      <c r="AJ6" s="615"/>
      <c r="AK6" s="615"/>
      <c r="AL6" s="616">
        <v>0.9</v>
      </c>
      <c r="AM6" s="617"/>
      <c r="AN6" s="617"/>
      <c r="AO6" s="618"/>
      <c r="AP6" s="608" t="s">
        <v>225</v>
      </c>
      <c r="AQ6" s="609"/>
      <c r="AR6" s="609"/>
      <c r="AS6" s="609"/>
      <c r="AT6" s="609"/>
      <c r="AU6" s="609"/>
      <c r="AV6" s="609"/>
      <c r="AW6" s="609"/>
      <c r="AX6" s="609"/>
      <c r="AY6" s="609"/>
      <c r="AZ6" s="609"/>
      <c r="BA6" s="609"/>
      <c r="BB6" s="609"/>
      <c r="BC6" s="609"/>
      <c r="BD6" s="609"/>
      <c r="BE6" s="609"/>
      <c r="BF6" s="610"/>
      <c r="BG6" s="611">
        <v>205106</v>
      </c>
      <c r="BH6" s="612"/>
      <c r="BI6" s="612"/>
      <c r="BJ6" s="612"/>
      <c r="BK6" s="612"/>
      <c r="BL6" s="612"/>
      <c r="BM6" s="612"/>
      <c r="BN6" s="613"/>
      <c r="BO6" s="614">
        <v>99.2</v>
      </c>
      <c r="BP6" s="614"/>
      <c r="BQ6" s="614"/>
      <c r="BR6" s="614"/>
      <c r="BS6" s="615" t="s">
        <v>226</v>
      </c>
      <c r="BT6" s="615"/>
      <c r="BU6" s="615"/>
      <c r="BV6" s="615"/>
      <c r="BW6" s="615"/>
      <c r="BX6" s="615"/>
      <c r="BY6" s="615"/>
      <c r="BZ6" s="615"/>
      <c r="CA6" s="615"/>
      <c r="CB6" s="619"/>
      <c r="CD6" s="597" t="s">
        <v>227</v>
      </c>
      <c r="CE6" s="598"/>
      <c r="CF6" s="598"/>
      <c r="CG6" s="598"/>
      <c r="CH6" s="598"/>
      <c r="CI6" s="598"/>
      <c r="CJ6" s="598"/>
      <c r="CK6" s="598"/>
      <c r="CL6" s="598"/>
      <c r="CM6" s="598"/>
      <c r="CN6" s="598"/>
      <c r="CO6" s="598"/>
      <c r="CP6" s="598"/>
      <c r="CQ6" s="599"/>
      <c r="CR6" s="611">
        <v>51303</v>
      </c>
      <c r="CS6" s="612"/>
      <c r="CT6" s="612"/>
      <c r="CU6" s="612"/>
      <c r="CV6" s="612"/>
      <c r="CW6" s="612"/>
      <c r="CX6" s="612"/>
      <c r="CY6" s="613"/>
      <c r="CZ6" s="605">
        <v>1.1000000000000001</v>
      </c>
      <c r="DA6" s="606"/>
      <c r="DB6" s="606"/>
      <c r="DC6" s="622"/>
      <c r="DD6" s="620" t="s">
        <v>226</v>
      </c>
      <c r="DE6" s="612"/>
      <c r="DF6" s="612"/>
      <c r="DG6" s="612"/>
      <c r="DH6" s="612"/>
      <c r="DI6" s="612"/>
      <c r="DJ6" s="612"/>
      <c r="DK6" s="612"/>
      <c r="DL6" s="612"/>
      <c r="DM6" s="612"/>
      <c r="DN6" s="612"/>
      <c r="DO6" s="612"/>
      <c r="DP6" s="613"/>
      <c r="DQ6" s="620">
        <v>51303</v>
      </c>
      <c r="DR6" s="612"/>
      <c r="DS6" s="612"/>
      <c r="DT6" s="612"/>
      <c r="DU6" s="612"/>
      <c r="DV6" s="612"/>
      <c r="DW6" s="612"/>
      <c r="DX6" s="612"/>
      <c r="DY6" s="612"/>
      <c r="DZ6" s="612"/>
      <c r="EA6" s="612"/>
      <c r="EB6" s="612"/>
      <c r="EC6" s="621"/>
    </row>
    <row r="7" spans="2:143" ht="11.25" customHeight="1" x14ac:dyDescent="0.15">
      <c r="B7" s="608" t="s">
        <v>228</v>
      </c>
      <c r="C7" s="609"/>
      <c r="D7" s="609"/>
      <c r="E7" s="609"/>
      <c r="F7" s="609"/>
      <c r="G7" s="609"/>
      <c r="H7" s="609"/>
      <c r="I7" s="609"/>
      <c r="J7" s="609"/>
      <c r="K7" s="609"/>
      <c r="L7" s="609"/>
      <c r="M7" s="609"/>
      <c r="N7" s="609"/>
      <c r="O7" s="609"/>
      <c r="P7" s="609"/>
      <c r="Q7" s="610"/>
      <c r="R7" s="611">
        <v>643</v>
      </c>
      <c r="S7" s="612"/>
      <c r="T7" s="612"/>
      <c r="U7" s="612"/>
      <c r="V7" s="612"/>
      <c r="W7" s="612"/>
      <c r="X7" s="612"/>
      <c r="Y7" s="613"/>
      <c r="Z7" s="614">
        <v>0</v>
      </c>
      <c r="AA7" s="614"/>
      <c r="AB7" s="614"/>
      <c r="AC7" s="614"/>
      <c r="AD7" s="615">
        <v>643</v>
      </c>
      <c r="AE7" s="615"/>
      <c r="AF7" s="615"/>
      <c r="AG7" s="615"/>
      <c r="AH7" s="615"/>
      <c r="AI7" s="615"/>
      <c r="AJ7" s="615"/>
      <c r="AK7" s="615"/>
      <c r="AL7" s="616">
        <v>0</v>
      </c>
      <c r="AM7" s="617"/>
      <c r="AN7" s="617"/>
      <c r="AO7" s="618"/>
      <c r="AP7" s="608" t="s">
        <v>229</v>
      </c>
      <c r="AQ7" s="609"/>
      <c r="AR7" s="609"/>
      <c r="AS7" s="609"/>
      <c r="AT7" s="609"/>
      <c r="AU7" s="609"/>
      <c r="AV7" s="609"/>
      <c r="AW7" s="609"/>
      <c r="AX7" s="609"/>
      <c r="AY7" s="609"/>
      <c r="AZ7" s="609"/>
      <c r="BA7" s="609"/>
      <c r="BB7" s="609"/>
      <c r="BC7" s="609"/>
      <c r="BD7" s="609"/>
      <c r="BE7" s="609"/>
      <c r="BF7" s="610"/>
      <c r="BG7" s="611">
        <v>106104</v>
      </c>
      <c r="BH7" s="612"/>
      <c r="BI7" s="612"/>
      <c r="BJ7" s="612"/>
      <c r="BK7" s="612"/>
      <c r="BL7" s="612"/>
      <c r="BM7" s="612"/>
      <c r="BN7" s="613"/>
      <c r="BO7" s="614">
        <v>51.3</v>
      </c>
      <c r="BP7" s="614"/>
      <c r="BQ7" s="614"/>
      <c r="BR7" s="614"/>
      <c r="BS7" s="615" t="s">
        <v>167</v>
      </c>
      <c r="BT7" s="615"/>
      <c r="BU7" s="615"/>
      <c r="BV7" s="615"/>
      <c r="BW7" s="615"/>
      <c r="BX7" s="615"/>
      <c r="BY7" s="615"/>
      <c r="BZ7" s="615"/>
      <c r="CA7" s="615"/>
      <c r="CB7" s="619"/>
      <c r="CD7" s="608" t="s">
        <v>230</v>
      </c>
      <c r="CE7" s="609"/>
      <c r="CF7" s="609"/>
      <c r="CG7" s="609"/>
      <c r="CH7" s="609"/>
      <c r="CI7" s="609"/>
      <c r="CJ7" s="609"/>
      <c r="CK7" s="609"/>
      <c r="CL7" s="609"/>
      <c r="CM7" s="609"/>
      <c r="CN7" s="609"/>
      <c r="CO7" s="609"/>
      <c r="CP7" s="609"/>
      <c r="CQ7" s="610"/>
      <c r="CR7" s="611">
        <v>651774</v>
      </c>
      <c r="CS7" s="612"/>
      <c r="CT7" s="612"/>
      <c r="CU7" s="612"/>
      <c r="CV7" s="612"/>
      <c r="CW7" s="612"/>
      <c r="CX7" s="612"/>
      <c r="CY7" s="613"/>
      <c r="CZ7" s="614">
        <v>13.5</v>
      </c>
      <c r="DA7" s="614"/>
      <c r="DB7" s="614"/>
      <c r="DC7" s="614"/>
      <c r="DD7" s="620">
        <v>7829</v>
      </c>
      <c r="DE7" s="612"/>
      <c r="DF7" s="612"/>
      <c r="DG7" s="612"/>
      <c r="DH7" s="612"/>
      <c r="DI7" s="612"/>
      <c r="DJ7" s="612"/>
      <c r="DK7" s="612"/>
      <c r="DL7" s="612"/>
      <c r="DM7" s="612"/>
      <c r="DN7" s="612"/>
      <c r="DO7" s="612"/>
      <c r="DP7" s="613"/>
      <c r="DQ7" s="620">
        <v>496589</v>
      </c>
      <c r="DR7" s="612"/>
      <c r="DS7" s="612"/>
      <c r="DT7" s="612"/>
      <c r="DU7" s="612"/>
      <c r="DV7" s="612"/>
      <c r="DW7" s="612"/>
      <c r="DX7" s="612"/>
      <c r="DY7" s="612"/>
      <c r="DZ7" s="612"/>
      <c r="EA7" s="612"/>
      <c r="EB7" s="612"/>
      <c r="EC7" s="621"/>
    </row>
    <row r="8" spans="2:143" ht="11.25" customHeight="1" x14ac:dyDescent="0.15">
      <c r="B8" s="608" t="s">
        <v>231</v>
      </c>
      <c r="C8" s="609"/>
      <c r="D8" s="609"/>
      <c r="E8" s="609"/>
      <c r="F8" s="609"/>
      <c r="G8" s="609"/>
      <c r="H8" s="609"/>
      <c r="I8" s="609"/>
      <c r="J8" s="609"/>
      <c r="K8" s="609"/>
      <c r="L8" s="609"/>
      <c r="M8" s="609"/>
      <c r="N8" s="609"/>
      <c r="O8" s="609"/>
      <c r="P8" s="609"/>
      <c r="Q8" s="610"/>
      <c r="R8" s="611">
        <v>924</v>
      </c>
      <c r="S8" s="612"/>
      <c r="T8" s="612"/>
      <c r="U8" s="612"/>
      <c r="V8" s="612"/>
      <c r="W8" s="612"/>
      <c r="X8" s="612"/>
      <c r="Y8" s="613"/>
      <c r="Z8" s="614">
        <v>0</v>
      </c>
      <c r="AA8" s="614"/>
      <c r="AB8" s="614"/>
      <c r="AC8" s="614"/>
      <c r="AD8" s="615">
        <v>924</v>
      </c>
      <c r="AE8" s="615"/>
      <c r="AF8" s="615"/>
      <c r="AG8" s="615"/>
      <c r="AH8" s="615"/>
      <c r="AI8" s="615"/>
      <c r="AJ8" s="615"/>
      <c r="AK8" s="615"/>
      <c r="AL8" s="616">
        <v>0</v>
      </c>
      <c r="AM8" s="617"/>
      <c r="AN8" s="617"/>
      <c r="AO8" s="618"/>
      <c r="AP8" s="608" t="s">
        <v>232</v>
      </c>
      <c r="AQ8" s="609"/>
      <c r="AR8" s="609"/>
      <c r="AS8" s="609"/>
      <c r="AT8" s="609"/>
      <c r="AU8" s="609"/>
      <c r="AV8" s="609"/>
      <c r="AW8" s="609"/>
      <c r="AX8" s="609"/>
      <c r="AY8" s="609"/>
      <c r="AZ8" s="609"/>
      <c r="BA8" s="609"/>
      <c r="BB8" s="609"/>
      <c r="BC8" s="609"/>
      <c r="BD8" s="609"/>
      <c r="BE8" s="609"/>
      <c r="BF8" s="610"/>
      <c r="BG8" s="611">
        <v>3854</v>
      </c>
      <c r="BH8" s="612"/>
      <c r="BI8" s="612"/>
      <c r="BJ8" s="612"/>
      <c r="BK8" s="612"/>
      <c r="BL8" s="612"/>
      <c r="BM8" s="612"/>
      <c r="BN8" s="613"/>
      <c r="BO8" s="614">
        <v>1.9</v>
      </c>
      <c r="BP8" s="614"/>
      <c r="BQ8" s="614"/>
      <c r="BR8" s="614"/>
      <c r="BS8" s="620" t="s">
        <v>122</v>
      </c>
      <c r="BT8" s="612"/>
      <c r="BU8" s="612"/>
      <c r="BV8" s="612"/>
      <c r="BW8" s="612"/>
      <c r="BX8" s="612"/>
      <c r="BY8" s="612"/>
      <c r="BZ8" s="612"/>
      <c r="CA8" s="612"/>
      <c r="CB8" s="621"/>
      <c r="CD8" s="608" t="s">
        <v>233</v>
      </c>
      <c r="CE8" s="609"/>
      <c r="CF8" s="609"/>
      <c r="CG8" s="609"/>
      <c r="CH8" s="609"/>
      <c r="CI8" s="609"/>
      <c r="CJ8" s="609"/>
      <c r="CK8" s="609"/>
      <c r="CL8" s="609"/>
      <c r="CM8" s="609"/>
      <c r="CN8" s="609"/>
      <c r="CO8" s="609"/>
      <c r="CP8" s="609"/>
      <c r="CQ8" s="610"/>
      <c r="CR8" s="611">
        <v>590987</v>
      </c>
      <c r="CS8" s="612"/>
      <c r="CT8" s="612"/>
      <c r="CU8" s="612"/>
      <c r="CV8" s="612"/>
      <c r="CW8" s="612"/>
      <c r="CX8" s="612"/>
      <c r="CY8" s="613"/>
      <c r="CZ8" s="614">
        <v>12.3</v>
      </c>
      <c r="DA8" s="614"/>
      <c r="DB8" s="614"/>
      <c r="DC8" s="614"/>
      <c r="DD8" s="620" t="s">
        <v>122</v>
      </c>
      <c r="DE8" s="612"/>
      <c r="DF8" s="612"/>
      <c r="DG8" s="612"/>
      <c r="DH8" s="612"/>
      <c r="DI8" s="612"/>
      <c r="DJ8" s="612"/>
      <c r="DK8" s="612"/>
      <c r="DL8" s="612"/>
      <c r="DM8" s="612"/>
      <c r="DN8" s="612"/>
      <c r="DO8" s="612"/>
      <c r="DP8" s="613"/>
      <c r="DQ8" s="620">
        <v>321574</v>
      </c>
      <c r="DR8" s="612"/>
      <c r="DS8" s="612"/>
      <c r="DT8" s="612"/>
      <c r="DU8" s="612"/>
      <c r="DV8" s="612"/>
      <c r="DW8" s="612"/>
      <c r="DX8" s="612"/>
      <c r="DY8" s="612"/>
      <c r="DZ8" s="612"/>
      <c r="EA8" s="612"/>
      <c r="EB8" s="612"/>
      <c r="EC8" s="621"/>
    </row>
    <row r="9" spans="2:143" ht="11.25" customHeight="1" x14ac:dyDescent="0.15">
      <c r="B9" s="608" t="s">
        <v>234</v>
      </c>
      <c r="C9" s="609"/>
      <c r="D9" s="609"/>
      <c r="E9" s="609"/>
      <c r="F9" s="609"/>
      <c r="G9" s="609"/>
      <c r="H9" s="609"/>
      <c r="I9" s="609"/>
      <c r="J9" s="609"/>
      <c r="K9" s="609"/>
      <c r="L9" s="609"/>
      <c r="M9" s="609"/>
      <c r="N9" s="609"/>
      <c r="O9" s="609"/>
      <c r="P9" s="609"/>
      <c r="Q9" s="610"/>
      <c r="R9" s="611">
        <v>811</v>
      </c>
      <c r="S9" s="612"/>
      <c r="T9" s="612"/>
      <c r="U9" s="612"/>
      <c r="V9" s="612"/>
      <c r="W9" s="612"/>
      <c r="X9" s="612"/>
      <c r="Y9" s="613"/>
      <c r="Z9" s="614">
        <v>0</v>
      </c>
      <c r="AA9" s="614"/>
      <c r="AB9" s="614"/>
      <c r="AC9" s="614"/>
      <c r="AD9" s="615">
        <v>811</v>
      </c>
      <c r="AE9" s="615"/>
      <c r="AF9" s="615"/>
      <c r="AG9" s="615"/>
      <c r="AH9" s="615"/>
      <c r="AI9" s="615"/>
      <c r="AJ9" s="615"/>
      <c r="AK9" s="615"/>
      <c r="AL9" s="616">
        <v>0</v>
      </c>
      <c r="AM9" s="617"/>
      <c r="AN9" s="617"/>
      <c r="AO9" s="618"/>
      <c r="AP9" s="608" t="s">
        <v>235</v>
      </c>
      <c r="AQ9" s="609"/>
      <c r="AR9" s="609"/>
      <c r="AS9" s="609"/>
      <c r="AT9" s="609"/>
      <c r="AU9" s="609"/>
      <c r="AV9" s="609"/>
      <c r="AW9" s="609"/>
      <c r="AX9" s="609"/>
      <c r="AY9" s="609"/>
      <c r="AZ9" s="609"/>
      <c r="BA9" s="609"/>
      <c r="BB9" s="609"/>
      <c r="BC9" s="609"/>
      <c r="BD9" s="609"/>
      <c r="BE9" s="609"/>
      <c r="BF9" s="610"/>
      <c r="BG9" s="611">
        <v>90342</v>
      </c>
      <c r="BH9" s="612"/>
      <c r="BI9" s="612"/>
      <c r="BJ9" s="612"/>
      <c r="BK9" s="612"/>
      <c r="BL9" s="612"/>
      <c r="BM9" s="612"/>
      <c r="BN9" s="613"/>
      <c r="BO9" s="614">
        <v>43.7</v>
      </c>
      <c r="BP9" s="614"/>
      <c r="BQ9" s="614"/>
      <c r="BR9" s="614"/>
      <c r="BS9" s="620" t="s">
        <v>122</v>
      </c>
      <c r="BT9" s="612"/>
      <c r="BU9" s="612"/>
      <c r="BV9" s="612"/>
      <c r="BW9" s="612"/>
      <c r="BX9" s="612"/>
      <c r="BY9" s="612"/>
      <c r="BZ9" s="612"/>
      <c r="CA9" s="612"/>
      <c r="CB9" s="621"/>
      <c r="CD9" s="608" t="s">
        <v>236</v>
      </c>
      <c r="CE9" s="609"/>
      <c r="CF9" s="609"/>
      <c r="CG9" s="609"/>
      <c r="CH9" s="609"/>
      <c r="CI9" s="609"/>
      <c r="CJ9" s="609"/>
      <c r="CK9" s="609"/>
      <c r="CL9" s="609"/>
      <c r="CM9" s="609"/>
      <c r="CN9" s="609"/>
      <c r="CO9" s="609"/>
      <c r="CP9" s="609"/>
      <c r="CQ9" s="610"/>
      <c r="CR9" s="611">
        <v>402580</v>
      </c>
      <c r="CS9" s="612"/>
      <c r="CT9" s="612"/>
      <c r="CU9" s="612"/>
      <c r="CV9" s="612"/>
      <c r="CW9" s="612"/>
      <c r="CX9" s="612"/>
      <c r="CY9" s="613"/>
      <c r="CZ9" s="614">
        <v>8.4</v>
      </c>
      <c r="DA9" s="614"/>
      <c r="DB9" s="614"/>
      <c r="DC9" s="614"/>
      <c r="DD9" s="620">
        <v>51852</v>
      </c>
      <c r="DE9" s="612"/>
      <c r="DF9" s="612"/>
      <c r="DG9" s="612"/>
      <c r="DH9" s="612"/>
      <c r="DI9" s="612"/>
      <c r="DJ9" s="612"/>
      <c r="DK9" s="612"/>
      <c r="DL9" s="612"/>
      <c r="DM9" s="612"/>
      <c r="DN9" s="612"/>
      <c r="DO9" s="612"/>
      <c r="DP9" s="613"/>
      <c r="DQ9" s="620">
        <v>316850</v>
      </c>
      <c r="DR9" s="612"/>
      <c r="DS9" s="612"/>
      <c r="DT9" s="612"/>
      <c r="DU9" s="612"/>
      <c r="DV9" s="612"/>
      <c r="DW9" s="612"/>
      <c r="DX9" s="612"/>
      <c r="DY9" s="612"/>
      <c r="DZ9" s="612"/>
      <c r="EA9" s="612"/>
      <c r="EB9" s="612"/>
      <c r="EC9" s="621"/>
    </row>
    <row r="10" spans="2:143" ht="11.25" customHeight="1" x14ac:dyDescent="0.15">
      <c r="B10" s="608" t="s">
        <v>237</v>
      </c>
      <c r="C10" s="609"/>
      <c r="D10" s="609"/>
      <c r="E10" s="609"/>
      <c r="F10" s="609"/>
      <c r="G10" s="609"/>
      <c r="H10" s="609"/>
      <c r="I10" s="609"/>
      <c r="J10" s="609"/>
      <c r="K10" s="609"/>
      <c r="L10" s="609"/>
      <c r="M10" s="609"/>
      <c r="N10" s="609"/>
      <c r="O10" s="609"/>
      <c r="P10" s="609"/>
      <c r="Q10" s="610"/>
      <c r="R10" s="611" t="s">
        <v>167</v>
      </c>
      <c r="S10" s="612"/>
      <c r="T10" s="612"/>
      <c r="U10" s="612"/>
      <c r="V10" s="612"/>
      <c r="W10" s="612"/>
      <c r="X10" s="612"/>
      <c r="Y10" s="613"/>
      <c r="Z10" s="614" t="s">
        <v>226</v>
      </c>
      <c r="AA10" s="614"/>
      <c r="AB10" s="614"/>
      <c r="AC10" s="614"/>
      <c r="AD10" s="615" t="s">
        <v>167</v>
      </c>
      <c r="AE10" s="615"/>
      <c r="AF10" s="615"/>
      <c r="AG10" s="615"/>
      <c r="AH10" s="615"/>
      <c r="AI10" s="615"/>
      <c r="AJ10" s="615"/>
      <c r="AK10" s="615"/>
      <c r="AL10" s="616" t="s">
        <v>122</v>
      </c>
      <c r="AM10" s="617"/>
      <c r="AN10" s="617"/>
      <c r="AO10" s="618"/>
      <c r="AP10" s="608" t="s">
        <v>238</v>
      </c>
      <c r="AQ10" s="609"/>
      <c r="AR10" s="609"/>
      <c r="AS10" s="609"/>
      <c r="AT10" s="609"/>
      <c r="AU10" s="609"/>
      <c r="AV10" s="609"/>
      <c r="AW10" s="609"/>
      <c r="AX10" s="609"/>
      <c r="AY10" s="609"/>
      <c r="AZ10" s="609"/>
      <c r="BA10" s="609"/>
      <c r="BB10" s="609"/>
      <c r="BC10" s="609"/>
      <c r="BD10" s="609"/>
      <c r="BE10" s="609"/>
      <c r="BF10" s="610"/>
      <c r="BG10" s="611">
        <v>7016</v>
      </c>
      <c r="BH10" s="612"/>
      <c r="BI10" s="612"/>
      <c r="BJ10" s="612"/>
      <c r="BK10" s="612"/>
      <c r="BL10" s="612"/>
      <c r="BM10" s="612"/>
      <c r="BN10" s="613"/>
      <c r="BO10" s="614">
        <v>3.4</v>
      </c>
      <c r="BP10" s="614"/>
      <c r="BQ10" s="614"/>
      <c r="BR10" s="614"/>
      <c r="BS10" s="620" t="s">
        <v>226</v>
      </c>
      <c r="BT10" s="612"/>
      <c r="BU10" s="612"/>
      <c r="BV10" s="612"/>
      <c r="BW10" s="612"/>
      <c r="BX10" s="612"/>
      <c r="BY10" s="612"/>
      <c r="BZ10" s="612"/>
      <c r="CA10" s="612"/>
      <c r="CB10" s="621"/>
      <c r="CD10" s="608" t="s">
        <v>239</v>
      </c>
      <c r="CE10" s="609"/>
      <c r="CF10" s="609"/>
      <c r="CG10" s="609"/>
      <c r="CH10" s="609"/>
      <c r="CI10" s="609"/>
      <c r="CJ10" s="609"/>
      <c r="CK10" s="609"/>
      <c r="CL10" s="609"/>
      <c r="CM10" s="609"/>
      <c r="CN10" s="609"/>
      <c r="CO10" s="609"/>
      <c r="CP10" s="609"/>
      <c r="CQ10" s="610"/>
      <c r="CR10" s="611" t="s">
        <v>226</v>
      </c>
      <c r="CS10" s="612"/>
      <c r="CT10" s="612"/>
      <c r="CU10" s="612"/>
      <c r="CV10" s="612"/>
      <c r="CW10" s="612"/>
      <c r="CX10" s="612"/>
      <c r="CY10" s="613"/>
      <c r="CZ10" s="614" t="s">
        <v>122</v>
      </c>
      <c r="DA10" s="614"/>
      <c r="DB10" s="614"/>
      <c r="DC10" s="614"/>
      <c r="DD10" s="620" t="s">
        <v>167</v>
      </c>
      <c r="DE10" s="612"/>
      <c r="DF10" s="612"/>
      <c r="DG10" s="612"/>
      <c r="DH10" s="612"/>
      <c r="DI10" s="612"/>
      <c r="DJ10" s="612"/>
      <c r="DK10" s="612"/>
      <c r="DL10" s="612"/>
      <c r="DM10" s="612"/>
      <c r="DN10" s="612"/>
      <c r="DO10" s="612"/>
      <c r="DP10" s="613"/>
      <c r="DQ10" s="620" t="s">
        <v>122</v>
      </c>
      <c r="DR10" s="612"/>
      <c r="DS10" s="612"/>
      <c r="DT10" s="612"/>
      <c r="DU10" s="612"/>
      <c r="DV10" s="612"/>
      <c r="DW10" s="612"/>
      <c r="DX10" s="612"/>
      <c r="DY10" s="612"/>
      <c r="DZ10" s="612"/>
      <c r="EA10" s="612"/>
      <c r="EB10" s="612"/>
      <c r="EC10" s="621"/>
    </row>
    <row r="11" spans="2:143" ht="11.25" customHeight="1" x14ac:dyDescent="0.15">
      <c r="B11" s="608" t="s">
        <v>240</v>
      </c>
      <c r="C11" s="609"/>
      <c r="D11" s="609"/>
      <c r="E11" s="609"/>
      <c r="F11" s="609"/>
      <c r="G11" s="609"/>
      <c r="H11" s="609"/>
      <c r="I11" s="609"/>
      <c r="J11" s="609"/>
      <c r="K11" s="609"/>
      <c r="L11" s="609"/>
      <c r="M11" s="609"/>
      <c r="N11" s="609"/>
      <c r="O11" s="609"/>
      <c r="P11" s="609"/>
      <c r="Q11" s="610"/>
      <c r="R11" s="611" t="s">
        <v>122</v>
      </c>
      <c r="S11" s="612"/>
      <c r="T11" s="612"/>
      <c r="U11" s="612"/>
      <c r="V11" s="612"/>
      <c r="W11" s="612"/>
      <c r="X11" s="612"/>
      <c r="Y11" s="613"/>
      <c r="Z11" s="614" t="s">
        <v>122</v>
      </c>
      <c r="AA11" s="614"/>
      <c r="AB11" s="614"/>
      <c r="AC11" s="614"/>
      <c r="AD11" s="615" t="s">
        <v>122</v>
      </c>
      <c r="AE11" s="615"/>
      <c r="AF11" s="615"/>
      <c r="AG11" s="615"/>
      <c r="AH11" s="615"/>
      <c r="AI11" s="615"/>
      <c r="AJ11" s="615"/>
      <c r="AK11" s="615"/>
      <c r="AL11" s="616" t="s">
        <v>226</v>
      </c>
      <c r="AM11" s="617"/>
      <c r="AN11" s="617"/>
      <c r="AO11" s="618"/>
      <c r="AP11" s="608" t="s">
        <v>241</v>
      </c>
      <c r="AQ11" s="609"/>
      <c r="AR11" s="609"/>
      <c r="AS11" s="609"/>
      <c r="AT11" s="609"/>
      <c r="AU11" s="609"/>
      <c r="AV11" s="609"/>
      <c r="AW11" s="609"/>
      <c r="AX11" s="609"/>
      <c r="AY11" s="609"/>
      <c r="AZ11" s="609"/>
      <c r="BA11" s="609"/>
      <c r="BB11" s="609"/>
      <c r="BC11" s="609"/>
      <c r="BD11" s="609"/>
      <c r="BE11" s="609"/>
      <c r="BF11" s="610"/>
      <c r="BG11" s="611">
        <v>4892</v>
      </c>
      <c r="BH11" s="612"/>
      <c r="BI11" s="612"/>
      <c r="BJ11" s="612"/>
      <c r="BK11" s="612"/>
      <c r="BL11" s="612"/>
      <c r="BM11" s="612"/>
      <c r="BN11" s="613"/>
      <c r="BO11" s="614">
        <v>2.4</v>
      </c>
      <c r="BP11" s="614"/>
      <c r="BQ11" s="614"/>
      <c r="BR11" s="614"/>
      <c r="BS11" s="620" t="s">
        <v>122</v>
      </c>
      <c r="BT11" s="612"/>
      <c r="BU11" s="612"/>
      <c r="BV11" s="612"/>
      <c r="BW11" s="612"/>
      <c r="BX11" s="612"/>
      <c r="BY11" s="612"/>
      <c r="BZ11" s="612"/>
      <c r="CA11" s="612"/>
      <c r="CB11" s="621"/>
      <c r="CD11" s="608" t="s">
        <v>242</v>
      </c>
      <c r="CE11" s="609"/>
      <c r="CF11" s="609"/>
      <c r="CG11" s="609"/>
      <c r="CH11" s="609"/>
      <c r="CI11" s="609"/>
      <c r="CJ11" s="609"/>
      <c r="CK11" s="609"/>
      <c r="CL11" s="609"/>
      <c r="CM11" s="609"/>
      <c r="CN11" s="609"/>
      <c r="CO11" s="609"/>
      <c r="CP11" s="609"/>
      <c r="CQ11" s="610"/>
      <c r="CR11" s="611">
        <v>789570</v>
      </c>
      <c r="CS11" s="612"/>
      <c r="CT11" s="612"/>
      <c r="CU11" s="612"/>
      <c r="CV11" s="612"/>
      <c r="CW11" s="612"/>
      <c r="CX11" s="612"/>
      <c r="CY11" s="613"/>
      <c r="CZ11" s="614">
        <v>16.399999999999999</v>
      </c>
      <c r="DA11" s="614"/>
      <c r="DB11" s="614"/>
      <c r="DC11" s="614"/>
      <c r="DD11" s="620">
        <v>505993</v>
      </c>
      <c r="DE11" s="612"/>
      <c r="DF11" s="612"/>
      <c r="DG11" s="612"/>
      <c r="DH11" s="612"/>
      <c r="DI11" s="612"/>
      <c r="DJ11" s="612"/>
      <c r="DK11" s="612"/>
      <c r="DL11" s="612"/>
      <c r="DM11" s="612"/>
      <c r="DN11" s="612"/>
      <c r="DO11" s="612"/>
      <c r="DP11" s="613"/>
      <c r="DQ11" s="620">
        <v>168870</v>
      </c>
      <c r="DR11" s="612"/>
      <c r="DS11" s="612"/>
      <c r="DT11" s="612"/>
      <c r="DU11" s="612"/>
      <c r="DV11" s="612"/>
      <c r="DW11" s="612"/>
      <c r="DX11" s="612"/>
      <c r="DY11" s="612"/>
      <c r="DZ11" s="612"/>
      <c r="EA11" s="612"/>
      <c r="EB11" s="612"/>
      <c r="EC11" s="621"/>
    </row>
    <row r="12" spans="2:143" ht="11.25" customHeight="1" x14ac:dyDescent="0.15">
      <c r="B12" s="608" t="s">
        <v>243</v>
      </c>
      <c r="C12" s="609"/>
      <c r="D12" s="609"/>
      <c r="E12" s="609"/>
      <c r="F12" s="609"/>
      <c r="G12" s="609"/>
      <c r="H12" s="609"/>
      <c r="I12" s="609"/>
      <c r="J12" s="609"/>
      <c r="K12" s="609"/>
      <c r="L12" s="609"/>
      <c r="M12" s="609"/>
      <c r="N12" s="609"/>
      <c r="O12" s="609"/>
      <c r="P12" s="609"/>
      <c r="Q12" s="610"/>
      <c r="R12" s="611">
        <v>40758</v>
      </c>
      <c r="S12" s="612"/>
      <c r="T12" s="612"/>
      <c r="U12" s="612"/>
      <c r="V12" s="612"/>
      <c r="W12" s="612"/>
      <c r="X12" s="612"/>
      <c r="Y12" s="613"/>
      <c r="Z12" s="614">
        <v>0.8</v>
      </c>
      <c r="AA12" s="614"/>
      <c r="AB12" s="614"/>
      <c r="AC12" s="614"/>
      <c r="AD12" s="615">
        <v>40758</v>
      </c>
      <c r="AE12" s="615"/>
      <c r="AF12" s="615"/>
      <c r="AG12" s="615"/>
      <c r="AH12" s="615"/>
      <c r="AI12" s="615"/>
      <c r="AJ12" s="615"/>
      <c r="AK12" s="615"/>
      <c r="AL12" s="616">
        <v>1.8</v>
      </c>
      <c r="AM12" s="617"/>
      <c r="AN12" s="617"/>
      <c r="AO12" s="618"/>
      <c r="AP12" s="608" t="s">
        <v>244</v>
      </c>
      <c r="AQ12" s="609"/>
      <c r="AR12" s="609"/>
      <c r="AS12" s="609"/>
      <c r="AT12" s="609"/>
      <c r="AU12" s="609"/>
      <c r="AV12" s="609"/>
      <c r="AW12" s="609"/>
      <c r="AX12" s="609"/>
      <c r="AY12" s="609"/>
      <c r="AZ12" s="609"/>
      <c r="BA12" s="609"/>
      <c r="BB12" s="609"/>
      <c r="BC12" s="609"/>
      <c r="BD12" s="609"/>
      <c r="BE12" s="609"/>
      <c r="BF12" s="610"/>
      <c r="BG12" s="611">
        <v>71776</v>
      </c>
      <c r="BH12" s="612"/>
      <c r="BI12" s="612"/>
      <c r="BJ12" s="612"/>
      <c r="BK12" s="612"/>
      <c r="BL12" s="612"/>
      <c r="BM12" s="612"/>
      <c r="BN12" s="613"/>
      <c r="BO12" s="614">
        <v>34.700000000000003</v>
      </c>
      <c r="BP12" s="614"/>
      <c r="BQ12" s="614"/>
      <c r="BR12" s="614"/>
      <c r="BS12" s="620" t="s">
        <v>122</v>
      </c>
      <c r="BT12" s="612"/>
      <c r="BU12" s="612"/>
      <c r="BV12" s="612"/>
      <c r="BW12" s="612"/>
      <c r="BX12" s="612"/>
      <c r="BY12" s="612"/>
      <c r="BZ12" s="612"/>
      <c r="CA12" s="612"/>
      <c r="CB12" s="621"/>
      <c r="CD12" s="608" t="s">
        <v>245</v>
      </c>
      <c r="CE12" s="609"/>
      <c r="CF12" s="609"/>
      <c r="CG12" s="609"/>
      <c r="CH12" s="609"/>
      <c r="CI12" s="609"/>
      <c r="CJ12" s="609"/>
      <c r="CK12" s="609"/>
      <c r="CL12" s="609"/>
      <c r="CM12" s="609"/>
      <c r="CN12" s="609"/>
      <c r="CO12" s="609"/>
      <c r="CP12" s="609"/>
      <c r="CQ12" s="610"/>
      <c r="CR12" s="611">
        <v>354702</v>
      </c>
      <c r="CS12" s="612"/>
      <c r="CT12" s="612"/>
      <c r="CU12" s="612"/>
      <c r="CV12" s="612"/>
      <c r="CW12" s="612"/>
      <c r="CX12" s="612"/>
      <c r="CY12" s="613"/>
      <c r="CZ12" s="614">
        <v>7.4</v>
      </c>
      <c r="DA12" s="614"/>
      <c r="DB12" s="614"/>
      <c r="DC12" s="614"/>
      <c r="DD12" s="620">
        <v>79576</v>
      </c>
      <c r="DE12" s="612"/>
      <c r="DF12" s="612"/>
      <c r="DG12" s="612"/>
      <c r="DH12" s="612"/>
      <c r="DI12" s="612"/>
      <c r="DJ12" s="612"/>
      <c r="DK12" s="612"/>
      <c r="DL12" s="612"/>
      <c r="DM12" s="612"/>
      <c r="DN12" s="612"/>
      <c r="DO12" s="612"/>
      <c r="DP12" s="613"/>
      <c r="DQ12" s="620">
        <v>106795</v>
      </c>
      <c r="DR12" s="612"/>
      <c r="DS12" s="612"/>
      <c r="DT12" s="612"/>
      <c r="DU12" s="612"/>
      <c r="DV12" s="612"/>
      <c r="DW12" s="612"/>
      <c r="DX12" s="612"/>
      <c r="DY12" s="612"/>
      <c r="DZ12" s="612"/>
      <c r="EA12" s="612"/>
      <c r="EB12" s="612"/>
      <c r="EC12" s="621"/>
    </row>
    <row r="13" spans="2:143" ht="11.25" customHeight="1" x14ac:dyDescent="0.15">
      <c r="B13" s="608" t="s">
        <v>246</v>
      </c>
      <c r="C13" s="609"/>
      <c r="D13" s="609"/>
      <c r="E13" s="609"/>
      <c r="F13" s="609"/>
      <c r="G13" s="609"/>
      <c r="H13" s="609"/>
      <c r="I13" s="609"/>
      <c r="J13" s="609"/>
      <c r="K13" s="609"/>
      <c r="L13" s="609"/>
      <c r="M13" s="609"/>
      <c r="N13" s="609"/>
      <c r="O13" s="609"/>
      <c r="P13" s="609"/>
      <c r="Q13" s="610"/>
      <c r="R13" s="611" t="s">
        <v>122</v>
      </c>
      <c r="S13" s="612"/>
      <c r="T13" s="612"/>
      <c r="U13" s="612"/>
      <c r="V13" s="612"/>
      <c r="W13" s="612"/>
      <c r="X13" s="612"/>
      <c r="Y13" s="613"/>
      <c r="Z13" s="614" t="s">
        <v>122</v>
      </c>
      <c r="AA13" s="614"/>
      <c r="AB13" s="614"/>
      <c r="AC13" s="614"/>
      <c r="AD13" s="615" t="s">
        <v>226</v>
      </c>
      <c r="AE13" s="615"/>
      <c r="AF13" s="615"/>
      <c r="AG13" s="615"/>
      <c r="AH13" s="615"/>
      <c r="AI13" s="615"/>
      <c r="AJ13" s="615"/>
      <c r="AK13" s="615"/>
      <c r="AL13" s="616" t="s">
        <v>226</v>
      </c>
      <c r="AM13" s="617"/>
      <c r="AN13" s="617"/>
      <c r="AO13" s="618"/>
      <c r="AP13" s="608" t="s">
        <v>247</v>
      </c>
      <c r="AQ13" s="609"/>
      <c r="AR13" s="609"/>
      <c r="AS13" s="609"/>
      <c r="AT13" s="609"/>
      <c r="AU13" s="609"/>
      <c r="AV13" s="609"/>
      <c r="AW13" s="609"/>
      <c r="AX13" s="609"/>
      <c r="AY13" s="609"/>
      <c r="AZ13" s="609"/>
      <c r="BA13" s="609"/>
      <c r="BB13" s="609"/>
      <c r="BC13" s="609"/>
      <c r="BD13" s="609"/>
      <c r="BE13" s="609"/>
      <c r="BF13" s="610"/>
      <c r="BG13" s="611">
        <v>71375</v>
      </c>
      <c r="BH13" s="612"/>
      <c r="BI13" s="612"/>
      <c r="BJ13" s="612"/>
      <c r="BK13" s="612"/>
      <c r="BL13" s="612"/>
      <c r="BM13" s="612"/>
      <c r="BN13" s="613"/>
      <c r="BO13" s="614">
        <v>34.5</v>
      </c>
      <c r="BP13" s="614"/>
      <c r="BQ13" s="614"/>
      <c r="BR13" s="614"/>
      <c r="BS13" s="620" t="s">
        <v>226</v>
      </c>
      <c r="BT13" s="612"/>
      <c r="BU13" s="612"/>
      <c r="BV13" s="612"/>
      <c r="BW13" s="612"/>
      <c r="BX13" s="612"/>
      <c r="BY13" s="612"/>
      <c r="BZ13" s="612"/>
      <c r="CA13" s="612"/>
      <c r="CB13" s="621"/>
      <c r="CD13" s="608" t="s">
        <v>248</v>
      </c>
      <c r="CE13" s="609"/>
      <c r="CF13" s="609"/>
      <c r="CG13" s="609"/>
      <c r="CH13" s="609"/>
      <c r="CI13" s="609"/>
      <c r="CJ13" s="609"/>
      <c r="CK13" s="609"/>
      <c r="CL13" s="609"/>
      <c r="CM13" s="609"/>
      <c r="CN13" s="609"/>
      <c r="CO13" s="609"/>
      <c r="CP13" s="609"/>
      <c r="CQ13" s="610"/>
      <c r="CR13" s="611">
        <v>413146</v>
      </c>
      <c r="CS13" s="612"/>
      <c r="CT13" s="612"/>
      <c r="CU13" s="612"/>
      <c r="CV13" s="612"/>
      <c r="CW13" s="612"/>
      <c r="CX13" s="612"/>
      <c r="CY13" s="613"/>
      <c r="CZ13" s="614">
        <v>8.6</v>
      </c>
      <c r="DA13" s="614"/>
      <c r="DB13" s="614"/>
      <c r="DC13" s="614"/>
      <c r="DD13" s="620">
        <v>237294</v>
      </c>
      <c r="DE13" s="612"/>
      <c r="DF13" s="612"/>
      <c r="DG13" s="612"/>
      <c r="DH13" s="612"/>
      <c r="DI13" s="612"/>
      <c r="DJ13" s="612"/>
      <c r="DK13" s="612"/>
      <c r="DL13" s="612"/>
      <c r="DM13" s="612"/>
      <c r="DN13" s="612"/>
      <c r="DO13" s="612"/>
      <c r="DP13" s="613"/>
      <c r="DQ13" s="620">
        <v>182218</v>
      </c>
      <c r="DR13" s="612"/>
      <c r="DS13" s="612"/>
      <c r="DT13" s="612"/>
      <c r="DU13" s="612"/>
      <c r="DV13" s="612"/>
      <c r="DW13" s="612"/>
      <c r="DX13" s="612"/>
      <c r="DY13" s="612"/>
      <c r="DZ13" s="612"/>
      <c r="EA13" s="612"/>
      <c r="EB13" s="612"/>
      <c r="EC13" s="621"/>
    </row>
    <row r="14" spans="2:143" ht="11.25" customHeight="1" x14ac:dyDescent="0.15">
      <c r="B14" s="608" t="s">
        <v>249</v>
      </c>
      <c r="C14" s="609"/>
      <c r="D14" s="609"/>
      <c r="E14" s="609"/>
      <c r="F14" s="609"/>
      <c r="G14" s="609"/>
      <c r="H14" s="609"/>
      <c r="I14" s="609"/>
      <c r="J14" s="609"/>
      <c r="K14" s="609"/>
      <c r="L14" s="609"/>
      <c r="M14" s="609"/>
      <c r="N14" s="609"/>
      <c r="O14" s="609"/>
      <c r="P14" s="609"/>
      <c r="Q14" s="610"/>
      <c r="R14" s="611" t="s">
        <v>122</v>
      </c>
      <c r="S14" s="612"/>
      <c r="T14" s="612"/>
      <c r="U14" s="612"/>
      <c r="V14" s="612"/>
      <c r="W14" s="612"/>
      <c r="X14" s="612"/>
      <c r="Y14" s="613"/>
      <c r="Z14" s="614" t="s">
        <v>226</v>
      </c>
      <c r="AA14" s="614"/>
      <c r="AB14" s="614"/>
      <c r="AC14" s="614"/>
      <c r="AD14" s="615" t="s">
        <v>122</v>
      </c>
      <c r="AE14" s="615"/>
      <c r="AF14" s="615"/>
      <c r="AG14" s="615"/>
      <c r="AH14" s="615"/>
      <c r="AI14" s="615"/>
      <c r="AJ14" s="615"/>
      <c r="AK14" s="615"/>
      <c r="AL14" s="616" t="s">
        <v>122</v>
      </c>
      <c r="AM14" s="617"/>
      <c r="AN14" s="617"/>
      <c r="AO14" s="618"/>
      <c r="AP14" s="608" t="s">
        <v>250</v>
      </c>
      <c r="AQ14" s="609"/>
      <c r="AR14" s="609"/>
      <c r="AS14" s="609"/>
      <c r="AT14" s="609"/>
      <c r="AU14" s="609"/>
      <c r="AV14" s="609"/>
      <c r="AW14" s="609"/>
      <c r="AX14" s="609"/>
      <c r="AY14" s="609"/>
      <c r="AZ14" s="609"/>
      <c r="BA14" s="609"/>
      <c r="BB14" s="609"/>
      <c r="BC14" s="609"/>
      <c r="BD14" s="609"/>
      <c r="BE14" s="609"/>
      <c r="BF14" s="610"/>
      <c r="BG14" s="611">
        <v>10290</v>
      </c>
      <c r="BH14" s="612"/>
      <c r="BI14" s="612"/>
      <c r="BJ14" s="612"/>
      <c r="BK14" s="612"/>
      <c r="BL14" s="612"/>
      <c r="BM14" s="612"/>
      <c r="BN14" s="613"/>
      <c r="BO14" s="614">
        <v>5</v>
      </c>
      <c r="BP14" s="614"/>
      <c r="BQ14" s="614"/>
      <c r="BR14" s="614"/>
      <c r="BS14" s="620" t="s">
        <v>122</v>
      </c>
      <c r="BT14" s="612"/>
      <c r="BU14" s="612"/>
      <c r="BV14" s="612"/>
      <c r="BW14" s="612"/>
      <c r="BX14" s="612"/>
      <c r="BY14" s="612"/>
      <c r="BZ14" s="612"/>
      <c r="CA14" s="612"/>
      <c r="CB14" s="621"/>
      <c r="CD14" s="608" t="s">
        <v>251</v>
      </c>
      <c r="CE14" s="609"/>
      <c r="CF14" s="609"/>
      <c r="CG14" s="609"/>
      <c r="CH14" s="609"/>
      <c r="CI14" s="609"/>
      <c r="CJ14" s="609"/>
      <c r="CK14" s="609"/>
      <c r="CL14" s="609"/>
      <c r="CM14" s="609"/>
      <c r="CN14" s="609"/>
      <c r="CO14" s="609"/>
      <c r="CP14" s="609"/>
      <c r="CQ14" s="610"/>
      <c r="CR14" s="611">
        <v>104665</v>
      </c>
      <c r="CS14" s="612"/>
      <c r="CT14" s="612"/>
      <c r="CU14" s="612"/>
      <c r="CV14" s="612"/>
      <c r="CW14" s="612"/>
      <c r="CX14" s="612"/>
      <c r="CY14" s="613"/>
      <c r="CZ14" s="614">
        <v>2.2000000000000002</v>
      </c>
      <c r="DA14" s="614"/>
      <c r="DB14" s="614"/>
      <c r="DC14" s="614"/>
      <c r="DD14" s="620" t="s">
        <v>226</v>
      </c>
      <c r="DE14" s="612"/>
      <c r="DF14" s="612"/>
      <c r="DG14" s="612"/>
      <c r="DH14" s="612"/>
      <c r="DI14" s="612"/>
      <c r="DJ14" s="612"/>
      <c r="DK14" s="612"/>
      <c r="DL14" s="612"/>
      <c r="DM14" s="612"/>
      <c r="DN14" s="612"/>
      <c r="DO14" s="612"/>
      <c r="DP14" s="613"/>
      <c r="DQ14" s="620">
        <v>97074</v>
      </c>
      <c r="DR14" s="612"/>
      <c r="DS14" s="612"/>
      <c r="DT14" s="612"/>
      <c r="DU14" s="612"/>
      <c r="DV14" s="612"/>
      <c r="DW14" s="612"/>
      <c r="DX14" s="612"/>
      <c r="DY14" s="612"/>
      <c r="DZ14" s="612"/>
      <c r="EA14" s="612"/>
      <c r="EB14" s="612"/>
      <c r="EC14" s="621"/>
    </row>
    <row r="15" spans="2:143" ht="11.25" customHeight="1" x14ac:dyDescent="0.15">
      <c r="B15" s="608" t="s">
        <v>252</v>
      </c>
      <c r="C15" s="609"/>
      <c r="D15" s="609"/>
      <c r="E15" s="609"/>
      <c r="F15" s="609"/>
      <c r="G15" s="609"/>
      <c r="H15" s="609"/>
      <c r="I15" s="609"/>
      <c r="J15" s="609"/>
      <c r="K15" s="609"/>
      <c r="L15" s="609"/>
      <c r="M15" s="609"/>
      <c r="N15" s="609"/>
      <c r="O15" s="609"/>
      <c r="P15" s="609"/>
      <c r="Q15" s="610"/>
      <c r="R15" s="611">
        <v>3900</v>
      </c>
      <c r="S15" s="612"/>
      <c r="T15" s="612"/>
      <c r="U15" s="612"/>
      <c r="V15" s="612"/>
      <c r="W15" s="612"/>
      <c r="X15" s="612"/>
      <c r="Y15" s="613"/>
      <c r="Z15" s="614">
        <v>0.1</v>
      </c>
      <c r="AA15" s="614"/>
      <c r="AB15" s="614"/>
      <c r="AC15" s="614"/>
      <c r="AD15" s="615">
        <v>3900</v>
      </c>
      <c r="AE15" s="615"/>
      <c r="AF15" s="615"/>
      <c r="AG15" s="615"/>
      <c r="AH15" s="615"/>
      <c r="AI15" s="615"/>
      <c r="AJ15" s="615"/>
      <c r="AK15" s="615"/>
      <c r="AL15" s="616">
        <v>0.2</v>
      </c>
      <c r="AM15" s="617"/>
      <c r="AN15" s="617"/>
      <c r="AO15" s="618"/>
      <c r="AP15" s="608" t="s">
        <v>253</v>
      </c>
      <c r="AQ15" s="609"/>
      <c r="AR15" s="609"/>
      <c r="AS15" s="609"/>
      <c r="AT15" s="609"/>
      <c r="AU15" s="609"/>
      <c r="AV15" s="609"/>
      <c r="AW15" s="609"/>
      <c r="AX15" s="609"/>
      <c r="AY15" s="609"/>
      <c r="AZ15" s="609"/>
      <c r="BA15" s="609"/>
      <c r="BB15" s="609"/>
      <c r="BC15" s="609"/>
      <c r="BD15" s="609"/>
      <c r="BE15" s="609"/>
      <c r="BF15" s="610"/>
      <c r="BG15" s="611">
        <v>16936</v>
      </c>
      <c r="BH15" s="612"/>
      <c r="BI15" s="612"/>
      <c r="BJ15" s="612"/>
      <c r="BK15" s="612"/>
      <c r="BL15" s="612"/>
      <c r="BM15" s="612"/>
      <c r="BN15" s="613"/>
      <c r="BO15" s="614">
        <v>8.1999999999999993</v>
      </c>
      <c r="BP15" s="614"/>
      <c r="BQ15" s="614"/>
      <c r="BR15" s="614"/>
      <c r="BS15" s="620" t="s">
        <v>167</v>
      </c>
      <c r="BT15" s="612"/>
      <c r="BU15" s="612"/>
      <c r="BV15" s="612"/>
      <c r="BW15" s="612"/>
      <c r="BX15" s="612"/>
      <c r="BY15" s="612"/>
      <c r="BZ15" s="612"/>
      <c r="CA15" s="612"/>
      <c r="CB15" s="621"/>
      <c r="CD15" s="608" t="s">
        <v>254</v>
      </c>
      <c r="CE15" s="609"/>
      <c r="CF15" s="609"/>
      <c r="CG15" s="609"/>
      <c r="CH15" s="609"/>
      <c r="CI15" s="609"/>
      <c r="CJ15" s="609"/>
      <c r="CK15" s="609"/>
      <c r="CL15" s="609"/>
      <c r="CM15" s="609"/>
      <c r="CN15" s="609"/>
      <c r="CO15" s="609"/>
      <c r="CP15" s="609"/>
      <c r="CQ15" s="610"/>
      <c r="CR15" s="611">
        <v>435801</v>
      </c>
      <c r="CS15" s="612"/>
      <c r="CT15" s="612"/>
      <c r="CU15" s="612"/>
      <c r="CV15" s="612"/>
      <c r="CW15" s="612"/>
      <c r="CX15" s="612"/>
      <c r="CY15" s="613"/>
      <c r="CZ15" s="614">
        <v>9.1</v>
      </c>
      <c r="DA15" s="614"/>
      <c r="DB15" s="614"/>
      <c r="DC15" s="614"/>
      <c r="DD15" s="620">
        <v>100394</v>
      </c>
      <c r="DE15" s="612"/>
      <c r="DF15" s="612"/>
      <c r="DG15" s="612"/>
      <c r="DH15" s="612"/>
      <c r="DI15" s="612"/>
      <c r="DJ15" s="612"/>
      <c r="DK15" s="612"/>
      <c r="DL15" s="612"/>
      <c r="DM15" s="612"/>
      <c r="DN15" s="612"/>
      <c r="DO15" s="612"/>
      <c r="DP15" s="613"/>
      <c r="DQ15" s="620">
        <v>231604</v>
      </c>
      <c r="DR15" s="612"/>
      <c r="DS15" s="612"/>
      <c r="DT15" s="612"/>
      <c r="DU15" s="612"/>
      <c r="DV15" s="612"/>
      <c r="DW15" s="612"/>
      <c r="DX15" s="612"/>
      <c r="DY15" s="612"/>
      <c r="DZ15" s="612"/>
      <c r="EA15" s="612"/>
      <c r="EB15" s="612"/>
      <c r="EC15" s="621"/>
    </row>
    <row r="16" spans="2:143" ht="11.25" customHeight="1" x14ac:dyDescent="0.15">
      <c r="B16" s="608" t="s">
        <v>255</v>
      </c>
      <c r="C16" s="609"/>
      <c r="D16" s="609"/>
      <c r="E16" s="609"/>
      <c r="F16" s="609"/>
      <c r="G16" s="609"/>
      <c r="H16" s="609"/>
      <c r="I16" s="609"/>
      <c r="J16" s="609"/>
      <c r="K16" s="609"/>
      <c r="L16" s="609"/>
      <c r="M16" s="609"/>
      <c r="N16" s="609"/>
      <c r="O16" s="609"/>
      <c r="P16" s="609"/>
      <c r="Q16" s="610"/>
      <c r="R16" s="611" t="s">
        <v>226</v>
      </c>
      <c r="S16" s="612"/>
      <c r="T16" s="612"/>
      <c r="U16" s="612"/>
      <c r="V16" s="612"/>
      <c r="W16" s="612"/>
      <c r="X16" s="612"/>
      <c r="Y16" s="613"/>
      <c r="Z16" s="614" t="s">
        <v>226</v>
      </c>
      <c r="AA16" s="614"/>
      <c r="AB16" s="614"/>
      <c r="AC16" s="614"/>
      <c r="AD16" s="615" t="s">
        <v>226</v>
      </c>
      <c r="AE16" s="615"/>
      <c r="AF16" s="615"/>
      <c r="AG16" s="615"/>
      <c r="AH16" s="615"/>
      <c r="AI16" s="615"/>
      <c r="AJ16" s="615"/>
      <c r="AK16" s="615"/>
      <c r="AL16" s="616" t="s">
        <v>226</v>
      </c>
      <c r="AM16" s="617"/>
      <c r="AN16" s="617"/>
      <c r="AO16" s="618"/>
      <c r="AP16" s="608" t="s">
        <v>256</v>
      </c>
      <c r="AQ16" s="609"/>
      <c r="AR16" s="609"/>
      <c r="AS16" s="609"/>
      <c r="AT16" s="609"/>
      <c r="AU16" s="609"/>
      <c r="AV16" s="609"/>
      <c r="AW16" s="609"/>
      <c r="AX16" s="609"/>
      <c r="AY16" s="609"/>
      <c r="AZ16" s="609"/>
      <c r="BA16" s="609"/>
      <c r="BB16" s="609"/>
      <c r="BC16" s="609"/>
      <c r="BD16" s="609"/>
      <c r="BE16" s="609"/>
      <c r="BF16" s="610"/>
      <c r="BG16" s="611" t="s">
        <v>167</v>
      </c>
      <c r="BH16" s="612"/>
      <c r="BI16" s="612"/>
      <c r="BJ16" s="612"/>
      <c r="BK16" s="612"/>
      <c r="BL16" s="612"/>
      <c r="BM16" s="612"/>
      <c r="BN16" s="613"/>
      <c r="BO16" s="614" t="s">
        <v>226</v>
      </c>
      <c r="BP16" s="614"/>
      <c r="BQ16" s="614"/>
      <c r="BR16" s="614"/>
      <c r="BS16" s="620" t="s">
        <v>167</v>
      </c>
      <c r="BT16" s="612"/>
      <c r="BU16" s="612"/>
      <c r="BV16" s="612"/>
      <c r="BW16" s="612"/>
      <c r="BX16" s="612"/>
      <c r="BY16" s="612"/>
      <c r="BZ16" s="612"/>
      <c r="CA16" s="612"/>
      <c r="CB16" s="621"/>
      <c r="CD16" s="608" t="s">
        <v>257</v>
      </c>
      <c r="CE16" s="609"/>
      <c r="CF16" s="609"/>
      <c r="CG16" s="609"/>
      <c r="CH16" s="609"/>
      <c r="CI16" s="609"/>
      <c r="CJ16" s="609"/>
      <c r="CK16" s="609"/>
      <c r="CL16" s="609"/>
      <c r="CM16" s="609"/>
      <c r="CN16" s="609"/>
      <c r="CO16" s="609"/>
      <c r="CP16" s="609"/>
      <c r="CQ16" s="610"/>
      <c r="CR16" s="611" t="s">
        <v>167</v>
      </c>
      <c r="CS16" s="612"/>
      <c r="CT16" s="612"/>
      <c r="CU16" s="612"/>
      <c r="CV16" s="612"/>
      <c r="CW16" s="612"/>
      <c r="CX16" s="612"/>
      <c r="CY16" s="613"/>
      <c r="CZ16" s="614" t="s">
        <v>226</v>
      </c>
      <c r="DA16" s="614"/>
      <c r="DB16" s="614"/>
      <c r="DC16" s="614"/>
      <c r="DD16" s="620" t="s">
        <v>122</v>
      </c>
      <c r="DE16" s="612"/>
      <c r="DF16" s="612"/>
      <c r="DG16" s="612"/>
      <c r="DH16" s="612"/>
      <c r="DI16" s="612"/>
      <c r="DJ16" s="612"/>
      <c r="DK16" s="612"/>
      <c r="DL16" s="612"/>
      <c r="DM16" s="612"/>
      <c r="DN16" s="612"/>
      <c r="DO16" s="612"/>
      <c r="DP16" s="613"/>
      <c r="DQ16" s="620" t="s">
        <v>122</v>
      </c>
      <c r="DR16" s="612"/>
      <c r="DS16" s="612"/>
      <c r="DT16" s="612"/>
      <c r="DU16" s="612"/>
      <c r="DV16" s="612"/>
      <c r="DW16" s="612"/>
      <c r="DX16" s="612"/>
      <c r="DY16" s="612"/>
      <c r="DZ16" s="612"/>
      <c r="EA16" s="612"/>
      <c r="EB16" s="612"/>
      <c r="EC16" s="621"/>
    </row>
    <row r="17" spans="2:133" ht="11.25" customHeight="1" x14ac:dyDescent="0.15">
      <c r="B17" s="608" t="s">
        <v>258</v>
      </c>
      <c r="C17" s="609"/>
      <c r="D17" s="609"/>
      <c r="E17" s="609"/>
      <c r="F17" s="609"/>
      <c r="G17" s="609"/>
      <c r="H17" s="609"/>
      <c r="I17" s="609"/>
      <c r="J17" s="609"/>
      <c r="K17" s="609"/>
      <c r="L17" s="609"/>
      <c r="M17" s="609"/>
      <c r="N17" s="609"/>
      <c r="O17" s="609"/>
      <c r="P17" s="609"/>
      <c r="Q17" s="610"/>
      <c r="R17" s="611">
        <v>88</v>
      </c>
      <c r="S17" s="612"/>
      <c r="T17" s="612"/>
      <c r="U17" s="612"/>
      <c r="V17" s="612"/>
      <c r="W17" s="612"/>
      <c r="X17" s="612"/>
      <c r="Y17" s="613"/>
      <c r="Z17" s="614">
        <v>0</v>
      </c>
      <c r="AA17" s="614"/>
      <c r="AB17" s="614"/>
      <c r="AC17" s="614"/>
      <c r="AD17" s="615">
        <v>88</v>
      </c>
      <c r="AE17" s="615"/>
      <c r="AF17" s="615"/>
      <c r="AG17" s="615"/>
      <c r="AH17" s="615"/>
      <c r="AI17" s="615"/>
      <c r="AJ17" s="615"/>
      <c r="AK17" s="615"/>
      <c r="AL17" s="616">
        <v>0</v>
      </c>
      <c r="AM17" s="617"/>
      <c r="AN17" s="617"/>
      <c r="AO17" s="618"/>
      <c r="AP17" s="608" t="s">
        <v>259</v>
      </c>
      <c r="AQ17" s="609"/>
      <c r="AR17" s="609"/>
      <c r="AS17" s="609"/>
      <c r="AT17" s="609"/>
      <c r="AU17" s="609"/>
      <c r="AV17" s="609"/>
      <c r="AW17" s="609"/>
      <c r="AX17" s="609"/>
      <c r="AY17" s="609"/>
      <c r="AZ17" s="609"/>
      <c r="BA17" s="609"/>
      <c r="BB17" s="609"/>
      <c r="BC17" s="609"/>
      <c r="BD17" s="609"/>
      <c r="BE17" s="609"/>
      <c r="BF17" s="610"/>
      <c r="BG17" s="611" t="s">
        <v>167</v>
      </c>
      <c r="BH17" s="612"/>
      <c r="BI17" s="612"/>
      <c r="BJ17" s="612"/>
      <c r="BK17" s="612"/>
      <c r="BL17" s="612"/>
      <c r="BM17" s="612"/>
      <c r="BN17" s="613"/>
      <c r="BO17" s="614" t="s">
        <v>122</v>
      </c>
      <c r="BP17" s="614"/>
      <c r="BQ17" s="614"/>
      <c r="BR17" s="614"/>
      <c r="BS17" s="620" t="s">
        <v>226</v>
      </c>
      <c r="BT17" s="612"/>
      <c r="BU17" s="612"/>
      <c r="BV17" s="612"/>
      <c r="BW17" s="612"/>
      <c r="BX17" s="612"/>
      <c r="BY17" s="612"/>
      <c r="BZ17" s="612"/>
      <c r="CA17" s="612"/>
      <c r="CB17" s="621"/>
      <c r="CD17" s="608" t="s">
        <v>260</v>
      </c>
      <c r="CE17" s="609"/>
      <c r="CF17" s="609"/>
      <c r="CG17" s="609"/>
      <c r="CH17" s="609"/>
      <c r="CI17" s="609"/>
      <c r="CJ17" s="609"/>
      <c r="CK17" s="609"/>
      <c r="CL17" s="609"/>
      <c r="CM17" s="609"/>
      <c r="CN17" s="609"/>
      <c r="CO17" s="609"/>
      <c r="CP17" s="609"/>
      <c r="CQ17" s="610"/>
      <c r="CR17" s="611">
        <v>1020438</v>
      </c>
      <c r="CS17" s="612"/>
      <c r="CT17" s="612"/>
      <c r="CU17" s="612"/>
      <c r="CV17" s="612"/>
      <c r="CW17" s="612"/>
      <c r="CX17" s="612"/>
      <c r="CY17" s="613"/>
      <c r="CZ17" s="614">
        <v>21.2</v>
      </c>
      <c r="DA17" s="614"/>
      <c r="DB17" s="614"/>
      <c r="DC17" s="614"/>
      <c r="DD17" s="620" t="s">
        <v>122</v>
      </c>
      <c r="DE17" s="612"/>
      <c r="DF17" s="612"/>
      <c r="DG17" s="612"/>
      <c r="DH17" s="612"/>
      <c r="DI17" s="612"/>
      <c r="DJ17" s="612"/>
      <c r="DK17" s="612"/>
      <c r="DL17" s="612"/>
      <c r="DM17" s="612"/>
      <c r="DN17" s="612"/>
      <c r="DO17" s="612"/>
      <c r="DP17" s="613"/>
      <c r="DQ17" s="620">
        <v>938989</v>
      </c>
      <c r="DR17" s="612"/>
      <c r="DS17" s="612"/>
      <c r="DT17" s="612"/>
      <c r="DU17" s="612"/>
      <c r="DV17" s="612"/>
      <c r="DW17" s="612"/>
      <c r="DX17" s="612"/>
      <c r="DY17" s="612"/>
      <c r="DZ17" s="612"/>
      <c r="EA17" s="612"/>
      <c r="EB17" s="612"/>
      <c r="EC17" s="621"/>
    </row>
    <row r="18" spans="2:133" ht="11.25" customHeight="1" x14ac:dyDescent="0.15">
      <c r="B18" s="608" t="s">
        <v>261</v>
      </c>
      <c r="C18" s="609"/>
      <c r="D18" s="609"/>
      <c r="E18" s="609"/>
      <c r="F18" s="609"/>
      <c r="G18" s="609"/>
      <c r="H18" s="609"/>
      <c r="I18" s="609"/>
      <c r="J18" s="609"/>
      <c r="K18" s="609"/>
      <c r="L18" s="609"/>
      <c r="M18" s="609"/>
      <c r="N18" s="609"/>
      <c r="O18" s="609"/>
      <c r="P18" s="609"/>
      <c r="Q18" s="610"/>
      <c r="R18" s="611">
        <v>2467529</v>
      </c>
      <c r="S18" s="612"/>
      <c r="T18" s="612"/>
      <c r="U18" s="612"/>
      <c r="V18" s="612"/>
      <c r="W18" s="612"/>
      <c r="X18" s="612"/>
      <c r="Y18" s="613"/>
      <c r="Z18" s="614">
        <v>50</v>
      </c>
      <c r="AA18" s="614"/>
      <c r="AB18" s="614"/>
      <c r="AC18" s="614"/>
      <c r="AD18" s="615">
        <v>2022947</v>
      </c>
      <c r="AE18" s="615"/>
      <c r="AF18" s="615"/>
      <c r="AG18" s="615"/>
      <c r="AH18" s="615"/>
      <c r="AI18" s="615"/>
      <c r="AJ18" s="615"/>
      <c r="AK18" s="615"/>
      <c r="AL18" s="616">
        <v>87.7</v>
      </c>
      <c r="AM18" s="617"/>
      <c r="AN18" s="617"/>
      <c r="AO18" s="618"/>
      <c r="AP18" s="608" t="s">
        <v>262</v>
      </c>
      <c r="AQ18" s="609"/>
      <c r="AR18" s="609"/>
      <c r="AS18" s="609"/>
      <c r="AT18" s="609"/>
      <c r="AU18" s="609"/>
      <c r="AV18" s="609"/>
      <c r="AW18" s="609"/>
      <c r="AX18" s="609"/>
      <c r="AY18" s="609"/>
      <c r="AZ18" s="609"/>
      <c r="BA18" s="609"/>
      <c r="BB18" s="609"/>
      <c r="BC18" s="609"/>
      <c r="BD18" s="609"/>
      <c r="BE18" s="609"/>
      <c r="BF18" s="610"/>
      <c r="BG18" s="611" t="s">
        <v>167</v>
      </c>
      <c r="BH18" s="612"/>
      <c r="BI18" s="612"/>
      <c r="BJ18" s="612"/>
      <c r="BK18" s="612"/>
      <c r="BL18" s="612"/>
      <c r="BM18" s="612"/>
      <c r="BN18" s="613"/>
      <c r="BO18" s="614" t="s">
        <v>226</v>
      </c>
      <c r="BP18" s="614"/>
      <c r="BQ18" s="614"/>
      <c r="BR18" s="614"/>
      <c r="BS18" s="620" t="s">
        <v>226</v>
      </c>
      <c r="BT18" s="612"/>
      <c r="BU18" s="612"/>
      <c r="BV18" s="612"/>
      <c r="BW18" s="612"/>
      <c r="BX18" s="612"/>
      <c r="BY18" s="612"/>
      <c r="BZ18" s="612"/>
      <c r="CA18" s="612"/>
      <c r="CB18" s="621"/>
      <c r="CD18" s="608" t="s">
        <v>263</v>
      </c>
      <c r="CE18" s="609"/>
      <c r="CF18" s="609"/>
      <c r="CG18" s="609"/>
      <c r="CH18" s="609"/>
      <c r="CI18" s="609"/>
      <c r="CJ18" s="609"/>
      <c r="CK18" s="609"/>
      <c r="CL18" s="609"/>
      <c r="CM18" s="609"/>
      <c r="CN18" s="609"/>
      <c r="CO18" s="609"/>
      <c r="CP18" s="609"/>
      <c r="CQ18" s="610"/>
      <c r="CR18" s="611" t="s">
        <v>122</v>
      </c>
      <c r="CS18" s="612"/>
      <c r="CT18" s="612"/>
      <c r="CU18" s="612"/>
      <c r="CV18" s="612"/>
      <c r="CW18" s="612"/>
      <c r="CX18" s="612"/>
      <c r="CY18" s="613"/>
      <c r="CZ18" s="614" t="s">
        <v>226</v>
      </c>
      <c r="DA18" s="614"/>
      <c r="DB18" s="614"/>
      <c r="DC18" s="614"/>
      <c r="DD18" s="620" t="s">
        <v>122</v>
      </c>
      <c r="DE18" s="612"/>
      <c r="DF18" s="612"/>
      <c r="DG18" s="612"/>
      <c r="DH18" s="612"/>
      <c r="DI18" s="612"/>
      <c r="DJ18" s="612"/>
      <c r="DK18" s="612"/>
      <c r="DL18" s="612"/>
      <c r="DM18" s="612"/>
      <c r="DN18" s="612"/>
      <c r="DO18" s="612"/>
      <c r="DP18" s="613"/>
      <c r="DQ18" s="620" t="s">
        <v>122</v>
      </c>
      <c r="DR18" s="612"/>
      <c r="DS18" s="612"/>
      <c r="DT18" s="612"/>
      <c r="DU18" s="612"/>
      <c r="DV18" s="612"/>
      <c r="DW18" s="612"/>
      <c r="DX18" s="612"/>
      <c r="DY18" s="612"/>
      <c r="DZ18" s="612"/>
      <c r="EA18" s="612"/>
      <c r="EB18" s="612"/>
      <c r="EC18" s="621"/>
    </row>
    <row r="19" spans="2:133" ht="11.25" customHeight="1" x14ac:dyDescent="0.15">
      <c r="B19" s="608" t="s">
        <v>264</v>
      </c>
      <c r="C19" s="609"/>
      <c r="D19" s="609"/>
      <c r="E19" s="609"/>
      <c r="F19" s="609"/>
      <c r="G19" s="609"/>
      <c r="H19" s="609"/>
      <c r="I19" s="609"/>
      <c r="J19" s="609"/>
      <c r="K19" s="609"/>
      <c r="L19" s="609"/>
      <c r="M19" s="609"/>
      <c r="N19" s="609"/>
      <c r="O19" s="609"/>
      <c r="P19" s="609"/>
      <c r="Q19" s="610"/>
      <c r="R19" s="611">
        <v>2022947</v>
      </c>
      <c r="S19" s="612"/>
      <c r="T19" s="612"/>
      <c r="U19" s="612"/>
      <c r="V19" s="612"/>
      <c r="W19" s="612"/>
      <c r="X19" s="612"/>
      <c r="Y19" s="613"/>
      <c r="Z19" s="614">
        <v>41</v>
      </c>
      <c r="AA19" s="614"/>
      <c r="AB19" s="614"/>
      <c r="AC19" s="614"/>
      <c r="AD19" s="615">
        <v>2022947</v>
      </c>
      <c r="AE19" s="615"/>
      <c r="AF19" s="615"/>
      <c r="AG19" s="615"/>
      <c r="AH19" s="615"/>
      <c r="AI19" s="615"/>
      <c r="AJ19" s="615"/>
      <c r="AK19" s="615"/>
      <c r="AL19" s="616">
        <v>87.7</v>
      </c>
      <c r="AM19" s="617"/>
      <c r="AN19" s="617"/>
      <c r="AO19" s="618"/>
      <c r="AP19" s="608" t="s">
        <v>265</v>
      </c>
      <c r="AQ19" s="609"/>
      <c r="AR19" s="609"/>
      <c r="AS19" s="609"/>
      <c r="AT19" s="609"/>
      <c r="AU19" s="609"/>
      <c r="AV19" s="609"/>
      <c r="AW19" s="609"/>
      <c r="AX19" s="609"/>
      <c r="AY19" s="609"/>
      <c r="AZ19" s="609"/>
      <c r="BA19" s="609"/>
      <c r="BB19" s="609"/>
      <c r="BC19" s="609"/>
      <c r="BD19" s="609"/>
      <c r="BE19" s="609"/>
      <c r="BF19" s="610"/>
      <c r="BG19" s="611">
        <v>1702</v>
      </c>
      <c r="BH19" s="612"/>
      <c r="BI19" s="612"/>
      <c r="BJ19" s="612"/>
      <c r="BK19" s="612"/>
      <c r="BL19" s="612"/>
      <c r="BM19" s="612"/>
      <c r="BN19" s="613"/>
      <c r="BO19" s="614">
        <v>0.8</v>
      </c>
      <c r="BP19" s="614"/>
      <c r="BQ19" s="614"/>
      <c r="BR19" s="614"/>
      <c r="BS19" s="620" t="s">
        <v>226</v>
      </c>
      <c r="BT19" s="612"/>
      <c r="BU19" s="612"/>
      <c r="BV19" s="612"/>
      <c r="BW19" s="612"/>
      <c r="BX19" s="612"/>
      <c r="BY19" s="612"/>
      <c r="BZ19" s="612"/>
      <c r="CA19" s="612"/>
      <c r="CB19" s="621"/>
      <c r="CD19" s="608" t="s">
        <v>266</v>
      </c>
      <c r="CE19" s="609"/>
      <c r="CF19" s="609"/>
      <c r="CG19" s="609"/>
      <c r="CH19" s="609"/>
      <c r="CI19" s="609"/>
      <c r="CJ19" s="609"/>
      <c r="CK19" s="609"/>
      <c r="CL19" s="609"/>
      <c r="CM19" s="609"/>
      <c r="CN19" s="609"/>
      <c r="CO19" s="609"/>
      <c r="CP19" s="609"/>
      <c r="CQ19" s="610"/>
      <c r="CR19" s="611" t="s">
        <v>226</v>
      </c>
      <c r="CS19" s="612"/>
      <c r="CT19" s="612"/>
      <c r="CU19" s="612"/>
      <c r="CV19" s="612"/>
      <c r="CW19" s="612"/>
      <c r="CX19" s="612"/>
      <c r="CY19" s="613"/>
      <c r="CZ19" s="614" t="s">
        <v>122</v>
      </c>
      <c r="DA19" s="614"/>
      <c r="DB19" s="614"/>
      <c r="DC19" s="614"/>
      <c r="DD19" s="620" t="s">
        <v>226</v>
      </c>
      <c r="DE19" s="612"/>
      <c r="DF19" s="612"/>
      <c r="DG19" s="612"/>
      <c r="DH19" s="612"/>
      <c r="DI19" s="612"/>
      <c r="DJ19" s="612"/>
      <c r="DK19" s="612"/>
      <c r="DL19" s="612"/>
      <c r="DM19" s="612"/>
      <c r="DN19" s="612"/>
      <c r="DO19" s="612"/>
      <c r="DP19" s="613"/>
      <c r="DQ19" s="620" t="s">
        <v>226</v>
      </c>
      <c r="DR19" s="612"/>
      <c r="DS19" s="612"/>
      <c r="DT19" s="612"/>
      <c r="DU19" s="612"/>
      <c r="DV19" s="612"/>
      <c r="DW19" s="612"/>
      <c r="DX19" s="612"/>
      <c r="DY19" s="612"/>
      <c r="DZ19" s="612"/>
      <c r="EA19" s="612"/>
      <c r="EB19" s="612"/>
      <c r="EC19" s="621"/>
    </row>
    <row r="20" spans="2:133" ht="11.25" customHeight="1" x14ac:dyDescent="0.15">
      <c r="B20" s="608" t="s">
        <v>267</v>
      </c>
      <c r="C20" s="609"/>
      <c r="D20" s="609"/>
      <c r="E20" s="609"/>
      <c r="F20" s="609"/>
      <c r="G20" s="609"/>
      <c r="H20" s="609"/>
      <c r="I20" s="609"/>
      <c r="J20" s="609"/>
      <c r="K20" s="609"/>
      <c r="L20" s="609"/>
      <c r="M20" s="609"/>
      <c r="N20" s="609"/>
      <c r="O20" s="609"/>
      <c r="P20" s="609"/>
      <c r="Q20" s="610"/>
      <c r="R20" s="611">
        <v>444582</v>
      </c>
      <c r="S20" s="612"/>
      <c r="T20" s="612"/>
      <c r="U20" s="612"/>
      <c r="V20" s="612"/>
      <c r="W20" s="612"/>
      <c r="X20" s="612"/>
      <c r="Y20" s="613"/>
      <c r="Z20" s="614">
        <v>9</v>
      </c>
      <c r="AA20" s="614"/>
      <c r="AB20" s="614"/>
      <c r="AC20" s="614"/>
      <c r="AD20" s="615" t="s">
        <v>226</v>
      </c>
      <c r="AE20" s="615"/>
      <c r="AF20" s="615"/>
      <c r="AG20" s="615"/>
      <c r="AH20" s="615"/>
      <c r="AI20" s="615"/>
      <c r="AJ20" s="615"/>
      <c r="AK20" s="615"/>
      <c r="AL20" s="616" t="s">
        <v>226</v>
      </c>
      <c r="AM20" s="617"/>
      <c r="AN20" s="617"/>
      <c r="AO20" s="618"/>
      <c r="AP20" s="608" t="s">
        <v>268</v>
      </c>
      <c r="AQ20" s="609"/>
      <c r="AR20" s="609"/>
      <c r="AS20" s="609"/>
      <c r="AT20" s="609"/>
      <c r="AU20" s="609"/>
      <c r="AV20" s="609"/>
      <c r="AW20" s="609"/>
      <c r="AX20" s="609"/>
      <c r="AY20" s="609"/>
      <c r="AZ20" s="609"/>
      <c r="BA20" s="609"/>
      <c r="BB20" s="609"/>
      <c r="BC20" s="609"/>
      <c r="BD20" s="609"/>
      <c r="BE20" s="609"/>
      <c r="BF20" s="610"/>
      <c r="BG20" s="611">
        <v>1702</v>
      </c>
      <c r="BH20" s="612"/>
      <c r="BI20" s="612"/>
      <c r="BJ20" s="612"/>
      <c r="BK20" s="612"/>
      <c r="BL20" s="612"/>
      <c r="BM20" s="612"/>
      <c r="BN20" s="613"/>
      <c r="BO20" s="614">
        <v>0.8</v>
      </c>
      <c r="BP20" s="614"/>
      <c r="BQ20" s="614"/>
      <c r="BR20" s="614"/>
      <c r="BS20" s="620" t="s">
        <v>226</v>
      </c>
      <c r="BT20" s="612"/>
      <c r="BU20" s="612"/>
      <c r="BV20" s="612"/>
      <c r="BW20" s="612"/>
      <c r="BX20" s="612"/>
      <c r="BY20" s="612"/>
      <c r="BZ20" s="612"/>
      <c r="CA20" s="612"/>
      <c r="CB20" s="621"/>
      <c r="CD20" s="608" t="s">
        <v>269</v>
      </c>
      <c r="CE20" s="609"/>
      <c r="CF20" s="609"/>
      <c r="CG20" s="609"/>
      <c r="CH20" s="609"/>
      <c r="CI20" s="609"/>
      <c r="CJ20" s="609"/>
      <c r="CK20" s="609"/>
      <c r="CL20" s="609"/>
      <c r="CM20" s="609"/>
      <c r="CN20" s="609"/>
      <c r="CO20" s="609"/>
      <c r="CP20" s="609"/>
      <c r="CQ20" s="610"/>
      <c r="CR20" s="611">
        <v>4814966</v>
      </c>
      <c r="CS20" s="612"/>
      <c r="CT20" s="612"/>
      <c r="CU20" s="612"/>
      <c r="CV20" s="612"/>
      <c r="CW20" s="612"/>
      <c r="CX20" s="612"/>
      <c r="CY20" s="613"/>
      <c r="CZ20" s="614">
        <v>100</v>
      </c>
      <c r="DA20" s="614"/>
      <c r="DB20" s="614"/>
      <c r="DC20" s="614"/>
      <c r="DD20" s="620">
        <v>982938</v>
      </c>
      <c r="DE20" s="612"/>
      <c r="DF20" s="612"/>
      <c r="DG20" s="612"/>
      <c r="DH20" s="612"/>
      <c r="DI20" s="612"/>
      <c r="DJ20" s="612"/>
      <c r="DK20" s="612"/>
      <c r="DL20" s="612"/>
      <c r="DM20" s="612"/>
      <c r="DN20" s="612"/>
      <c r="DO20" s="612"/>
      <c r="DP20" s="613"/>
      <c r="DQ20" s="620">
        <v>2911866</v>
      </c>
      <c r="DR20" s="612"/>
      <c r="DS20" s="612"/>
      <c r="DT20" s="612"/>
      <c r="DU20" s="612"/>
      <c r="DV20" s="612"/>
      <c r="DW20" s="612"/>
      <c r="DX20" s="612"/>
      <c r="DY20" s="612"/>
      <c r="DZ20" s="612"/>
      <c r="EA20" s="612"/>
      <c r="EB20" s="612"/>
      <c r="EC20" s="621"/>
    </row>
    <row r="21" spans="2:133" ht="11.25" customHeight="1" x14ac:dyDescent="0.15">
      <c r="B21" s="608" t="s">
        <v>270</v>
      </c>
      <c r="C21" s="609"/>
      <c r="D21" s="609"/>
      <c r="E21" s="609"/>
      <c r="F21" s="609"/>
      <c r="G21" s="609"/>
      <c r="H21" s="609"/>
      <c r="I21" s="609"/>
      <c r="J21" s="609"/>
      <c r="K21" s="609"/>
      <c r="L21" s="609"/>
      <c r="M21" s="609"/>
      <c r="N21" s="609"/>
      <c r="O21" s="609"/>
      <c r="P21" s="609"/>
      <c r="Q21" s="610"/>
      <c r="R21" s="611" t="s">
        <v>122</v>
      </c>
      <c r="S21" s="612"/>
      <c r="T21" s="612"/>
      <c r="U21" s="612"/>
      <c r="V21" s="612"/>
      <c r="W21" s="612"/>
      <c r="X21" s="612"/>
      <c r="Y21" s="613"/>
      <c r="Z21" s="614" t="s">
        <v>226</v>
      </c>
      <c r="AA21" s="614"/>
      <c r="AB21" s="614"/>
      <c r="AC21" s="614"/>
      <c r="AD21" s="615" t="s">
        <v>226</v>
      </c>
      <c r="AE21" s="615"/>
      <c r="AF21" s="615"/>
      <c r="AG21" s="615"/>
      <c r="AH21" s="615"/>
      <c r="AI21" s="615"/>
      <c r="AJ21" s="615"/>
      <c r="AK21" s="615"/>
      <c r="AL21" s="616" t="s">
        <v>122</v>
      </c>
      <c r="AM21" s="617"/>
      <c r="AN21" s="617"/>
      <c r="AO21" s="618"/>
      <c r="AP21" s="608" t="s">
        <v>271</v>
      </c>
      <c r="AQ21" s="623"/>
      <c r="AR21" s="623"/>
      <c r="AS21" s="623"/>
      <c r="AT21" s="623"/>
      <c r="AU21" s="623"/>
      <c r="AV21" s="623"/>
      <c r="AW21" s="623"/>
      <c r="AX21" s="623"/>
      <c r="AY21" s="623"/>
      <c r="AZ21" s="623"/>
      <c r="BA21" s="623"/>
      <c r="BB21" s="623"/>
      <c r="BC21" s="623"/>
      <c r="BD21" s="623"/>
      <c r="BE21" s="623"/>
      <c r="BF21" s="624"/>
      <c r="BG21" s="611">
        <v>1702</v>
      </c>
      <c r="BH21" s="612"/>
      <c r="BI21" s="612"/>
      <c r="BJ21" s="612"/>
      <c r="BK21" s="612"/>
      <c r="BL21" s="612"/>
      <c r="BM21" s="612"/>
      <c r="BN21" s="613"/>
      <c r="BO21" s="614">
        <v>0.8</v>
      </c>
      <c r="BP21" s="614"/>
      <c r="BQ21" s="614"/>
      <c r="BR21" s="614"/>
      <c r="BS21" s="620" t="s">
        <v>226</v>
      </c>
      <c r="BT21" s="612"/>
      <c r="BU21" s="612"/>
      <c r="BV21" s="612"/>
      <c r="BW21" s="612"/>
      <c r="BX21" s="612"/>
      <c r="BY21" s="612"/>
      <c r="BZ21" s="612"/>
      <c r="CA21" s="612"/>
      <c r="CB21" s="621"/>
      <c r="CD21" s="630"/>
      <c r="CE21" s="631"/>
      <c r="CF21" s="631"/>
      <c r="CG21" s="631"/>
      <c r="CH21" s="631"/>
      <c r="CI21" s="631"/>
      <c r="CJ21" s="631"/>
      <c r="CK21" s="631"/>
      <c r="CL21" s="631"/>
      <c r="CM21" s="631"/>
      <c r="CN21" s="631"/>
      <c r="CO21" s="631"/>
      <c r="CP21" s="631"/>
      <c r="CQ21" s="632"/>
      <c r="CR21" s="633"/>
      <c r="CS21" s="626"/>
      <c r="CT21" s="626"/>
      <c r="CU21" s="626"/>
      <c r="CV21" s="626"/>
      <c r="CW21" s="626"/>
      <c r="CX21" s="626"/>
      <c r="CY21" s="634"/>
      <c r="CZ21" s="635"/>
      <c r="DA21" s="635"/>
      <c r="DB21" s="635"/>
      <c r="DC21" s="635"/>
      <c r="DD21" s="625"/>
      <c r="DE21" s="626"/>
      <c r="DF21" s="626"/>
      <c r="DG21" s="626"/>
      <c r="DH21" s="626"/>
      <c r="DI21" s="626"/>
      <c r="DJ21" s="626"/>
      <c r="DK21" s="626"/>
      <c r="DL21" s="626"/>
      <c r="DM21" s="626"/>
      <c r="DN21" s="626"/>
      <c r="DO21" s="626"/>
      <c r="DP21" s="634"/>
      <c r="DQ21" s="625"/>
      <c r="DR21" s="626"/>
      <c r="DS21" s="626"/>
      <c r="DT21" s="626"/>
      <c r="DU21" s="626"/>
      <c r="DV21" s="626"/>
      <c r="DW21" s="626"/>
      <c r="DX21" s="626"/>
      <c r="DY21" s="626"/>
      <c r="DZ21" s="626"/>
      <c r="EA21" s="626"/>
      <c r="EB21" s="626"/>
      <c r="EC21" s="627"/>
    </row>
    <row r="22" spans="2:133" ht="11.25" customHeight="1" x14ac:dyDescent="0.15">
      <c r="B22" s="608" t="s">
        <v>272</v>
      </c>
      <c r="C22" s="609"/>
      <c r="D22" s="609"/>
      <c r="E22" s="609"/>
      <c r="F22" s="609"/>
      <c r="G22" s="609"/>
      <c r="H22" s="609"/>
      <c r="I22" s="609"/>
      <c r="J22" s="609"/>
      <c r="K22" s="609"/>
      <c r="L22" s="609"/>
      <c r="M22" s="609"/>
      <c r="N22" s="609"/>
      <c r="O22" s="609"/>
      <c r="P22" s="609"/>
      <c r="Q22" s="610"/>
      <c r="R22" s="611">
        <v>2742072</v>
      </c>
      <c r="S22" s="612"/>
      <c r="T22" s="612"/>
      <c r="U22" s="612"/>
      <c r="V22" s="612"/>
      <c r="W22" s="612"/>
      <c r="X22" s="612"/>
      <c r="Y22" s="613"/>
      <c r="Z22" s="614">
        <v>55.6</v>
      </c>
      <c r="AA22" s="614"/>
      <c r="AB22" s="614"/>
      <c r="AC22" s="614"/>
      <c r="AD22" s="615">
        <v>2297490</v>
      </c>
      <c r="AE22" s="615"/>
      <c r="AF22" s="615"/>
      <c r="AG22" s="615"/>
      <c r="AH22" s="615"/>
      <c r="AI22" s="615"/>
      <c r="AJ22" s="615"/>
      <c r="AK22" s="615"/>
      <c r="AL22" s="616">
        <v>99.6</v>
      </c>
      <c r="AM22" s="617"/>
      <c r="AN22" s="617"/>
      <c r="AO22" s="618"/>
      <c r="AP22" s="608" t="s">
        <v>273</v>
      </c>
      <c r="AQ22" s="623"/>
      <c r="AR22" s="623"/>
      <c r="AS22" s="623"/>
      <c r="AT22" s="623"/>
      <c r="AU22" s="623"/>
      <c r="AV22" s="623"/>
      <c r="AW22" s="623"/>
      <c r="AX22" s="623"/>
      <c r="AY22" s="623"/>
      <c r="AZ22" s="623"/>
      <c r="BA22" s="623"/>
      <c r="BB22" s="623"/>
      <c r="BC22" s="623"/>
      <c r="BD22" s="623"/>
      <c r="BE22" s="623"/>
      <c r="BF22" s="624"/>
      <c r="BG22" s="611" t="s">
        <v>226</v>
      </c>
      <c r="BH22" s="612"/>
      <c r="BI22" s="612"/>
      <c r="BJ22" s="612"/>
      <c r="BK22" s="612"/>
      <c r="BL22" s="612"/>
      <c r="BM22" s="612"/>
      <c r="BN22" s="613"/>
      <c r="BO22" s="614" t="s">
        <v>122</v>
      </c>
      <c r="BP22" s="614"/>
      <c r="BQ22" s="614"/>
      <c r="BR22" s="614"/>
      <c r="BS22" s="620" t="s">
        <v>226</v>
      </c>
      <c r="BT22" s="612"/>
      <c r="BU22" s="612"/>
      <c r="BV22" s="612"/>
      <c r="BW22" s="612"/>
      <c r="BX22" s="612"/>
      <c r="BY22" s="612"/>
      <c r="BZ22" s="612"/>
      <c r="CA22" s="612"/>
      <c r="CB22" s="621"/>
      <c r="CD22" s="593" t="s">
        <v>274</v>
      </c>
      <c r="CE22" s="594"/>
      <c r="CF22" s="594"/>
      <c r="CG22" s="594"/>
      <c r="CH22" s="594"/>
      <c r="CI22" s="594"/>
      <c r="CJ22" s="594"/>
      <c r="CK22" s="594"/>
      <c r="CL22" s="594"/>
      <c r="CM22" s="594"/>
      <c r="CN22" s="594"/>
      <c r="CO22" s="594"/>
      <c r="CP22" s="594"/>
      <c r="CQ22" s="594"/>
      <c r="CR22" s="594"/>
      <c r="CS22" s="594"/>
      <c r="CT22" s="594"/>
      <c r="CU22" s="594"/>
      <c r="CV22" s="594"/>
      <c r="CW22" s="594"/>
      <c r="CX22" s="594"/>
      <c r="CY22" s="594"/>
      <c r="CZ22" s="594"/>
      <c r="DA22" s="594"/>
      <c r="DB22" s="594"/>
      <c r="DC22" s="594"/>
      <c r="DD22" s="594"/>
      <c r="DE22" s="594"/>
      <c r="DF22" s="594"/>
      <c r="DG22" s="594"/>
      <c r="DH22" s="594"/>
      <c r="DI22" s="594"/>
      <c r="DJ22" s="594"/>
      <c r="DK22" s="594"/>
      <c r="DL22" s="594"/>
      <c r="DM22" s="594"/>
      <c r="DN22" s="594"/>
      <c r="DO22" s="594"/>
      <c r="DP22" s="594"/>
      <c r="DQ22" s="594"/>
      <c r="DR22" s="594"/>
      <c r="DS22" s="594"/>
      <c r="DT22" s="594"/>
      <c r="DU22" s="594"/>
      <c r="DV22" s="594"/>
      <c r="DW22" s="594"/>
      <c r="DX22" s="594"/>
      <c r="DY22" s="594"/>
      <c r="DZ22" s="594"/>
      <c r="EA22" s="594"/>
      <c r="EB22" s="594"/>
      <c r="EC22" s="595"/>
    </row>
    <row r="23" spans="2:133" ht="11.25" customHeight="1" x14ac:dyDescent="0.15">
      <c r="B23" s="608" t="s">
        <v>275</v>
      </c>
      <c r="C23" s="609"/>
      <c r="D23" s="609"/>
      <c r="E23" s="609"/>
      <c r="F23" s="609"/>
      <c r="G23" s="609"/>
      <c r="H23" s="609"/>
      <c r="I23" s="609"/>
      <c r="J23" s="609"/>
      <c r="K23" s="609"/>
      <c r="L23" s="609"/>
      <c r="M23" s="609"/>
      <c r="N23" s="609"/>
      <c r="O23" s="609"/>
      <c r="P23" s="609"/>
      <c r="Q23" s="610"/>
      <c r="R23" s="611" t="s">
        <v>226</v>
      </c>
      <c r="S23" s="612"/>
      <c r="T23" s="612"/>
      <c r="U23" s="612"/>
      <c r="V23" s="612"/>
      <c r="W23" s="612"/>
      <c r="X23" s="612"/>
      <c r="Y23" s="613"/>
      <c r="Z23" s="614" t="s">
        <v>226</v>
      </c>
      <c r="AA23" s="614"/>
      <c r="AB23" s="614"/>
      <c r="AC23" s="614"/>
      <c r="AD23" s="615" t="s">
        <v>122</v>
      </c>
      <c r="AE23" s="615"/>
      <c r="AF23" s="615"/>
      <c r="AG23" s="615"/>
      <c r="AH23" s="615"/>
      <c r="AI23" s="615"/>
      <c r="AJ23" s="615"/>
      <c r="AK23" s="615"/>
      <c r="AL23" s="616" t="s">
        <v>122</v>
      </c>
      <c r="AM23" s="617"/>
      <c r="AN23" s="617"/>
      <c r="AO23" s="618"/>
      <c r="AP23" s="608" t="s">
        <v>276</v>
      </c>
      <c r="AQ23" s="623"/>
      <c r="AR23" s="623"/>
      <c r="AS23" s="623"/>
      <c r="AT23" s="623"/>
      <c r="AU23" s="623"/>
      <c r="AV23" s="623"/>
      <c r="AW23" s="623"/>
      <c r="AX23" s="623"/>
      <c r="AY23" s="623"/>
      <c r="AZ23" s="623"/>
      <c r="BA23" s="623"/>
      <c r="BB23" s="623"/>
      <c r="BC23" s="623"/>
      <c r="BD23" s="623"/>
      <c r="BE23" s="623"/>
      <c r="BF23" s="624"/>
      <c r="BG23" s="611" t="s">
        <v>167</v>
      </c>
      <c r="BH23" s="612"/>
      <c r="BI23" s="612"/>
      <c r="BJ23" s="612"/>
      <c r="BK23" s="612"/>
      <c r="BL23" s="612"/>
      <c r="BM23" s="612"/>
      <c r="BN23" s="613"/>
      <c r="BO23" s="614" t="s">
        <v>122</v>
      </c>
      <c r="BP23" s="614"/>
      <c r="BQ23" s="614"/>
      <c r="BR23" s="614"/>
      <c r="BS23" s="620" t="s">
        <v>122</v>
      </c>
      <c r="BT23" s="612"/>
      <c r="BU23" s="612"/>
      <c r="BV23" s="612"/>
      <c r="BW23" s="612"/>
      <c r="BX23" s="612"/>
      <c r="BY23" s="612"/>
      <c r="BZ23" s="612"/>
      <c r="CA23" s="612"/>
      <c r="CB23" s="621"/>
      <c r="CD23" s="593" t="s">
        <v>215</v>
      </c>
      <c r="CE23" s="594"/>
      <c r="CF23" s="594"/>
      <c r="CG23" s="594"/>
      <c r="CH23" s="594"/>
      <c r="CI23" s="594"/>
      <c r="CJ23" s="594"/>
      <c r="CK23" s="594"/>
      <c r="CL23" s="594"/>
      <c r="CM23" s="594"/>
      <c r="CN23" s="594"/>
      <c r="CO23" s="594"/>
      <c r="CP23" s="594"/>
      <c r="CQ23" s="595"/>
      <c r="CR23" s="593" t="s">
        <v>277</v>
      </c>
      <c r="CS23" s="594"/>
      <c r="CT23" s="594"/>
      <c r="CU23" s="594"/>
      <c r="CV23" s="594"/>
      <c r="CW23" s="594"/>
      <c r="CX23" s="594"/>
      <c r="CY23" s="595"/>
      <c r="CZ23" s="593" t="s">
        <v>278</v>
      </c>
      <c r="DA23" s="594"/>
      <c r="DB23" s="594"/>
      <c r="DC23" s="595"/>
      <c r="DD23" s="593" t="s">
        <v>279</v>
      </c>
      <c r="DE23" s="594"/>
      <c r="DF23" s="594"/>
      <c r="DG23" s="594"/>
      <c r="DH23" s="594"/>
      <c r="DI23" s="594"/>
      <c r="DJ23" s="594"/>
      <c r="DK23" s="595"/>
      <c r="DL23" s="636" t="s">
        <v>280</v>
      </c>
      <c r="DM23" s="637"/>
      <c r="DN23" s="637"/>
      <c r="DO23" s="637"/>
      <c r="DP23" s="637"/>
      <c r="DQ23" s="637"/>
      <c r="DR23" s="637"/>
      <c r="DS23" s="637"/>
      <c r="DT23" s="637"/>
      <c r="DU23" s="637"/>
      <c r="DV23" s="638"/>
      <c r="DW23" s="593" t="s">
        <v>281</v>
      </c>
      <c r="DX23" s="594"/>
      <c r="DY23" s="594"/>
      <c r="DZ23" s="594"/>
      <c r="EA23" s="594"/>
      <c r="EB23" s="594"/>
      <c r="EC23" s="595"/>
    </row>
    <row r="24" spans="2:133" ht="11.25" customHeight="1" x14ac:dyDescent="0.15">
      <c r="B24" s="608" t="s">
        <v>282</v>
      </c>
      <c r="C24" s="609"/>
      <c r="D24" s="609"/>
      <c r="E24" s="609"/>
      <c r="F24" s="609"/>
      <c r="G24" s="609"/>
      <c r="H24" s="609"/>
      <c r="I24" s="609"/>
      <c r="J24" s="609"/>
      <c r="K24" s="609"/>
      <c r="L24" s="609"/>
      <c r="M24" s="609"/>
      <c r="N24" s="609"/>
      <c r="O24" s="609"/>
      <c r="P24" s="609"/>
      <c r="Q24" s="610"/>
      <c r="R24" s="611">
        <v>57019</v>
      </c>
      <c r="S24" s="612"/>
      <c r="T24" s="612"/>
      <c r="U24" s="612"/>
      <c r="V24" s="612"/>
      <c r="W24" s="612"/>
      <c r="X24" s="612"/>
      <c r="Y24" s="613"/>
      <c r="Z24" s="614">
        <v>1.2</v>
      </c>
      <c r="AA24" s="614"/>
      <c r="AB24" s="614"/>
      <c r="AC24" s="614"/>
      <c r="AD24" s="615" t="s">
        <v>122</v>
      </c>
      <c r="AE24" s="615"/>
      <c r="AF24" s="615"/>
      <c r="AG24" s="615"/>
      <c r="AH24" s="615"/>
      <c r="AI24" s="615"/>
      <c r="AJ24" s="615"/>
      <c r="AK24" s="615"/>
      <c r="AL24" s="616" t="s">
        <v>122</v>
      </c>
      <c r="AM24" s="617"/>
      <c r="AN24" s="617"/>
      <c r="AO24" s="618"/>
      <c r="AP24" s="608" t="s">
        <v>283</v>
      </c>
      <c r="AQ24" s="623"/>
      <c r="AR24" s="623"/>
      <c r="AS24" s="623"/>
      <c r="AT24" s="623"/>
      <c r="AU24" s="623"/>
      <c r="AV24" s="623"/>
      <c r="AW24" s="623"/>
      <c r="AX24" s="623"/>
      <c r="AY24" s="623"/>
      <c r="AZ24" s="623"/>
      <c r="BA24" s="623"/>
      <c r="BB24" s="623"/>
      <c r="BC24" s="623"/>
      <c r="BD24" s="623"/>
      <c r="BE24" s="623"/>
      <c r="BF24" s="624"/>
      <c r="BG24" s="611" t="s">
        <v>167</v>
      </c>
      <c r="BH24" s="612"/>
      <c r="BI24" s="612"/>
      <c r="BJ24" s="612"/>
      <c r="BK24" s="612"/>
      <c r="BL24" s="612"/>
      <c r="BM24" s="612"/>
      <c r="BN24" s="613"/>
      <c r="BO24" s="614" t="s">
        <v>226</v>
      </c>
      <c r="BP24" s="614"/>
      <c r="BQ24" s="614"/>
      <c r="BR24" s="614"/>
      <c r="BS24" s="620" t="s">
        <v>122</v>
      </c>
      <c r="BT24" s="612"/>
      <c r="BU24" s="612"/>
      <c r="BV24" s="612"/>
      <c r="BW24" s="612"/>
      <c r="BX24" s="612"/>
      <c r="BY24" s="612"/>
      <c r="BZ24" s="612"/>
      <c r="CA24" s="612"/>
      <c r="CB24" s="621"/>
      <c r="CD24" s="597" t="s">
        <v>284</v>
      </c>
      <c r="CE24" s="598"/>
      <c r="CF24" s="598"/>
      <c r="CG24" s="598"/>
      <c r="CH24" s="598"/>
      <c r="CI24" s="598"/>
      <c r="CJ24" s="598"/>
      <c r="CK24" s="598"/>
      <c r="CL24" s="598"/>
      <c r="CM24" s="598"/>
      <c r="CN24" s="598"/>
      <c r="CO24" s="598"/>
      <c r="CP24" s="598"/>
      <c r="CQ24" s="599"/>
      <c r="CR24" s="600">
        <v>1854158</v>
      </c>
      <c r="CS24" s="601"/>
      <c r="CT24" s="601"/>
      <c r="CU24" s="601"/>
      <c r="CV24" s="601"/>
      <c r="CW24" s="601"/>
      <c r="CX24" s="601"/>
      <c r="CY24" s="602"/>
      <c r="CZ24" s="605">
        <v>38.5</v>
      </c>
      <c r="DA24" s="606"/>
      <c r="DB24" s="606"/>
      <c r="DC24" s="622"/>
      <c r="DD24" s="639">
        <v>1534307</v>
      </c>
      <c r="DE24" s="601"/>
      <c r="DF24" s="601"/>
      <c r="DG24" s="601"/>
      <c r="DH24" s="601"/>
      <c r="DI24" s="601"/>
      <c r="DJ24" s="601"/>
      <c r="DK24" s="602"/>
      <c r="DL24" s="639">
        <v>1487060</v>
      </c>
      <c r="DM24" s="601"/>
      <c r="DN24" s="601"/>
      <c r="DO24" s="601"/>
      <c r="DP24" s="601"/>
      <c r="DQ24" s="601"/>
      <c r="DR24" s="601"/>
      <c r="DS24" s="601"/>
      <c r="DT24" s="601"/>
      <c r="DU24" s="601"/>
      <c r="DV24" s="602"/>
      <c r="DW24" s="605">
        <v>62.1</v>
      </c>
      <c r="DX24" s="606"/>
      <c r="DY24" s="606"/>
      <c r="DZ24" s="606"/>
      <c r="EA24" s="606"/>
      <c r="EB24" s="606"/>
      <c r="EC24" s="607"/>
    </row>
    <row r="25" spans="2:133" ht="11.25" customHeight="1" x14ac:dyDescent="0.15">
      <c r="B25" s="608" t="s">
        <v>285</v>
      </c>
      <c r="C25" s="609"/>
      <c r="D25" s="609"/>
      <c r="E25" s="609"/>
      <c r="F25" s="609"/>
      <c r="G25" s="609"/>
      <c r="H25" s="609"/>
      <c r="I25" s="609"/>
      <c r="J25" s="609"/>
      <c r="K25" s="609"/>
      <c r="L25" s="609"/>
      <c r="M25" s="609"/>
      <c r="N25" s="609"/>
      <c r="O25" s="609"/>
      <c r="P25" s="609"/>
      <c r="Q25" s="610"/>
      <c r="R25" s="611">
        <v>97560</v>
      </c>
      <c r="S25" s="612"/>
      <c r="T25" s="612"/>
      <c r="U25" s="612"/>
      <c r="V25" s="612"/>
      <c r="W25" s="612"/>
      <c r="X25" s="612"/>
      <c r="Y25" s="613"/>
      <c r="Z25" s="614">
        <v>2</v>
      </c>
      <c r="AA25" s="614"/>
      <c r="AB25" s="614"/>
      <c r="AC25" s="614"/>
      <c r="AD25" s="615">
        <v>4800</v>
      </c>
      <c r="AE25" s="615"/>
      <c r="AF25" s="615"/>
      <c r="AG25" s="615"/>
      <c r="AH25" s="615"/>
      <c r="AI25" s="615"/>
      <c r="AJ25" s="615"/>
      <c r="AK25" s="615"/>
      <c r="AL25" s="616">
        <v>0.2</v>
      </c>
      <c r="AM25" s="617"/>
      <c r="AN25" s="617"/>
      <c r="AO25" s="618"/>
      <c r="AP25" s="608" t="s">
        <v>286</v>
      </c>
      <c r="AQ25" s="623"/>
      <c r="AR25" s="623"/>
      <c r="AS25" s="623"/>
      <c r="AT25" s="623"/>
      <c r="AU25" s="623"/>
      <c r="AV25" s="623"/>
      <c r="AW25" s="623"/>
      <c r="AX25" s="623"/>
      <c r="AY25" s="623"/>
      <c r="AZ25" s="623"/>
      <c r="BA25" s="623"/>
      <c r="BB25" s="623"/>
      <c r="BC25" s="623"/>
      <c r="BD25" s="623"/>
      <c r="BE25" s="623"/>
      <c r="BF25" s="624"/>
      <c r="BG25" s="611" t="s">
        <v>167</v>
      </c>
      <c r="BH25" s="612"/>
      <c r="BI25" s="612"/>
      <c r="BJ25" s="612"/>
      <c r="BK25" s="612"/>
      <c r="BL25" s="612"/>
      <c r="BM25" s="612"/>
      <c r="BN25" s="613"/>
      <c r="BO25" s="614" t="s">
        <v>226</v>
      </c>
      <c r="BP25" s="614"/>
      <c r="BQ25" s="614"/>
      <c r="BR25" s="614"/>
      <c r="BS25" s="620" t="s">
        <v>122</v>
      </c>
      <c r="BT25" s="612"/>
      <c r="BU25" s="612"/>
      <c r="BV25" s="612"/>
      <c r="BW25" s="612"/>
      <c r="BX25" s="612"/>
      <c r="BY25" s="612"/>
      <c r="BZ25" s="612"/>
      <c r="CA25" s="612"/>
      <c r="CB25" s="621"/>
      <c r="CD25" s="608" t="s">
        <v>287</v>
      </c>
      <c r="CE25" s="609"/>
      <c r="CF25" s="609"/>
      <c r="CG25" s="609"/>
      <c r="CH25" s="609"/>
      <c r="CI25" s="609"/>
      <c r="CJ25" s="609"/>
      <c r="CK25" s="609"/>
      <c r="CL25" s="609"/>
      <c r="CM25" s="609"/>
      <c r="CN25" s="609"/>
      <c r="CO25" s="609"/>
      <c r="CP25" s="609"/>
      <c r="CQ25" s="610"/>
      <c r="CR25" s="611">
        <v>528726</v>
      </c>
      <c r="CS25" s="628"/>
      <c r="CT25" s="628"/>
      <c r="CU25" s="628"/>
      <c r="CV25" s="628"/>
      <c r="CW25" s="628"/>
      <c r="CX25" s="628"/>
      <c r="CY25" s="629"/>
      <c r="CZ25" s="616">
        <v>11</v>
      </c>
      <c r="DA25" s="640"/>
      <c r="DB25" s="640"/>
      <c r="DC25" s="642"/>
      <c r="DD25" s="620">
        <v>514960</v>
      </c>
      <c r="DE25" s="628"/>
      <c r="DF25" s="628"/>
      <c r="DG25" s="628"/>
      <c r="DH25" s="628"/>
      <c r="DI25" s="628"/>
      <c r="DJ25" s="628"/>
      <c r="DK25" s="629"/>
      <c r="DL25" s="620">
        <v>492630</v>
      </c>
      <c r="DM25" s="628"/>
      <c r="DN25" s="628"/>
      <c r="DO25" s="628"/>
      <c r="DP25" s="628"/>
      <c r="DQ25" s="628"/>
      <c r="DR25" s="628"/>
      <c r="DS25" s="628"/>
      <c r="DT25" s="628"/>
      <c r="DU25" s="628"/>
      <c r="DV25" s="629"/>
      <c r="DW25" s="616">
        <v>20.6</v>
      </c>
      <c r="DX25" s="640"/>
      <c r="DY25" s="640"/>
      <c r="DZ25" s="640"/>
      <c r="EA25" s="640"/>
      <c r="EB25" s="640"/>
      <c r="EC25" s="641"/>
    </row>
    <row r="26" spans="2:133" ht="11.25" customHeight="1" x14ac:dyDescent="0.15">
      <c r="B26" s="608" t="s">
        <v>288</v>
      </c>
      <c r="C26" s="609"/>
      <c r="D26" s="609"/>
      <c r="E26" s="609"/>
      <c r="F26" s="609"/>
      <c r="G26" s="609"/>
      <c r="H26" s="609"/>
      <c r="I26" s="609"/>
      <c r="J26" s="609"/>
      <c r="K26" s="609"/>
      <c r="L26" s="609"/>
      <c r="M26" s="609"/>
      <c r="N26" s="609"/>
      <c r="O26" s="609"/>
      <c r="P26" s="609"/>
      <c r="Q26" s="610"/>
      <c r="R26" s="611">
        <v>11655</v>
      </c>
      <c r="S26" s="612"/>
      <c r="T26" s="612"/>
      <c r="U26" s="612"/>
      <c r="V26" s="612"/>
      <c r="W26" s="612"/>
      <c r="X26" s="612"/>
      <c r="Y26" s="613"/>
      <c r="Z26" s="614">
        <v>0.2</v>
      </c>
      <c r="AA26" s="614"/>
      <c r="AB26" s="614"/>
      <c r="AC26" s="614"/>
      <c r="AD26" s="615" t="s">
        <v>167</v>
      </c>
      <c r="AE26" s="615"/>
      <c r="AF26" s="615"/>
      <c r="AG26" s="615"/>
      <c r="AH26" s="615"/>
      <c r="AI26" s="615"/>
      <c r="AJ26" s="615"/>
      <c r="AK26" s="615"/>
      <c r="AL26" s="616" t="s">
        <v>122</v>
      </c>
      <c r="AM26" s="617"/>
      <c r="AN26" s="617"/>
      <c r="AO26" s="618"/>
      <c r="AP26" s="608" t="s">
        <v>289</v>
      </c>
      <c r="AQ26" s="623"/>
      <c r="AR26" s="623"/>
      <c r="AS26" s="623"/>
      <c r="AT26" s="623"/>
      <c r="AU26" s="623"/>
      <c r="AV26" s="623"/>
      <c r="AW26" s="623"/>
      <c r="AX26" s="623"/>
      <c r="AY26" s="623"/>
      <c r="AZ26" s="623"/>
      <c r="BA26" s="623"/>
      <c r="BB26" s="623"/>
      <c r="BC26" s="623"/>
      <c r="BD26" s="623"/>
      <c r="BE26" s="623"/>
      <c r="BF26" s="624"/>
      <c r="BG26" s="611" t="s">
        <v>226</v>
      </c>
      <c r="BH26" s="612"/>
      <c r="BI26" s="612"/>
      <c r="BJ26" s="612"/>
      <c r="BK26" s="612"/>
      <c r="BL26" s="612"/>
      <c r="BM26" s="612"/>
      <c r="BN26" s="613"/>
      <c r="BO26" s="614" t="s">
        <v>226</v>
      </c>
      <c r="BP26" s="614"/>
      <c r="BQ26" s="614"/>
      <c r="BR26" s="614"/>
      <c r="BS26" s="620" t="s">
        <v>226</v>
      </c>
      <c r="BT26" s="612"/>
      <c r="BU26" s="612"/>
      <c r="BV26" s="612"/>
      <c r="BW26" s="612"/>
      <c r="BX26" s="612"/>
      <c r="BY26" s="612"/>
      <c r="BZ26" s="612"/>
      <c r="CA26" s="612"/>
      <c r="CB26" s="621"/>
      <c r="CD26" s="608" t="s">
        <v>290</v>
      </c>
      <c r="CE26" s="609"/>
      <c r="CF26" s="609"/>
      <c r="CG26" s="609"/>
      <c r="CH26" s="609"/>
      <c r="CI26" s="609"/>
      <c r="CJ26" s="609"/>
      <c r="CK26" s="609"/>
      <c r="CL26" s="609"/>
      <c r="CM26" s="609"/>
      <c r="CN26" s="609"/>
      <c r="CO26" s="609"/>
      <c r="CP26" s="609"/>
      <c r="CQ26" s="610"/>
      <c r="CR26" s="611">
        <v>317481</v>
      </c>
      <c r="CS26" s="612"/>
      <c r="CT26" s="612"/>
      <c r="CU26" s="612"/>
      <c r="CV26" s="612"/>
      <c r="CW26" s="612"/>
      <c r="CX26" s="612"/>
      <c r="CY26" s="613"/>
      <c r="CZ26" s="616">
        <v>6.6</v>
      </c>
      <c r="DA26" s="640"/>
      <c r="DB26" s="640"/>
      <c r="DC26" s="642"/>
      <c r="DD26" s="620">
        <v>311652</v>
      </c>
      <c r="DE26" s="612"/>
      <c r="DF26" s="612"/>
      <c r="DG26" s="612"/>
      <c r="DH26" s="612"/>
      <c r="DI26" s="612"/>
      <c r="DJ26" s="612"/>
      <c r="DK26" s="613"/>
      <c r="DL26" s="620" t="s">
        <v>122</v>
      </c>
      <c r="DM26" s="612"/>
      <c r="DN26" s="612"/>
      <c r="DO26" s="612"/>
      <c r="DP26" s="612"/>
      <c r="DQ26" s="612"/>
      <c r="DR26" s="612"/>
      <c r="DS26" s="612"/>
      <c r="DT26" s="612"/>
      <c r="DU26" s="612"/>
      <c r="DV26" s="613"/>
      <c r="DW26" s="616" t="s">
        <v>122</v>
      </c>
      <c r="DX26" s="640"/>
      <c r="DY26" s="640"/>
      <c r="DZ26" s="640"/>
      <c r="EA26" s="640"/>
      <c r="EB26" s="640"/>
      <c r="EC26" s="641"/>
    </row>
    <row r="27" spans="2:133" ht="11.25" customHeight="1" x14ac:dyDescent="0.15">
      <c r="B27" s="608" t="s">
        <v>291</v>
      </c>
      <c r="C27" s="609"/>
      <c r="D27" s="609"/>
      <c r="E27" s="609"/>
      <c r="F27" s="609"/>
      <c r="G27" s="609"/>
      <c r="H27" s="609"/>
      <c r="I27" s="609"/>
      <c r="J27" s="609"/>
      <c r="K27" s="609"/>
      <c r="L27" s="609"/>
      <c r="M27" s="609"/>
      <c r="N27" s="609"/>
      <c r="O27" s="609"/>
      <c r="P27" s="609"/>
      <c r="Q27" s="610"/>
      <c r="R27" s="611">
        <v>651497</v>
      </c>
      <c r="S27" s="612"/>
      <c r="T27" s="612"/>
      <c r="U27" s="612"/>
      <c r="V27" s="612"/>
      <c r="W27" s="612"/>
      <c r="X27" s="612"/>
      <c r="Y27" s="613"/>
      <c r="Z27" s="614">
        <v>13.2</v>
      </c>
      <c r="AA27" s="614"/>
      <c r="AB27" s="614"/>
      <c r="AC27" s="614"/>
      <c r="AD27" s="615" t="s">
        <v>122</v>
      </c>
      <c r="AE27" s="615"/>
      <c r="AF27" s="615"/>
      <c r="AG27" s="615"/>
      <c r="AH27" s="615"/>
      <c r="AI27" s="615"/>
      <c r="AJ27" s="615"/>
      <c r="AK27" s="615"/>
      <c r="AL27" s="616" t="s">
        <v>122</v>
      </c>
      <c r="AM27" s="617"/>
      <c r="AN27" s="617"/>
      <c r="AO27" s="618"/>
      <c r="AP27" s="608" t="s">
        <v>292</v>
      </c>
      <c r="AQ27" s="609"/>
      <c r="AR27" s="609"/>
      <c r="AS27" s="609"/>
      <c r="AT27" s="609"/>
      <c r="AU27" s="609"/>
      <c r="AV27" s="609"/>
      <c r="AW27" s="609"/>
      <c r="AX27" s="609"/>
      <c r="AY27" s="609"/>
      <c r="AZ27" s="609"/>
      <c r="BA27" s="609"/>
      <c r="BB27" s="609"/>
      <c r="BC27" s="609"/>
      <c r="BD27" s="609"/>
      <c r="BE27" s="609"/>
      <c r="BF27" s="610"/>
      <c r="BG27" s="611">
        <v>206808</v>
      </c>
      <c r="BH27" s="612"/>
      <c r="BI27" s="612"/>
      <c r="BJ27" s="612"/>
      <c r="BK27" s="612"/>
      <c r="BL27" s="612"/>
      <c r="BM27" s="612"/>
      <c r="BN27" s="613"/>
      <c r="BO27" s="614">
        <v>100</v>
      </c>
      <c r="BP27" s="614"/>
      <c r="BQ27" s="614"/>
      <c r="BR27" s="614"/>
      <c r="BS27" s="620" t="s">
        <v>122</v>
      </c>
      <c r="BT27" s="612"/>
      <c r="BU27" s="612"/>
      <c r="BV27" s="612"/>
      <c r="BW27" s="612"/>
      <c r="BX27" s="612"/>
      <c r="BY27" s="612"/>
      <c r="BZ27" s="612"/>
      <c r="CA27" s="612"/>
      <c r="CB27" s="621"/>
      <c r="CD27" s="608" t="s">
        <v>293</v>
      </c>
      <c r="CE27" s="609"/>
      <c r="CF27" s="609"/>
      <c r="CG27" s="609"/>
      <c r="CH27" s="609"/>
      <c r="CI27" s="609"/>
      <c r="CJ27" s="609"/>
      <c r="CK27" s="609"/>
      <c r="CL27" s="609"/>
      <c r="CM27" s="609"/>
      <c r="CN27" s="609"/>
      <c r="CO27" s="609"/>
      <c r="CP27" s="609"/>
      <c r="CQ27" s="610"/>
      <c r="CR27" s="611">
        <v>304994</v>
      </c>
      <c r="CS27" s="628"/>
      <c r="CT27" s="628"/>
      <c r="CU27" s="628"/>
      <c r="CV27" s="628"/>
      <c r="CW27" s="628"/>
      <c r="CX27" s="628"/>
      <c r="CY27" s="629"/>
      <c r="CZ27" s="616">
        <v>6.3</v>
      </c>
      <c r="DA27" s="640"/>
      <c r="DB27" s="640"/>
      <c r="DC27" s="642"/>
      <c r="DD27" s="620">
        <v>80358</v>
      </c>
      <c r="DE27" s="628"/>
      <c r="DF27" s="628"/>
      <c r="DG27" s="628"/>
      <c r="DH27" s="628"/>
      <c r="DI27" s="628"/>
      <c r="DJ27" s="628"/>
      <c r="DK27" s="629"/>
      <c r="DL27" s="620">
        <v>74638</v>
      </c>
      <c r="DM27" s="628"/>
      <c r="DN27" s="628"/>
      <c r="DO27" s="628"/>
      <c r="DP27" s="628"/>
      <c r="DQ27" s="628"/>
      <c r="DR27" s="628"/>
      <c r="DS27" s="628"/>
      <c r="DT27" s="628"/>
      <c r="DU27" s="628"/>
      <c r="DV27" s="629"/>
      <c r="DW27" s="616">
        <v>3.1</v>
      </c>
      <c r="DX27" s="640"/>
      <c r="DY27" s="640"/>
      <c r="DZ27" s="640"/>
      <c r="EA27" s="640"/>
      <c r="EB27" s="640"/>
      <c r="EC27" s="641"/>
    </row>
    <row r="28" spans="2:133" ht="11.25" customHeight="1" x14ac:dyDescent="0.15">
      <c r="B28" s="645" t="s">
        <v>294</v>
      </c>
      <c r="C28" s="646"/>
      <c r="D28" s="646"/>
      <c r="E28" s="646"/>
      <c r="F28" s="646"/>
      <c r="G28" s="646"/>
      <c r="H28" s="646"/>
      <c r="I28" s="646"/>
      <c r="J28" s="646"/>
      <c r="K28" s="646"/>
      <c r="L28" s="646"/>
      <c r="M28" s="646"/>
      <c r="N28" s="646"/>
      <c r="O28" s="646"/>
      <c r="P28" s="646"/>
      <c r="Q28" s="647"/>
      <c r="R28" s="611" t="s">
        <v>226</v>
      </c>
      <c r="S28" s="612"/>
      <c r="T28" s="612"/>
      <c r="U28" s="612"/>
      <c r="V28" s="612"/>
      <c r="W28" s="612"/>
      <c r="X28" s="612"/>
      <c r="Y28" s="613"/>
      <c r="Z28" s="614" t="s">
        <v>226</v>
      </c>
      <c r="AA28" s="614"/>
      <c r="AB28" s="614"/>
      <c r="AC28" s="614"/>
      <c r="AD28" s="615" t="s">
        <v>167</v>
      </c>
      <c r="AE28" s="615"/>
      <c r="AF28" s="615"/>
      <c r="AG28" s="615"/>
      <c r="AH28" s="615"/>
      <c r="AI28" s="615"/>
      <c r="AJ28" s="615"/>
      <c r="AK28" s="615"/>
      <c r="AL28" s="616" t="s">
        <v>122</v>
      </c>
      <c r="AM28" s="617"/>
      <c r="AN28" s="617"/>
      <c r="AO28" s="618"/>
      <c r="AP28" s="630"/>
      <c r="AQ28" s="631"/>
      <c r="AR28" s="631"/>
      <c r="AS28" s="631"/>
      <c r="AT28" s="631"/>
      <c r="AU28" s="631"/>
      <c r="AV28" s="631"/>
      <c r="AW28" s="631"/>
      <c r="AX28" s="631"/>
      <c r="AY28" s="631"/>
      <c r="AZ28" s="631"/>
      <c r="BA28" s="631"/>
      <c r="BB28" s="631"/>
      <c r="BC28" s="631"/>
      <c r="BD28" s="631"/>
      <c r="BE28" s="631"/>
      <c r="BF28" s="632"/>
      <c r="BG28" s="611"/>
      <c r="BH28" s="612"/>
      <c r="BI28" s="612"/>
      <c r="BJ28" s="612"/>
      <c r="BK28" s="612"/>
      <c r="BL28" s="612"/>
      <c r="BM28" s="612"/>
      <c r="BN28" s="613"/>
      <c r="BO28" s="614"/>
      <c r="BP28" s="614"/>
      <c r="BQ28" s="614"/>
      <c r="BR28" s="614"/>
      <c r="BS28" s="615"/>
      <c r="BT28" s="615"/>
      <c r="BU28" s="615"/>
      <c r="BV28" s="615"/>
      <c r="BW28" s="615"/>
      <c r="BX28" s="615"/>
      <c r="BY28" s="615"/>
      <c r="BZ28" s="615"/>
      <c r="CA28" s="615"/>
      <c r="CB28" s="619"/>
      <c r="CD28" s="608" t="s">
        <v>295</v>
      </c>
      <c r="CE28" s="609"/>
      <c r="CF28" s="609"/>
      <c r="CG28" s="609"/>
      <c r="CH28" s="609"/>
      <c r="CI28" s="609"/>
      <c r="CJ28" s="609"/>
      <c r="CK28" s="609"/>
      <c r="CL28" s="609"/>
      <c r="CM28" s="609"/>
      <c r="CN28" s="609"/>
      <c r="CO28" s="609"/>
      <c r="CP28" s="609"/>
      <c r="CQ28" s="610"/>
      <c r="CR28" s="611">
        <v>1020438</v>
      </c>
      <c r="CS28" s="612"/>
      <c r="CT28" s="612"/>
      <c r="CU28" s="612"/>
      <c r="CV28" s="612"/>
      <c r="CW28" s="612"/>
      <c r="CX28" s="612"/>
      <c r="CY28" s="613"/>
      <c r="CZ28" s="616">
        <v>21.2</v>
      </c>
      <c r="DA28" s="640"/>
      <c r="DB28" s="640"/>
      <c r="DC28" s="642"/>
      <c r="DD28" s="620">
        <v>938989</v>
      </c>
      <c r="DE28" s="612"/>
      <c r="DF28" s="612"/>
      <c r="DG28" s="612"/>
      <c r="DH28" s="612"/>
      <c r="DI28" s="612"/>
      <c r="DJ28" s="612"/>
      <c r="DK28" s="613"/>
      <c r="DL28" s="620">
        <v>919792</v>
      </c>
      <c r="DM28" s="612"/>
      <c r="DN28" s="612"/>
      <c r="DO28" s="612"/>
      <c r="DP28" s="612"/>
      <c r="DQ28" s="612"/>
      <c r="DR28" s="612"/>
      <c r="DS28" s="612"/>
      <c r="DT28" s="612"/>
      <c r="DU28" s="612"/>
      <c r="DV28" s="613"/>
      <c r="DW28" s="616">
        <v>38.4</v>
      </c>
      <c r="DX28" s="640"/>
      <c r="DY28" s="640"/>
      <c r="DZ28" s="640"/>
      <c r="EA28" s="640"/>
      <c r="EB28" s="640"/>
      <c r="EC28" s="641"/>
    </row>
    <row r="29" spans="2:133" ht="11.25" customHeight="1" x14ac:dyDescent="0.15">
      <c r="B29" s="608" t="s">
        <v>296</v>
      </c>
      <c r="C29" s="609"/>
      <c r="D29" s="609"/>
      <c r="E29" s="609"/>
      <c r="F29" s="609"/>
      <c r="G29" s="609"/>
      <c r="H29" s="609"/>
      <c r="I29" s="609"/>
      <c r="J29" s="609"/>
      <c r="K29" s="609"/>
      <c r="L29" s="609"/>
      <c r="M29" s="609"/>
      <c r="N29" s="609"/>
      <c r="O29" s="609"/>
      <c r="P29" s="609"/>
      <c r="Q29" s="610"/>
      <c r="R29" s="611">
        <v>242413</v>
      </c>
      <c r="S29" s="612"/>
      <c r="T29" s="612"/>
      <c r="U29" s="612"/>
      <c r="V29" s="612"/>
      <c r="W29" s="612"/>
      <c r="X29" s="612"/>
      <c r="Y29" s="613"/>
      <c r="Z29" s="614">
        <v>4.9000000000000004</v>
      </c>
      <c r="AA29" s="614"/>
      <c r="AB29" s="614"/>
      <c r="AC29" s="614"/>
      <c r="AD29" s="615" t="s">
        <v>226</v>
      </c>
      <c r="AE29" s="615"/>
      <c r="AF29" s="615"/>
      <c r="AG29" s="615"/>
      <c r="AH29" s="615"/>
      <c r="AI29" s="615"/>
      <c r="AJ29" s="615"/>
      <c r="AK29" s="615"/>
      <c r="AL29" s="616" t="s">
        <v>226</v>
      </c>
      <c r="AM29" s="617"/>
      <c r="AN29" s="617"/>
      <c r="AO29" s="618"/>
      <c r="AP29" s="593" t="s">
        <v>215</v>
      </c>
      <c r="AQ29" s="594"/>
      <c r="AR29" s="594"/>
      <c r="AS29" s="594"/>
      <c r="AT29" s="594"/>
      <c r="AU29" s="594"/>
      <c r="AV29" s="594"/>
      <c r="AW29" s="594"/>
      <c r="AX29" s="594"/>
      <c r="AY29" s="594"/>
      <c r="AZ29" s="594"/>
      <c r="BA29" s="594"/>
      <c r="BB29" s="594"/>
      <c r="BC29" s="594"/>
      <c r="BD29" s="594"/>
      <c r="BE29" s="594"/>
      <c r="BF29" s="595"/>
      <c r="BG29" s="593" t="s">
        <v>297</v>
      </c>
      <c r="BH29" s="643"/>
      <c r="BI29" s="643"/>
      <c r="BJ29" s="643"/>
      <c r="BK29" s="643"/>
      <c r="BL29" s="643"/>
      <c r="BM29" s="643"/>
      <c r="BN29" s="643"/>
      <c r="BO29" s="643"/>
      <c r="BP29" s="643"/>
      <c r="BQ29" s="644"/>
      <c r="BR29" s="593" t="s">
        <v>298</v>
      </c>
      <c r="BS29" s="643"/>
      <c r="BT29" s="643"/>
      <c r="BU29" s="643"/>
      <c r="BV29" s="643"/>
      <c r="BW29" s="643"/>
      <c r="BX29" s="643"/>
      <c r="BY29" s="643"/>
      <c r="BZ29" s="643"/>
      <c r="CA29" s="643"/>
      <c r="CB29" s="644"/>
      <c r="CD29" s="662" t="s">
        <v>299</v>
      </c>
      <c r="CE29" s="663"/>
      <c r="CF29" s="608" t="s">
        <v>64</v>
      </c>
      <c r="CG29" s="609"/>
      <c r="CH29" s="609"/>
      <c r="CI29" s="609"/>
      <c r="CJ29" s="609"/>
      <c r="CK29" s="609"/>
      <c r="CL29" s="609"/>
      <c r="CM29" s="609"/>
      <c r="CN29" s="609"/>
      <c r="CO29" s="609"/>
      <c r="CP29" s="609"/>
      <c r="CQ29" s="610"/>
      <c r="CR29" s="611">
        <v>1019659</v>
      </c>
      <c r="CS29" s="628"/>
      <c r="CT29" s="628"/>
      <c r="CU29" s="628"/>
      <c r="CV29" s="628"/>
      <c r="CW29" s="628"/>
      <c r="CX29" s="628"/>
      <c r="CY29" s="629"/>
      <c r="CZ29" s="616">
        <v>21.2</v>
      </c>
      <c r="DA29" s="640"/>
      <c r="DB29" s="640"/>
      <c r="DC29" s="642"/>
      <c r="DD29" s="620">
        <v>938210</v>
      </c>
      <c r="DE29" s="628"/>
      <c r="DF29" s="628"/>
      <c r="DG29" s="628"/>
      <c r="DH29" s="628"/>
      <c r="DI29" s="628"/>
      <c r="DJ29" s="628"/>
      <c r="DK29" s="629"/>
      <c r="DL29" s="620">
        <v>919013</v>
      </c>
      <c r="DM29" s="628"/>
      <c r="DN29" s="628"/>
      <c r="DO29" s="628"/>
      <c r="DP29" s="628"/>
      <c r="DQ29" s="628"/>
      <c r="DR29" s="628"/>
      <c r="DS29" s="628"/>
      <c r="DT29" s="628"/>
      <c r="DU29" s="628"/>
      <c r="DV29" s="629"/>
      <c r="DW29" s="616">
        <v>38.4</v>
      </c>
      <c r="DX29" s="640"/>
      <c r="DY29" s="640"/>
      <c r="DZ29" s="640"/>
      <c r="EA29" s="640"/>
      <c r="EB29" s="640"/>
      <c r="EC29" s="641"/>
    </row>
    <row r="30" spans="2:133" ht="11.25" customHeight="1" x14ac:dyDescent="0.15">
      <c r="B30" s="608" t="s">
        <v>300</v>
      </c>
      <c r="C30" s="609"/>
      <c r="D30" s="609"/>
      <c r="E30" s="609"/>
      <c r="F30" s="609"/>
      <c r="G30" s="609"/>
      <c r="H30" s="609"/>
      <c r="I30" s="609"/>
      <c r="J30" s="609"/>
      <c r="K30" s="609"/>
      <c r="L30" s="609"/>
      <c r="M30" s="609"/>
      <c r="N30" s="609"/>
      <c r="O30" s="609"/>
      <c r="P30" s="609"/>
      <c r="Q30" s="610"/>
      <c r="R30" s="611">
        <v>16109</v>
      </c>
      <c r="S30" s="612"/>
      <c r="T30" s="612"/>
      <c r="U30" s="612"/>
      <c r="V30" s="612"/>
      <c r="W30" s="612"/>
      <c r="X30" s="612"/>
      <c r="Y30" s="613"/>
      <c r="Z30" s="614">
        <v>0.3</v>
      </c>
      <c r="AA30" s="614"/>
      <c r="AB30" s="614"/>
      <c r="AC30" s="614"/>
      <c r="AD30" s="615">
        <v>1397</v>
      </c>
      <c r="AE30" s="615"/>
      <c r="AF30" s="615"/>
      <c r="AG30" s="615"/>
      <c r="AH30" s="615"/>
      <c r="AI30" s="615"/>
      <c r="AJ30" s="615"/>
      <c r="AK30" s="615"/>
      <c r="AL30" s="616">
        <v>0.1</v>
      </c>
      <c r="AM30" s="617"/>
      <c r="AN30" s="617"/>
      <c r="AO30" s="618"/>
      <c r="AP30" s="648" t="s">
        <v>301</v>
      </c>
      <c r="AQ30" s="649"/>
      <c r="AR30" s="649"/>
      <c r="AS30" s="649"/>
      <c r="AT30" s="654" t="s">
        <v>302</v>
      </c>
      <c r="AU30" s="198"/>
      <c r="AV30" s="198"/>
      <c r="AW30" s="198"/>
      <c r="AX30" s="597" t="s">
        <v>179</v>
      </c>
      <c r="AY30" s="598"/>
      <c r="AZ30" s="598"/>
      <c r="BA30" s="598"/>
      <c r="BB30" s="598"/>
      <c r="BC30" s="598"/>
      <c r="BD30" s="598"/>
      <c r="BE30" s="598"/>
      <c r="BF30" s="599"/>
      <c r="BG30" s="659">
        <v>99.3</v>
      </c>
      <c r="BH30" s="660"/>
      <c r="BI30" s="660"/>
      <c r="BJ30" s="660"/>
      <c r="BK30" s="660"/>
      <c r="BL30" s="660"/>
      <c r="BM30" s="606">
        <v>98.4</v>
      </c>
      <c r="BN30" s="660"/>
      <c r="BO30" s="660"/>
      <c r="BP30" s="660"/>
      <c r="BQ30" s="661"/>
      <c r="BR30" s="659">
        <v>99.6</v>
      </c>
      <c r="BS30" s="660"/>
      <c r="BT30" s="660"/>
      <c r="BU30" s="660"/>
      <c r="BV30" s="660"/>
      <c r="BW30" s="660"/>
      <c r="BX30" s="606">
        <v>98.7</v>
      </c>
      <c r="BY30" s="660"/>
      <c r="BZ30" s="660"/>
      <c r="CA30" s="660"/>
      <c r="CB30" s="661"/>
      <c r="CD30" s="664"/>
      <c r="CE30" s="665"/>
      <c r="CF30" s="608" t="s">
        <v>303</v>
      </c>
      <c r="CG30" s="609"/>
      <c r="CH30" s="609"/>
      <c r="CI30" s="609"/>
      <c r="CJ30" s="609"/>
      <c r="CK30" s="609"/>
      <c r="CL30" s="609"/>
      <c r="CM30" s="609"/>
      <c r="CN30" s="609"/>
      <c r="CO30" s="609"/>
      <c r="CP30" s="609"/>
      <c r="CQ30" s="610"/>
      <c r="CR30" s="611">
        <v>976747</v>
      </c>
      <c r="CS30" s="612"/>
      <c r="CT30" s="612"/>
      <c r="CU30" s="612"/>
      <c r="CV30" s="612"/>
      <c r="CW30" s="612"/>
      <c r="CX30" s="612"/>
      <c r="CY30" s="613"/>
      <c r="CZ30" s="616">
        <v>20.3</v>
      </c>
      <c r="DA30" s="640"/>
      <c r="DB30" s="640"/>
      <c r="DC30" s="642"/>
      <c r="DD30" s="620">
        <v>895298</v>
      </c>
      <c r="DE30" s="612"/>
      <c r="DF30" s="612"/>
      <c r="DG30" s="612"/>
      <c r="DH30" s="612"/>
      <c r="DI30" s="612"/>
      <c r="DJ30" s="612"/>
      <c r="DK30" s="613"/>
      <c r="DL30" s="620">
        <v>876880</v>
      </c>
      <c r="DM30" s="612"/>
      <c r="DN30" s="612"/>
      <c r="DO30" s="612"/>
      <c r="DP30" s="612"/>
      <c r="DQ30" s="612"/>
      <c r="DR30" s="612"/>
      <c r="DS30" s="612"/>
      <c r="DT30" s="612"/>
      <c r="DU30" s="612"/>
      <c r="DV30" s="613"/>
      <c r="DW30" s="616">
        <v>36.6</v>
      </c>
      <c r="DX30" s="640"/>
      <c r="DY30" s="640"/>
      <c r="DZ30" s="640"/>
      <c r="EA30" s="640"/>
      <c r="EB30" s="640"/>
      <c r="EC30" s="641"/>
    </row>
    <row r="31" spans="2:133" ht="11.25" customHeight="1" x14ac:dyDescent="0.15">
      <c r="B31" s="608" t="s">
        <v>304</v>
      </c>
      <c r="C31" s="609"/>
      <c r="D31" s="609"/>
      <c r="E31" s="609"/>
      <c r="F31" s="609"/>
      <c r="G31" s="609"/>
      <c r="H31" s="609"/>
      <c r="I31" s="609"/>
      <c r="J31" s="609"/>
      <c r="K31" s="609"/>
      <c r="L31" s="609"/>
      <c r="M31" s="609"/>
      <c r="N31" s="609"/>
      <c r="O31" s="609"/>
      <c r="P31" s="609"/>
      <c r="Q31" s="610"/>
      <c r="R31" s="611">
        <v>21155</v>
      </c>
      <c r="S31" s="612"/>
      <c r="T31" s="612"/>
      <c r="U31" s="612"/>
      <c r="V31" s="612"/>
      <c r="W31" s="612"/>
      <c r="X31" s="612"/>
      <c r="Y31" s="613"/>
      <c r="Z31" s="614">
        <v>0.4</v>
      </c>
      <c r="AA31" s="614"/>
      <c r="AB31" s="614"/>
      <c r="AC31" s="614"/>
      <c r="AD31" s="615" t="s">
        <v>226</v>
      </c>
      <c r="AE31" s="615"/>
      <c r="AF31" s="615"/>
      <c r="AG31" s="615"/>
      <c r="AH31" s="615"/>
      <c r="AI31" s="615"/>
      <c r="AJ31" s="615"/>
      <c r="AK31" s="615"/>
      <c r="AL31" s="616" t="s">
        <v>226</v>
      </c>
      <c r="AM31" s="617"/>
      <c r="AN31" s="617"/>
      <c r="AO31" s="618"/>
      <c r="AP31" s="650"/>
      <c r="AQ31" s="651"/>
      <c r="AR31" s="651"/>
      <c r="AS31" s="651"/>
      <c r="AT31" s="655"/>
      <c r="AU31" s="194" t="s">
        <v>305</v>
      </c>
      <c r="AX31" s="608" t="s">
        <v>306</v>
      </c>
      <c r="AY31" s="609"/>
      <c r="AZ31" s="609"/>
      <c r="BA31" s="609"/>
      <c r="BB31" s="609"/>
      <c r="BC31" s="609"/>
      <c r="BD31" s="609"/>
      <c r="BE31" s="609"/>
      <c r="BF31" s="610"/>
      <c r="BG31" s="657">
        <v>99.2</v>
      </c>
      <c r="BH31" s="628"/>
      <c r="BI31" s="628"/>
      <c r="BJ31" s="628"/>
      <c r="BK31" s="628"/>
      <c r="BL31" s="628"/>
      <c r="BM31" s="617">
        <v>98.7</v>
      </c>
      <c r="BN31" s="628"/>
      <c r="BO31" s="628"/>
      <c r="BP31" s="628"/>
      <c r="BQ31" s="658"/>
      <c r="BR31" s="657">
        <v>99.5</v>
      </c>
      <c r="BS31" s="628"/>
      <c r="BT31" s="628"/>
      <c r="BU31" s="628"/>
      <c r="BV31" s="628"/>
      <c r="BW31" s="628"/>
      <c r="BX31" s="617">
        <v>99.3</v>
      </c>
      <c r="BY31" s="628"/>
      <c r="BZ31" s="628"/>
      <c r="CA31" s="628"/>
      <c r="CB31" s="658"/>
      <c r="CD31" s="664"/>
      <c r="CE31" s="665"/>
      <c r="CF31" s="608" t="s">
        <v>307</v>
      </c>
      <c r="CG31" s="609"/>
      <c r="CH31" s="609"/>
      <c r="CI31" s="609"/>
      <c r="CJ31" s="609"/>
      <c r="CK31" s="609"/>
      <c r="CL31" s="609"/>
      <c r="CM31" s="609"/>
      <c r="CN31" s="609"/>
      <c r="CO31" s="609"/>
      <c r="CP31" s="609"/>
      <c r="CQ31" s="610"/>
      <c r="CR31" s="611">
        <v>42912</v>
      </c>
      <c r="CS31" s="628"/>
      <c r="CT31" s="628"/>
      <c r="CU31" s="628"/>
      <c r="CV31" s="628"/>
      <c r="CW31" s="628"/>
      <c r="CX31" s="628"/>
      <c r="CY31" s="629"/>
      <c r="CZ31" s="616">
        <v>0.9</v>
      </c>
      <c r="DA31" s="640"/>
      <c r="DB31" s="640"/>
      <c r="DC31" s="642"/>
      <c r="DD31" s="620">
        <v>42912</v>
      </c>
      <c r="DE31" s="628"/>
      <c r="DF31" s="628"/>
      <c r="DG31" s="628"/>
      <c r="DH31" s="628"/>
      <c r="DI31" s="628"/>
      <c r="DJ31" s="628"/>
      <c r="DK31" s="629"/>
      <c r="DL31" s="620">
        <v>42133</v>
      </c>
      <c r="DM31" s="628"/>
      <c r="DN31" s="628"/>
      <c r="DO31" s="628"/>
      <c r="DP31" s="628"/>
      <c r="DQ31" s="628"/>
      <c r="DR31" s="628"/>
      <c r="DS31" s="628"/>
      <c r="DT31" s="628"/>
      <c r="DU31" s="628"/>
      <c r="DV31" s="629"/>
      <c r="DW31" s="616">
        <v>1.8</v>
      </c>
      <c r="DX31" s="640"/>
      <c r="DY31" s="640"/>
      <c r="DZ31" s="640"/>
      <c r="EA31" s="640"/>
      <c r="EB31" s="640"/>
      <c r="EC31" s="641"/>
    </row>
    <row r="32" spans="2:133" ht="11.25" customHeight="1" x14ac:dyDescent="0.15">
      <c r="B32" s="608" t="s">
        <v>308</v>
      </c>
      <c r="C32" s="609"/>
      <c r="D32" s="609"/>
      <c r="E32" s="609"/>
      <c r="F32" s="609"/>
      <c r="G32" s="609"/>
      <c r="H32" s="609"/>
      <c r="I32" s="609"/>
      <c r="J32" s="609"/>
      <c r="K32" s="609"/>
      <c r="L32" s="609"/>
      <c r="M32" s="609"/>
      <c r="N32" s="609"/>
      <c r="O32" s="609"/>
      <c r="P32" s="609"/>
      <c r="Q32" s="610"/>
      <c r="R32" s="611">
        <v>122673</v>
      </c>
      <c r="S32" s="612"/>
      <c r="T32" s="612"/>
      <c r="U32" s="612"/>
      <c r="V32" s="612"/>
      <c r="W32" s="612"/>
      <c r="X32" s="612"/>
      <c r="Y32" s="613"/>
      <c r="Z32" s="614">
        <v>2.5</v>
      </c>
      <c r="AA32" s="614"/>
      <c r="AB32" s="614"/>
      <c r="AC32" s="614"/>
      <c r="AD32" s="615" t="s">
        <v>226</v>
      </c>
      <c r="AE32" s="615"/>
      <c r="AF32" s="615"/>
      <c r="AG32" s="615"/>
      <c r="AH32" s="615"/>
      <c r="AI32" s="615"/>
      <c r="AJ32" s="615"/>
      <c r="AK32" s="615"/>
      <c r="AL32" s="616" t="s">
        <v>226</v>
      </c>
      <c r="AM32" s="617"/>
      <c r="AN32" s="617"/>
      <c r="AO32" s="618"/>
      <c r="AP32" s="652"/>
      <c r="AQ32" s="653"/>
      <c r="AR32" s="653"/>
      <c r="AS32" s="653"/>
      <c r="AT32" s="656"/>
      <c r="AU32" s="199"/>
      <c r="AV32" s="199"/>
      <c r="AW32" s="199"/>
      <c r="AX32" s="630" t="s">
        <v>309</v>
      </c>
      <c r="AY32" s="631"/>
      <c r="AZ32" s="631"/>
      <c r="BA32" s="631"/>
      <c r="BB32" s="631"/>
      <c r="BC32" s="631"/>
      <c r="BD32" s="631"/>
      <c r="BE32" s="631"/>
      <c r="BF32" s="632"/>
      <c r="BG32" s="668">
        <v>99.3</v>
      </c>
      <c r="BH32" s="669"/>
      <c r="BI32" s="669"/>
      <c r="BJ32" s="669"/>
      <c r="BK32" s="669"/>
      <c r="BL32" s="669"/>
      <c r="BM32" s="670">
        <v>97.3</v>
      </c>
      <c r="BN32" s="669"/>
      <c r="BO32" s="669"/>
      <c r="BP32" s="669"/>
      <c r="BQ32" s="671"/>
      <c r="BR32" s="668">
        <v>99.6</v>
      </c>
      <c r="BS32" s="669"/>
      <c r="BT32" s="669"/>
      <c r="BU32" s="669"/>
      <c r="BV32" s="669"/>
      <c r="BW32" s="669"/>
      <c r="BX32" s="670">
        <v>97.3</v>
      </c>
      <c r="BY32" s="669"/>
      <c r="BZ32" s="669"/>
      <c r="CA32" s="669"/>
      <c r="CB32" s="671"/>
      <c r="CD32" s="666"/>
      <c r="CE32" s="667"/>
      <c r="CF32" s="608" t="s">
        <v>310</v>
      </c>
      <c r="CG32" s="609"/>
      <c r="CH32" s="609"/>
      <c r="CI32" s="609"/>
      <c r="CJ32" s="609"/>
      <c r="CK32" s="609"/>
      <c r="CL32" s="609"/>
      <c r="CM32" s="609"/>
      <c r="CN32" s="609"/>
      <c r="CO32" s="609"/>
      <c r="CP32" s="609"/>
      <c r="CQ32" s="610"/>
      <c r="CR32" s="611">
        <v>779</v>
      </c>
      <c r="CS32" s="612"/>
      <c r="CT32" s="612"/>
      <c r="CU32" s="612"/>
      <c r="CV32" s="612"/>
      <c r="CW32" s="612"/>
      <c r="CX32" s="612"/>
      <c r="CY32" s="613"/>
      <c r="CZ32" s="616">
        <v>0</v>
      </c>
      <c r="DA32" s="640"/>
      <c r="DB32" s="640"/>
      <c r="DC32" s="642"/>
      <c r="DD32" s="620">
        <v>779</v>
      </c>
      <c r="DE32" s="612"/>
      <c r="DF32" s="612"/>
      <c r="DG32" s="612"/>
      <c r="DH32" s="612"/>
      <c r="DI32" s="612"/>
      <c r="DJ32" s="612"/>
      <c r="DK32" s="613"/>
      <c r="DL32" s="620">
        <v>779</v>
      </c>
      <c r="DM32" s="612"/>
      <c r="DN32" s="612"/>
      <c r="DO32" s="612"/>
      <c r="DP32" s="612"/>
      <c r="DQ32" s="612"/>
      <c r="DR32" s="612"/>
      <c r="DS32" s="612"/>
      <c r="DT32" s="612"/>
      <c r="DU32" s="612"/>
      <c r="DV32" s="613"/>
      <c r="DW32" s="616">
        <v>0</v>
      </c>
      <c r="DX32" s="640"/>
      <c r="DY32" s="640"/>
      <c r="DZ32" s="640"/>
      <c r="EA32" s="640"/>
      <c r="EB32" s="640"/>
      <c r="EC32" s="641"/>
    </row>
    <row r="33" spans="2:133" ht="11.25" customHeight="1" x14ac:dyDescent="0.15">
      <c r="B33" s="608" t="s">
        <v>311</v>
      </c>
      <c r="C33" s="609"/>
      <c r="D33" s="609"/>
      <c r="E33" s="609"/>
      <c r="F33" s="609"/>
      <c r="G33" s="609"/>
      <c r="H33" s="609"/>
      <c r="I33" s="609"/>
      <c r="J33" s="609"/>
      <c r="K33" s="609"/>
      <c r="L33" s="609"/>
      <c r="M33" s="609"/>
      <c r="N33" s="609"/>
      <c r="O33" s="609"/>
      <c r="P33" s="609"/>
      <c r="Q33" s="610"/>
      <c r="R33" s="611">
        <v>77525</v>
      </c>
      <c r="S33" s="612"/>
      <c r="T33" s="612"/>
      <c r="U33" s="612"/>
      <c r="V33" s="612"/>
      <c r="W33" s="612"/>
      <c r="X33" s="612"/>
      <c r="Y33" s="613"/>
      <c r="Z33" s="614">
        <v>1.6</v>
      </c>
      <c r="AA33" s="614"/>
      <c r="AB33" s="614"/>
      <c r="AC33" s="614"/>
      <c r="AD33" s="615" t="s">
        <v>167</v>
      </c>
      <c r="AE33" s="615"/>
      <c r="AF33" s="615"/>
      <c r="AG33" s="615"/>
      <c r="AH33" s="615"/>
      <c r="AI33" s="615"/>
      <c r="AJ33" s="615"/>
      <c r="AK33" s="615"/>
      <c r="AL33" s="616" t="s">
        <v>226</v>
      </c>
      <c r="AM33" s="617"/>
      <c r="AN33" s="617"/>
      <c r="AO33" s="618"/>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08" t="s">
        <v>312</v>
      </c>
      <c r="CE33" s="609"/>
      <c r="CF33" s="609"/>
      <c r="CG33" s="609"/>
      <c r="CH33" s="609"/>
      <c r="CI33" s="609"/>
      <c r="CJ33" s="609"/>
      <c r="CK33" s="609"/>
      <c r="CL33" s="609"/>
      <c r="CM33" s="609"/>
      <c r="CN33" s="609"/>
      <c r="CO33" s="609"/>
      <c r="CP33" s="609"/>
      <c r="CQ33" s="610"/>
      <c r="CR33" s="611">
        <v>1977870</v>
      </c>
      <c r="CS33" s="628"/>
      <c r="CT33" s="628"/>
      <c r="CU33" s="628"/>
      <c r="CV33" s="628"/>
      <c r="CW33" s="628"/>
      <c r="CX33" s="628"/>
      <c r="CY33" s="629"/>
      <c r="CZ33" s="616">
        <v>41.1</v>
      </c>
      <c r="DA33" s="640"/>
      <c r="DB33" s="640"/>
      <c r="DC33" s="642"/>
      <c r="DD33" s="620">
        <v>1340005</v>
      </c>
      <c r="DE33" s="628"/>
      <c r="DF33" s="628"/>
      <c r="DG33" s="628"/>
      <c r="DH33" s="628"/>
      <c r="DI33" s="628"/>
      <c r="DJ33" s="628"/>
      <c r="DK33" s="629"/>
      <c r="DL33" s="620">
        <v>706547</v>
      </c>
      <c r="DM33" s="628"/>
      <c r="DN33" s="628"/>
      <c r="DO33" s="628"/>
      <c r="DP33" s="628"/>
      <c r="DQ33" s="628"/>
      <c r="DR33" s="628"/>
      <c r="DS33" s="628"/>
      <c r="DT33" s="628"/>
      <c r="DU33" s="628"/>
      <c r="DV33" s="629"/>
      <c r="DW33" s="616">
        <v>29.5</v>
      </c>
      <c r="DX33" s="640"/>
      <c r="DY33" s="640"/>
      <c r="DZ33" s="640"/>
      <c r="EA33" s="640"/>
      <c r="EB33" s="640"/>
      <c r="EC33" s="641"/>
    </row>
    <row r="34" spans="2:133" ht="11.25" customHeight="1" x14ac:dyDescent="0.15">
      <c r="B34" s="608" t="s">
        <v>313</v>
      </c>
      <c r="C34" s="609"/>
      <c r="D34" s="609"/>
      <c r="E34" s="609"/>
      <c r="F34" s="609"/>
      <c r="G34" s="609"/>
      <c r="H34" s="609"/>
      <c r="I34" s="609"/>
      <c r="J34" s="609"/>
      <c r="K34" s="609"/>
      <c r="L34" s="609"/>
      <c r="M34" s="609"/>
      <c r="N34" s="609"/>
      <c r="O34" s="609"/>
      <c r="P34" s="609"/>
      <c r="Q34" s="610"/>
      <c r="R34" s="611">
        <v>187430</v>
      </c>
      <c r="S34" s="612"/>
      <c r="T34" s="612"/>
      <c r="U34" s="612"/>
      <c r="V34" s="612"/>
      <c r="W34" s="612"/>
      <c r="X34" s="612"/>
      <c r="Y34" s="613"/>
      <c r="Z34" s="614">
        <v>3.8</v>
      </c>
      <c r="AA34" s="614"/>
      <c r="AB34" s="614"/>
      <c r="AC34" s="614"/>
      <c r="AD34" s="615">
        <v>3004</v>
      </c>
      <c r="AE34" s="615"/>
      <c r="AF34" s="615"/>
      <c r="AG34" s="615"/>
      <c r="AH34" s="615"/>
      <c r="AI34" s="615"/>
      <c r="AJ34" s="615"/>
      <c r="AK34" s="615"/>
      <c r="AL34" s="616">
        <v>0.1</v>
      </c>
      <c r="AM34" s="617"/>
      <c r="AN34" s="617"/>
      <c r="AO34" s="618"/>
      <c r="AP34" s="202"/>
      <c r="AQ34" s="593" t="s">
        <v>314</v>
      </c>
      <c r="AR34" s="594"/>
      <c r="AS34" s="594"/>
      <c r="AT34" s="594"/>
      <c r="AU34" s="594"/>
      <c r="AV34" s="594"/>
      <c r="AW34" s="594"/>
      <c r="AX34" s="594"/>
      <c r="AY34" s="594"/>
      <c r="AZ34" s="594"/>
      <c r="BA34" s="594"/>
      <c r="BB34" s="594"/>
      <c r="BC34" s="594"/>
      <c r="BD34" s="594"/>
      <c r="BE34" s="594"/>
      <c r="BF34" s="595"/>
      <c r="BG34" s="593" t="s">
        <v>315</v>
      </c>
      <c r="BH34" s="594"/>
      <c r="BI34" s="594"/>
      <c r="BJ34" s="594"/>
      <c r="BK34" s="594"/>
      <c r="BL34" s="594"/>
      <c r="BM34" s="594"/>
      <c r="BN34" s="594"/>
      <c r="BO34" s="594"/>
      <c r="BP34" s="594"/>
      <c r="BQ34" s="594"/>
      <c r="BR34" s="594"/>
      <c r="BS34" s="594"/>
      <c r="BT34" s="594"/>
      <c r="BU34" s="594"/>
      <c r="BV34" s="594"/>
      <c r="BW34" s="594"/>
      <c r="BX34" s="594"/>
      <c r="BY34" s="594"/>
      <c r="BZ34" s="594"/>
      <c r="CA34" s="594"/>
      <c r="CB34" s="595"/>
      <c r="CD34" s="608" t="s">
        <v>316</v>
      </c>
      <c r="CE34" s="609"/>
      <c r="CF34" s="609"/>
      <c r="CG34" s="609"/>
      <c r="CH34" s="609"/>
      <c r="CI34" s="609"/>
      <c r="CJ34" s="609"/>
      <c r="CK34" s="609"/>
      <c r="CL34" s="609"/>
      <c r="CM34" s="609"/>
      <c r="CN34" s="609"/>
      <c r="CO34" s="609"/>
      <c r="CP34" s="609"/>
      <c r="CQ34" s="610"/>
      <c r="CR34" s="611">
        <v>958427</v>
      </c>
      <c r="CS34" s="612"/>
      <c r="CT34" s="612"/>
      <c r="CU34" s="612"/>
      <c r="CV34" s="612"/>
      <c r="CW34" s="612"/>
      <c r="CX34" s="612"/>
      <c r="CY34" s="613"/>
      <c r="CZ34" s="616">
        <v>19.899999999999999</v>
      </c>
      <c r="DA34" s="640"/>
      <c r="DB34" s="640"/>
      <c r="DC34" s="642"/>
      <c r="DD34" s="620">
        <v>477231</v>
      </c>
      <c r="DE34" s="612"/>
      <c r="DF34" s="612"/>
      <c r="DG34" s="612"/>
      <c r="DH34" s="612"/>
      <c r="DI34" s="612"/>
      <c r="DJ34" s="612"/>
      <c r="DK34" s="613"/>
      <c r="DL34" s="620">
        <v>205315</v>
      </c>
      <c r="DM34" s="612"/>
      <c r="DN34" s="612"/>
      <c r="DO34" s="612"/>
      <c r="DP34" s="612"/>
      <c r="DQ34" s="612"/>
      <c r="DR34" s="612"/>
      <c r="DS34" s="612"/>
      <c r="DT34" s="612"/>
      <c r="DU34" s="612"/>
      <c r="DV34" s="613"/>
      <c r="DW34" s="616">
        <v>8.6</v>
      </c>
      <c r="DX34" s="640"/>
      <c r="DY34" s="640"/>
      <c r="DZ34" s="640"/>
      <c r="EA34" s="640"/>
      <c r="EB34" s="640"/>
      <c r="EC34" s="641"/>
    </row>
    <row r="35" spans="2:133" ht="11.25" customHeight="1" x14ac:dyDescent="0.15">
      <c r="B35" s="608" t="s">
        <v>317</v>
      </c>
      <c r="C35" s="609"/>
      <c r="D35" s="609"/>
      <c r="E35" s="609"/>
      <c r="F35" s="609"/>
      <c r="G35" s="609"/>
      <c r="H35" s="609"/>
      <c r="I35" s="609"/>
      <c r="J35" s="609"/>
      <c r="K35" s="609"/>
      <c r="L35" s="609"/>
      <c r="M35" s="609"/>
      <c r="N35" s="609"/>
      <c r="O35" s="609"/>
      <c r="P35" s="609"/>
      <c r="Q35" s="610"/>
      <c r="R35" s="611">
        <v>706943</v>
      </c>
      <c r="S35" s="612"/>
      <c r="T35" s="612"/>
      <c r="U35" s="612"/>
      <c r="V35" s="612"/>
      <c r="W35" s="612"/>
      <c r="X35" s="612"/>
      <c r="Y35" s="613"/>
      <c r="Z35" s="614">
        <v>14.3</v>
      </c>
      <c r="AA35" s="614"/>
      <c r="AB35" s="614"/>
      <c r="AC35" s="614"/>
      <c r="AD35" s="615" t="s">
        <v>226</v>
      </c>
      <c r="AE35" s="615"/>
      <c r="AF35" s="615"/>
      <c r="AG35" s="615"/>
      <c r="AH35" s="615"/>
      <c r="AI35" s="615"/>
      <c r="AJ35" s="615"/>
      <c r="AK35" s="615"/>
      <c r="AL35" s="616" t="s">
        <v>122</v>
      </c>
      <c r="AM35" s="617"/>
      <c r="AN35" s="617"/>
      <c r="AO35" s="618"/>
      <c r="AP35" s="202"/>
      <c r="AQ35" s="672" t="s">
        <v>318</v>
      </c>
      <c r="AR35" s="673"/>
      <c r="AS35" s="673"/>
      <c r="AT35" s="673"/>
      <c r="AU35" s="673"/>
      <c r="AV35" s="673"/>
      <c r="AW35" s="673"/>
      <c r="AX35" s="673"/>
      <c r="AY35" s="674"/>
      <c r="AZ35" s="600">
        <v>445806</v>
      </c>
      <c r="BA35" s="601"/>
      <c r="BB35" s="601"/>
      <c r="BC35" s="601"/>
      <c r="BD35" s="601"/>
      <c r="BE35" s="601"/>
      <c r="BF35" s="675"/>
      <c r="BG35" s="597" t="s">
        <v>319</v>
      </c>
      <c r="BH35" s="598"/>
      <c r="BI35" s="598"/>
      <c r="BJ35" s="598"/>
      <c r="BK35" s="598"/>
      <c r="BL35" s="598"/>
      <c r="BM35" s="598"/>
      <c r="BN35" s="598"/>
      <c r="BO35" s="598"/>
      <c r="BP35" s="598"/>
      <c r="BQ35" s="598"/>
      <c r="BR35" s="598"/>
      <c r="BS35" s="598"/>
      <c r="BT35" s="598"/>
      <c r="BU35" s="599"/>
      <c r="BV35" s="600">
        <v>25819</v>
      </c>
      <c r="BW35" s="601"/>
      <c r="BX35" s="601"/>
      <c r="BY35" s="601"/>
      <c r="BZ35" s="601"/>
      <c r="CA35" s="601"/>
      <c r="CB35" s="675"/>
      <c r="CD35" s="608" t="s">
        <v>320</v>
      </c>
      <c r="CE35" s="609"/>
      <c r="CF35" s="609"/>
      <c r="CG35" s="609"/>
      <c r="CH35" s="609"/>
      <c r="CI35" s="609"/>
      <c r="CJ35" s="609"/>
      <c r="CK35" s="609"/>
      <c r="CL35" s="609"/>
      <c r="CM35" s="609"/>
      <c r="CN35" s="609"/>
      <c r="CO35" s="609"/>
      <c r="CP35" s="609"/>
      <c r="CQ35" s="610"/>
      <c r="CR35" s="611">
        <v>6945</v>
      </c>
      <c r="CS35" s="628"/>
      <c r="CT35" s="628"/>
      <c r="CU35" s="628"/>
      <c r="CV35" s="628"/>
      <c r="CW35" s="628"/>
      <c r="CX35" s="628"/>
      <c r="CY35" s="629"/>
      <c r="CZ35" s="616">
        <v>0.1</v>
      </c>
      <c r="DA35" s="640"/>
      <c r="DB35" s="640"/>
      <c r="DC35" s="642"/>
      <c r="DD35" s="620">
        <v>6945</v>
      </c>
      <c r="DE35" s="628"/>
      <c r="DF35" s="628"/>
      <c r="DG35" s="628"/>
      <c r="DH35" s="628"/>
      <c r="DI35" s="628"/>
      <c r="DJ35" s="628"/>
      <c r="DK35" s="629"/>
      <c r="DL35" s="620">
        <v>6945</v>
      </c>
      <c r="DM35" s="628"/>
      <c r="DN35" s="628"/>
      <c r="DO35" s="628"/>
      <c r="DP35" s="628"/>
      <c r="DQ35" s="628"/>
      <c r="DR35" s="628"/>
      <c r="DS35" s="628"/>
      <c r="DT35" s="628"/>
      <c r="DU35" s="628"/>
      <c r="DV35" s="629"/>
      <c r="DW35" s="616">
        <v>0.3</v>
      </c>
      <c r="DX35" s="640"/>
      <c r="DY35" s="640"/>
      <c r="DZ35" s="640"/>
      <c r="EA35" s="640"/>
      <c r="EB35" s="640"/>
      <c r="EC35" s="641"/>
    </row>
    <row r="36" spans="2:133" ht="11.25" customHeight="1" x14ac:dyDescent="0.15">
      <c r="B36" s="608" t="s">
        <v>321</v>
      </c>
      <c r="C36" s="609"/>
      <c r="D36" s="609"/>
      <c r="E36" s="609"/>
      <c r="F36" s="609"/>
      <c r="G36" s="609"/>
      <c r="H36" s="609"/>
      <c r="I36" s="609"/>
      <c r="J36" s="609"/>
      <c r="K36" s="609"/>
      <c r="L36" s="609"/>
      <c r="M36" s="609"/>
      <c r="N36" s="609"/>
      <c r="O36" s="609"/>
      <c r="P36" s="609"/>
      <c r="Q36" s="610"/>
      <c r="R36" s="611" t="s">
        <v>122</v>
      </c>
      <c r="S36" s="612"/>
      <c r="T36" s="612"/>
      <c r="U36" s="612"/>
      <c r="V36" s="612"/>
      <c r="W36" s="612"/>
      <c r="X36" s="612"/>
      <c r="Y36" s="613"/>
      <c r="Z36" s="614" t="s">
        <v>122</v>
      </c>
      <c r="AA36" s="614"/>
      <c r="AB36" s="614"/>
      <c r="AC36" s="614"/>
      <c r="AD36" s="615" t="s">
        <v>122</v>
      </c>
      <c r="AE36" s="615"/>
      <c r="AF36" s="615"/>
      <c r="AG36" s="615"/>
      <c r="AH36" s="615"/>
      <c r="AI36" s="615"/>
      <c r="AJ36" s="615"/>
      <c r="AK36" s="615"/>
      <c r="AL36" s="616" t="s">
        <v>122</v>
      </c>
      <c r="AM36" s="617"/>
      <c r="AN36" s="617"/>
      <c r="AO36" s="618"/>
      <c r="AQ36" s="676" t="s">
        <v>322</v>
      </c>
      <c r="AR36" s="677"/>
      <c r="AS36" s="677"/>
      <c r="AT36" s="677"/>
      <c r="AU36" s="677"/>
      <c r="AV36" s="677"/>
      <c r="AW36" s="677"/>
      <c r="AX36" s="677"/>
      <c r="AY36" s="678"/>
      <c r="AZ36" s="611">
        <v>134933</v>
      </c>
      <c r="BA36" s="612"/>
      <c r="BB36" s="612"/>
      <c r="BC36" s="612"/>
      <c r="BD36" s="628"/>
      <c r="BE36" s="628"/>
      <c r="BF36" s="658"/>
      <c r="BG36" s="608" t="s">
        <v>323</v>
      </c>
      <c r="BH36" s="609"/>
      <c r="BI36" s="609"/>
      <c r="BJ36" s="609"/>
      <c r="BK36" s="609"/>
      <c r="BL36" s="609"/>
      <c r="BM36" s="609"/>
      <c r="BN36" s="609"/>
      <c r="BO36" s="609"/>
      <c r="BP36" s="609"/>
      <c r="BQ36" s="609"/>
      <c r="BR36" s="609"/>
      <c r="BS36" s="609"/>
      <c r="BT36" s="609"/>
      <c r="BU36" s="610"/>
      <c r="BV36" s="611">
        <v>30912</v>
      </c>
      <c r="BW36" s="612"/>
      <c r="BX36" s="612"/>
      <c r="BY36" s="612"/>
      <c r="BZ36" s="612"/>
      <c r="CA36" s="612"/>
      <c r="CB36" s="621"/>
      <c r="CD36" s="608" t="s">
        <v>324</v>
      </c>
      <c r="CE36" s="609"/>
      <c r="CF36" s="609"/>
      <c r="CG36" s="609"/>
      <c r="CH36" s="609"/>
      <c r="CI36" s="609"/>
      <c r="CJ36" s="609"/>
      <c r="CK36" s="609"/>
      <c r="CL36" s="609"/>
      <c r="CM36" s="609"/>
      <c r="CN36" s="609"/>
      <c r="CO36" s="609"/>
      <c r="CP36" s="609"/>
      <c r="CQ36" s="610"/>
      <c r="CR36" s="611">
        <v>528544</v>
      </c>
      <c r="CS36" s="612"/>
      <c r="CT36" s="612"/>
      <c r="CU36" s="612"/>
      <c r="CV36" s="612"/>
      <c r="CW36" s="612"/>
      <c r="CX36" s="612"/>
      <c r="CY36" s="613"/>
      <c r="CZ36" s="616">
        <v>11</v>
      </c>
      <c r="DA36" s="640"/>
      <c r="DB36" s="640"/>
      <c r="DC36" s="642"/>
      <c r="DD36" s="620">
        <v>413861</v>
      </c>
      <c r="DE36" s="612"/>
      <c r="DF36" s="612"/>
      <c r="DG36" s="612"/>
      <c r="DH36" s="612"/>
      <c r="DI36" s="612"/>
      <c r="DJ36" s="612"/>
      <c r="DK36" s="613"/>
      <c r="DL36" s="620">
        <v>245301</v>
      </c>
      <c r="DM36" s="612"/>
      <c r="DN36" s="612"/>
      <c r="DO36" s="612"/>
      <c r="DP36" s="612"/>
      <c r="DQ36" s="612"/>
      <c r="DR36" s="612"/>
      <c r="DS36" s="612"/>
      <c r="DT36" s="612"/>
      <c r="DU36" s="612"/>
      <c r="DV36" s="613"/>
      <c r="DW36" s="616">
        <v>10.3</v>
      </c>
      <c r="DX36" s="640"/>
      <c r="DY36" s="640"/>
      <c r="DZ36" s="640"/>
      <c r="EA36" s="640"/>
      <c r="EB36" s="640"/>
      <c r="EC36" s="641"/>
    </row>
    <row r="37" spans="2:133" ht="11.25" customHeight="1" x14ac:dyDescent="0.15">
      <c r="B37" s="608" t="s">
        <v>325</v>
      </c>
      <c r="C37" s="609"/>
      <c r="D37" s="609"/>
      <c r="E37" s="609"/>
      <c r="F37" s="609"/>
      <c r="G37" s="609"/>
      <c r="H37" s="609"/>
      <c r="I37" s="609"/>
      <c r="J37" s="609"/>
      <c r="K37" s="609"/>
      <c r="L37" s="609"/>
      <c r="M37" s="609"/>
      <c r="N37" s="609"/>
      <c r="O37" s="609"/>
      <c r="P37" s="609"/>
      <c r="Q37" s="610"/>
      <c r="R37" s="611">
        <v>86343</v>
      </c>
      <c r="S37" s="612"/>
      <c r="T37" s="612"/>
      <c r="U37" s="612"/>
      <c r="V37" s="612"/>
      <c r="W37" s="612"/>
      <c r="X37" s="612"/>
      <c r="Y37" s="613"/>
      <c r="Z37" s="614">
        <v>1.7</v>
      </c>
      <c r="AA37" s="614"/>
      <c r="AB37" s="614"/>
      <c r="AC37" s="614"/>
      <c r="AD37" s="615" t="s">
        <v>122</v>
      </c>
      <c r="AE37" s="615"/>
      <c r="AF37" s="615"/>
      <c r="AG37" s="615"/>
      <c r="AH37" s="615"/>
      <c r="AI37" s="615"/>
      <c r="AJ37" s="615"/>
      <c r="AK37" s="615"/>
      <c r="AL37" s="616" t="s">
        <v>226</v>
      </c>
      <c r="AM37" s="617"/>
      <c r="AN37" s="617"/>
      <c r="AO37" s="618"/>
      <c r="AQ37" s="676" t="s">
        <v>326</v>
      </c>
      <c r="AR37" s="677"/>
      <c r="AS37" s="677"/>
      <c r="AT37" s="677"/>
      <c r="AU37" s="677"/>
      <c r="AV37" s="677"/>
      <c r="AW37" s="677"/>
      <c r="AX37" s="677"/>
      <c r="AY37" s="678"/>
      <c r="AZ37" s="611">
        <v>84593</v>
      </c>
      <c r="BA37" s="612"/>
      <c r="BB37" s="612"/>
      <c r="BC37" s="612"/>
      <c r="BD37" s="628"/>
      <c r="BE37" s="628"/>
      <c r="BF37" s="658"/>
      <c r="BG37" s="608" t="s">
        <v>327</v>
      </c>
      <c r="BH37" s="609"/>
      <c r="BI37" s="609"/>
      <c r="BJ37" s="609"/>
      <c r="BK37" s="609"/>
      <c r="BL37" s="609"/>
      <c r="BM37" s="609"/>
      <c r="BN37" s="609"/>
      <c r="BO37" s="609"/>
      <c r="BP37" s="609"/>
      <c r="BQ37" s="609"/>
      <c r="BR37" s="609"/>
      <c r="BS37" s="609"/>
      <c r="BT37" s="609"/>
      <c r="BU37" s="610"/>
      <c r="BV37" s="611">
        <v>387</v>
      </c>
      <c r="BW37" s="612"/>
      <c r="BX37" s="612"/>
      <c r="BY37" s="612"/>
      <c r="BZ37" s="612"/>
      <c r="CA37" s="612"/>
      <c r="CB37" s="621"/>
      <c r="CD37" s="608" t="s">
        <v>328</v>
      </c>
      <c r="CE37" s="609"/>
      <c r="CF37" s="609"/>
      <c r="CG37" s="609"/>
      <c r="CH37" s="609"/>
      <c r="CI37" s="609"/>
      <c r="CJ37" s="609"/>
      <c r="CK37" s="609"/>
      <c r="CL37" s="609"/>
      <c r="CM37" s="609"/>
      <c r="CN37" s="609"/>
      <c r="CO37" s="609"/>
      <c r="CP37" s="609"/>
      <c r="CQ37" s="610"/>
      <c r="CR37" s="611">
        <v>222739</v>
      </c>
      <c r="CS37" s="628"/>
      <c r="CT37" s="628"/>
      <c r="CU37" s="628"/>
      <c r="CV37" s="628"/>
      <c r="CW37" s="628"/>
      <c r="CX37" s="628"/>
      <c r="CY37" s="629"/>
      <c r="CZ37" s="616">
        <v>4.5999999999999996</v>
      </c>
      <c r="DA37" s="640"/>
      <c r="DB37" s="640"/>
      <c r="DC37" s="642"/>
      <c r="DD37" s="620">
        <v>192606</v>
      </c>
      <c r="DE37" s="628"/>
      <c r="DF37" s="628"/>
      <c r="DG37" s="628"/>
      <c r="DH37" s="628"/>
      <c r="DI37" s="628"/>
      <c r="DJ37" s="628"/>
      <c r="DK37" s="629"/>
      <c r="DL37" s="620">
        <v>150247</v>
      </c>
      <c r="DM37" s="628"/>
      <c r="DN37" s="628"/>
      <c r="DO37" s="628"/>
      <c r="DP37" s="628"/>
      <c r="DQ37" s="628"/>
      <c r="DR37" s="628"/>
      <c r="DS37" s="628"/>
      <c r="DT37" s="628"/>
      <c r="DU37" s="628"/>
      <c r="DV37" s="629"/>
      <c r="DW37" s="616">
        <v>6.3</v>
      </c>
      <c r="DX37" s="640"/>
      <c r="DY37" s="640"/>
      <c r="DZ37" s="640"/>
      <c r="EA37" s="640"/>
      <c r="EB37" s="640"/>
      <c r="EC37" s="641"/>
    </row>
    <row r="38" spans="2:133" ht="11.25" customHeight="1" x14ac:dyDescent="0.15">
      <c r="B38" s="630" t="s">
        <v>329</v>
      </c>
      <c r="C38" s="631"/>
      <c r="D38" s="631"/>
      <c r="E38" s="631"/>
      <c r="F38" s="631"/>
      <c r="G38" s="631"/>
      <c r="H38" s="631"/>
      <c r="I38" s="631"/>
      <c r="J38" s="631"/>
      <c r="K38" s="631"/>
      <c r="L38" s="631"/>
      <c r="M38" s="631"/>
      <c r="N38" s="631"/>
      <c r="O38" s="631"/>
      <c r="P38" s="631"/>
      <c r="Q38" s="632"/>
      <c r="R38" s="679">
        <v>4934051</v>
      </c>
      <c r="S38" s="680"/>
      <c r="T38" s="680"/>
      <c r="U38" s="680"/>
      <c r="V38" s="680"/>
      <c r="W38" s="680"/>
      <c r="X38" s="680"/>
      <c r="Y38" s="681"/>
      <c r="Z38" s="682">
        <v>100</v>
      </c>
      <c r="AA38" s="682"/>
      <c r="AB38" s="682"/>
      <c r="AC38" s="682"/>
      <c r="AD38" s="683">
        <v>2306691</v>
      </c>
      <c r="AE38" s="683"/>
      <c r="AF38" s="683"/>
      <c r="AG38" s="683"/>
      <c r="AH38" s="683"/>
      <c r="AI38" s="683"/>
      <c r="AJ38" s="683"/>
      <c r="AK38" s="683"/>
      <c r="AL38" s="684">
        <v>100</v>
      </c>
      <c r="AM38" s="670"/>
      <c r="AN38" s="670"/>
      <c r="AO38" s="685"/>
      <c r="AQ38" s="676" t="s">
        <v>330</v>
      </c>
      <c r="AR38" s="677"/>
      <c r="AS38" s="677"/>
      <c r="AT38" s="677"/>
      <c r="AU38" s="677"/>
      <c r="AV38" s="677"/>
      <c r="AW38" s="677"/>
      <c r="AX38" s="677"/>
      <c r="AY38" s="678"/>
      <c r="AZ38" s="611">
        <v>17981</v>
      </c>
      <c r="BA38" s="612"/>
      <c r="BB38" s="612"/>
      <c r="BC38" s="612"/>
      <c r="BD38" s="628"/>
      <c r="BE38" s="628"/>
      <c r="BF38" s="658"/>
      <c r="BG38" s="608" t="s">
        <v>331</v>
      </c>
      <c r="BH38" s="609"/>
      <c r="BI38" s="609"/>
      <c r="BJ38" s="609"/>
      <c r="BK38" s="609"/>
      <c r="BL38" s="609"/>
      <c r="BM38" s="609"/>
      <c r="BN38" s="609"/>
      <c r="BO38" s="609"/>
      <c r="BP38" s="609"/>
      <c r="BQ38" s="609"/>
      <c r="BR38" s="609"/>
      <c r="BS38" s="609"/>
      <c r="BT38" s="609"/>
      <c r="BU38" s="610"/>
      <c r="BV38" s="611">
        <v>574</v>
      </c>
      <c r="BW38" s="612"/>
      <c r="BX38" s="612"/>
      <c r="BY38" s="612"/>
      <c r="BZ38" s="612"/>
      <c r="CA38" s="612"/>
      <c r="CB38" s="621"/>
      <c r="CD38" s="608" t="s">
        <v>332</v>
      </c>
      <c r="CE38" s="609"/>
      <c r="CF38" s="609"/>
      <c r="CG38" s="609"/>
      <c r="CH38" s="609"/>
      <c r="CI38" s="609"/>
      <c r="CJ38" s="609"/>
      <c r="CK38" s="609"/>
      <c r="CL38" s="609"/>
      <c r="CM38" s="609"/>
      <c r="CN38" s="609"/>
      <c r="CO38" s="609"/>
      <c r="CP38" s="609"/>
      <c r="CQ38" s="610"/>
      <c r="CR38" s="611">
        <v>427825</v>
      </c>
      <c r="CS38" s="612"/>
      <c r="CT38" s="612"/>
      <c r="CU38" s="612"/>
      <c r="CV38" s="612"/>
      <c r="CW38" s="612"/>
      <c r="CX38" s="612"/>
      <c r="CY38" s="613"/>
      <c r="CZ38" s="616">
        <v>8.9</v>
      </c>
      <c r="DA38" s="640"/>
      <c r="DB38" s="640"/>
      <c r="DC38" s="642"/>
      <c r="DD38" s="620">
        <v>409476</v>
      </c>
      <c r="DE38" s="612"/>
      <c r="DF38" s="612"/>
      <c r="DG38" s="612"/>
      <c r="DH38" s="612"/>
      <c r="DI38" s="612"/>
      <c r="DJ38" s="612"/>
      <c r="DK38" s="613"/>
      <c r="DL38" s="620">
        <v>248986</v>
      </c>
      <c r="DM38" s="612"/>
      <c r="DN38" s="612"/>
      <c r="DO38" s="612"/>
      <c r="DP38" s="612"/>
      <c r="DQ38" s="612"/>
      <c r="DR38" s="612"/>
      <c r="DS38" s="612"/>
      <c r="DT38" s="612"/>
      <c r="DU38" s="612"/>
      <c r="DV38" s="613"/>
      <c r="DW38" s="616">
        <v>10.4</v>
      </c>
      <c r="DX38" s="640"/>
      <c r="DY38" s="640"/>
      <c r="DZ38" s="640"/>
      <c r="EA38" s="640"/>
      <c r="EB38" s="640"/>
      <c r="EC38" s="641"/>
    </row>
    <row r="39" spans="2:133" ht="11.25" customHeight="1" x14ac:dyDescent="0.15">
      <c r="AQ39" s="676" t="s">
        <v>333</v>
      </c>
      <c r="AR39" s="677"/>
      <c r="AS39" s="677"/>
      <c r="AT39" s="677"/>
      <c r="AU39" s="677"/>
      <c r="AV39" s="677"/>
      <c r="AW39" s="677"/>
      <c r="AX39" s="677"/>
      <c r="AY39" s="678"/>
      <c r="AZ39" s="611" t="s">
        <v>122</v>
      </c>
      <c r="BA39" s="612"/>
      <c r="BB39" s="612"/>
      <c r="BC39" s="612"/>
      <c r="BD39" s="628"/>
      <c r="BE39" s="628"/>
      <c r="BF39" s="658"/>
      <c r="BG39" s="650" t="s">
        <v>334</v>
      </c>
      <c r="BH39" s="651"/>
      <c r="BI39" s="651"/>
      <c r="BJ39" s="651"/>
      <c r="BK39" s="651"/>
      <c r="BL39" s="203"/>
      <c r="BM39" s="609" t="s">
        <v>335</v>
      </c>
      <c r="BN39" s="609"/>
      <c r="BO39" s="609"/>
      <c r="BP39" s="609"/>
      <c r="BQ39" s="609"/>
      <c r="BR39" s="609"/>
      <c r="BS39" s="609"/>
      <c r="BT39" s="609"/>
      <c r="BU39" s="610"/>
      <c r="BV39" s="611">
        <v>106</v>
      </c>
      <c r="BW39" s="612"/>
      <c r="BX39" s="612"/>
      <c r="BY39" s="612"/>
      <c r="BZ39" s="612"/>
      <c r="CA39" s="612"/>
      <c r="CB39" s="621"/>
      <c r="CD39" s="608" t="s">
        <v>336</v>
      </c>
      <c r="CE39" s="609"/>
      <c r="CF39" s="609"/>
      <c r="CG39" s="609"/>
      <c r="CH39" s="609"/>
      <c r="CI39" s="609"/>
      <c r="CJ39" s="609"/>
      <c r="CK39" s="609"/>
      <c r="CL39" s="609"/>
      <c r="CM39" s="609"/>
      <c r="CN39" s="609"/>
      <c r="CO39" s="609"/>
      <c r="CP39" s="609"/>
      <c r="CQ39" s="610"/>
      <c r="CR39" s="611">
        <v>46129</v>
      </c>
      <c r="CS39" s="628"/>
      <c r="CT39" s="628"/>
      <c r="CU39" s="628"/>
      <c r="CV39" s="628"/>
      <c r="CW39" s="628"/>
      <c r="CX39" s="628"/>
      <c r="CY39" s="629"/>
      <c r="CZ39" s="616">
        <v>1</v>
      </c>
      <c r="DA39" s="640"/>
      <c r="DB39" s="640"/>
      <c r="DC39" s="642"/>
      <c r="DD39" s="620">
        <v>22492</v>
      </c>
      <c r="DE39" s="628"/>
      <c r="DF39" s="628"/>
      <c r="DG39" s="628"/>
      <c r="DH39" s="628"/>
      <c r="DI39" s="628"/>
      <c r="DJ39" s="628"/>
      <c r="DK39" s="629"/>
      <c r="DL39" s="620" t="s">
        <v>226</v>
      </c>
      <c r="DM39" s="628"/>
      <c r="DN39" s="628"/>
      <c r="DO39" s="628"/>
      <c r="DP39" s="628"/>
      <c r="DQ39" s="628"/>
      <c r="DR39" s="628"/>
      <c r="DS39" s="628"/>
      <c r="DT39" s="628"/>
      <c r="DU39" s="628"/>
      <c r="DV39" s="629"/>
      <c r="DW39" s="616" t="s">
        <v>226</v>
      </c>
      <c r="DX39" s="640"/>
      <c r="DY39" s="640"/>
      <c r="DZ39" s="640"/>
      <c r="EA39" s="640"/>
      <c r="EB39" s="640"/>
      <c r="EC39" s="641"/>
    </row>
    <row r="40" spans="2:133" ht="11.25" customHeight="1" x14ac:dyDescent="0.15">
      <c r="AQ40" s="676" t="s">
        <v>337</v>
      </c>
      <c r="AR40" s="677"/>
      <c r="AS40" s="677"/>
      <c r="AT40" s="677"/>
      <c r="AU40" s="677"/>
      <c r="AV40" s="677"/>
      <c r="AW40" s="677"/>
      <c r="AX40" s="677"/>
      <c r="AY40" s="678"/>
      <c r="AZ40" s="611">
        <v>98434</v>
      </c>
      <c r="BA40" s="612"/>
      <c r="BB40" s="612"/>
      <c r="BC40" s="612"/>
      <c r="BD40" s="628"/>
      <c r="BE40" s="628"/>
      <c r="BF40" s="658"/>
      <c r="BG40" s="650"/>
      <c r="BH40" s="651"/>
      <c r="BI40" s="651"/>
      <c r="BJ40" s="651"/>
      <c r="BK40" s="651"/>
      <c r="BL40" s="203"/>
      <c r="BM40" s="609" t="s">
        <v>338</v>
      </c>
      <c r="BN40" s="609"/>
      <c r="BO40" s="609"/>
      <c r="BP40" s="609"/>
      <c r="BQ40" s="609"/>
      <c r="BR40" s="609"/>
      <c r="BS40" s="609"/>
      <c r="BT40" s="609"/>
      <c r="BU40" s="610"/>
      <c r="BV40" s="611">
        <v>165</v>
      </c>
      <c r="BW40" s="612"/>
      <c r="BX40" s="612"/>
      <c r="BY40" s="612"/>
      <c r="BZ40" s="612"/>
      <c r="CA40" s="612"/>
      <c r="CB40" s="621"/>
      <c r="CD40" s="608" t="s">
        <v>339</v>
      </c>
      <c r="CE40" s="609"/>
      <c r="CF40" s="609"/>
      <c r="CG40" s="609"/>
      <c r="CH40" s="609"/>
      <c r="CI40" s="609"/>
      <c r="CJ40" s="609"/>
      <c r="CK40" s="609"/>
      <c r="CL40" s="609"/>
      <c r="CM40" s="609"/>
      <c r="CN40" s="609"/>
      <c r="CO40" s="609"/>
      <c r="CP40" s="609"/>
      <c r="CQ40" s="610"/>
      <c r="CR40" s="611">
        <v>10000</v>
      </c>
      <c r="CS40" s="612"/>
      <c r="CT40" s="612"/>
      <c r="CU40" s="612"/>
      <c r="CV40" s="612"/>
      <c r="CW40" s="612"/>
      <c r="CX40" s="612"/>
      <c r="CY40" s="613"/>
      <c r="CZ40" s="616">
        <v>0.2</v>
      </c>
      <c r="DA40" s="640"/>
      <c r="DB40" s="640"/>
      <c r="DC40" s="642"/>
      <c r="DD40" s="620">
        <v>10000</v>
      </c>
      <c r="DE40" s="612"/>
      <c r="DF40" s="612"/>
      <c r="DG40" s="612"/>
      <c r="DH40" s="612"/>
      <c r="DI40" s="612"/>
      <c r="DJ40" s="612"/>
      <c r="DK40" s="613"/>
      <c r="DL40" s="620" t="s">
        <v>122</v>
      </c>
      <c r="DM40" s="612"/>
      <c r="DN40" s="612"/>
      <c r="DO40" s="612"/>
      <c r="DP40" s="612"/>
      <c r="DQ40" s="612"/>
      <c r="DR40" s="612"/>
      <c r="DS40" s="612"/>
      <c r="DT40" s="612"/>
      <c r="DU40" s="612"/>
      <c r="DV40" s="613"/>
      <c r="DW40" s="616" t="s">
        <v>226</v>
      </c>
      <c r="DX40" s="640"/>
      <c r="DY40" s="640"/>
      <c r="DZ40" s="640"/>
      <c r="EA40" s="640"/>
      <c r="EB40" s="640"/>
      <c r="EC40" s="641"/>
    </row>
    <row r="41" spans="2:133" ht="11.25" customHeight="1" x14ac:dyDescent="0.15">
      <c r="AQ41" s="686" t="s">
        <v>340</v>
      </c>
      <c r="AR41" s="687"/>
      <c r="AS41" s="687"/>
      <c r="AT41" s="687"/>
      <c r="AU41" s="687"/>
      <c r="AV41" s="687"/>
      <c r="AW41" s="687"/>
      <c r="AX41" s="687"/>
      <c r="AY41" s="688"/>
      <c r="AZ41" s="679">
        <v>109865</v>
      </c>
      <c r="BA41" s="680"/>
      <c r="BB41" s="680"/>
      <c r="BC41" s="680"/>
      <c r="BD41" s="669"/>
      <c r="BE41" s="669"/>
      <c r="BF41" s="671"/>
      <c r="BG41" s="652"/>
      <c r="BH41" s="653"/>
      <c r="BI41" s="653"/>
      <c r="BJ41" s="653"/>
      <c r="BK41" s="653"/>
      <c r="BL41" s="204"/>
      <c r="BM41" s="631" t="s">
        <v>341</v>
      </c>
      <c r="BN41" s="631"/>
      <c r="BO41" s="631"/>
      <c r="BP41" s="631"/>
      <c r="BQ41" s="631"/>
      <c r="BR41" s="631"/>
      <c r="BS41" s="631"/>
      <c r="BT41" s="631"/>
      <c r="BU41" s="632"/>
      <c r="BV41" s="679">
        <v>351</v>
      </c>
      <c r="BW41" s="680"/>
      <c r="BX41" s="680"/>
      <c r="BY41" s="680"/>
      <c r="BZ41" s="680"/>
      <c r="CA41" s="680"/>
      <c r="CB41" s="689"/>
      <c r="CD41" s="608" t="s">
        <v>342</v>
      </c>
      <c r="CE41" s="609"/>
      <c r="CF41" s="609"/>
      <c r="CG41" s="609"/>
      <c r="CH41" s="609"/>
      <c r="CI41" s="609"/>
      <c r="CJ41" s="609"/>
      <c r="CK41" s="609"/>
      <c r="CL41" s="609"/>
      <c r="CM41" s="609"/>
      <c r="CN41" s="609"/>
      <c r="CO41" s="609"/>
      <c r="CP41" s="609"/>
      <c r="CQ41" s="610"/>
      <c r="CR41" s="611" t="s">
        <v>167</v>
      </c>
      <c r="CS41" s="628"/>
      <c r="CT41" s="628"/>
      <c r="CU41" s="628"/>
      <c r="CV41" s="628"/>
      <c r="CW41" s="628"/>
      <c r="CX41" s="628"/>
      <c r="CY41" s="629"/>
      <c r="CZ41" s="616" t="s">
        <v>226</v>
      </c>
      <c r="DA41" s="640"/>
      <c r="DB41" s="640"/>
      <c r="DC41" s="642"/>
      <c r="DD41" s="620" t="s">
        <v>226</v>
      </c>
      <c r="DE41" s="628"/>
      <c r="DF41" s="628"/>
      <c r="DG41" s="628"/>
      <c r="DH41" s="628"/>
      <c r="DI41" s="628"/>
      <c r="DJ41" s="628"/>
      <c r="DK41" s="629"/>
      <c r="DL41" s="690"/>
      <c r="DM41" s="691"/>
      <c r="DN41" s="691"/>
      <c r="DO41" s="691"/>
      <c r="DP41" s="691"/>
      <c r="DQ41" s="691"/>
      <c r="DR41" s="691"/>
      <c r="DS41" s="691"/>
      <c r="DT41" s="691"/>
      <c r="DU41" s="691"/>
      <c r="DV41" s="692"/>
      <c r="DW41" s="693"/>
      <c r="DX41" s="694"/>
      <c r="DY41" s="694"/>
      <c r="DZ41" s="694"/>
      <c r="EA41" s="694"/>
      <c r="EB41" s="694"/>
      <c r="EC41" s="695"/>
    </row>
    <row r="42" spans="2:133" ht="11.25" customHeight="1" x14ac:dyDescent="0.15">
      <c r="B42" s="194" t="s">
        <v>343</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608" t="s">
        <v>344</v>
      </c>
      <c r="CE42" s="609"/>
      <c r="CF42" s="609"/>
      <c r="CG42" s="609"/>
      <c r="CH42" s="609"/>
      <c r="CI42" s="609"/>
      <c r="CJ42" s="609"/>
      <c r="CK42" s="609"/>
      <c r="CL42" s="609"/>
      <c r="CM42" s="609"/>
      <c r="CN42" s="609"/>
      <c r="CO42" s="609"/>
      <c r="CP42" s="609"/>
      <c r="CQ42" s="610"/>
      <c r="CR42" s="611">
        <v>982938</v>
      </c>
      <c r="CS42" s="612"/>
      <c r="CT42" s="612"/>
      <c r="CU42" s="612"/>
      <c r="CV42" s="612"/>
      <c r="CW42" s="612"/>
      <c r="CX42" s="612"/>
      <c r="CY42" s="613"/>
      <c r="CZ42" s="616">
        <v>20.399999999999999</v>
      </c>
      <c r="DA42" s="617"/>
      <c r="DB42" s="617"/>
      <c r="DC42" s="696"/>
      <c r="DD42" s="620">
        <v>37554</v>
      </c>
      <c r="DE42" s="612"/>
      <c r="DF42" s="612"/>
      <c r="DG42" s="612"/>
      <c r="DH42" s="612"/>
      <c r="DI42" s="612"/>
      <c r="DJ42" s="612"/>
      <c r="DK42" s="613"/>
      <c r="DL42" s="690"/>
      <c r="DM42" s="691"/>
      <c r="DN42" s="691"/>
      <c r="DO42" s="691"/>
      <c r="DP42" s="691"/>
      <c r="DQ42" s="691"/>
      <c r="DR42" s="691"/>
      <c r="DS42" s="691"/>
      <c r="DT42" s="691"/>
      <c r="DU42" s="691"/>
      <c r="DV42" s="692"/>
      <c r="DW42" s="693"/>
      <c r="DX42" s="694"/>
      <c r="DY42" s="694"/>
      <c r="DZ42" s="694"/>
      <c r="EA42" s="694"/>
      <c r="EB42" s="694"/>
      <c r="EC42" s="695"/>
    </row>
    <row r="43" spans="2:133" ht="11.25" customHeight="1" x14ac:dyDescent="0.15">
      <c r="B43" s="206" t="s">
        <v>345</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608" t="s">
        <v>346</v>
      </c>
      <c r="CE43" s="609"/>
      <c r="CF43" s="609"/>
      <c r="CG43" s="609"/>
      <c r="CH43" s="609"/>
      <c r="CI43" s="609"/>
      <c r="CJ43" s="609"/>
      <c r="CK43" s="609"/>
      <c r="CL43" s="609"/>
      <c r="CM43" s="609"/>
      <c r="CN43" s="609"/>
      <c r="CO43" s="609"/>
      <c r="CP43" s="609"/>
      <c r="CQ43" s="610"/>
      <c r="CR43" s="611">
        <v>11021</v>
      </c>
      <c r="CS43" s="628"/>
      <c r="CT43" s="628"/>
      <c r="CU43" s="628"/>
      <c r="CV43" s="628"/>
      <c r="CW43" s="628"/>
      <c r="CX43" s="628"/>
      <c r="CY43" s="629"/>
      <c r="CZ43" s="616">
        <v>0.2</v>
      </c>
      <c r="DA43" s="640"/>
      <c r="DB43" s="640"/>
      <c r="DC43" s="642"/>
      <c r="DD43" s="620">
        <v>11021</v>
      </c>
      <c r="DE43" s="628"/>
      <c r="DF43" s="628"/>
      <c r="DG43" s="628"/>
      <c r="DH43" s="628"/>
      <c r="DI43" s="628"/>
      <c r="DJ43" s="628"/>
      <c r="DK43" s="629"/>
      <c r="DL43" s="690"/>
      <c r="DM43" s="691"/>
      <c r="DN43" s="691"/>
      <c r="DO43" s="691"/>
      <c r="DP43" s="691"/>
      <c r="DQ43" s="691"/>
      <c r="DR43" s="691"/>
      <c r="DS43" s="691"/>
      <c r="DT43" s="691"/>
      <c r="DU43" s="691"/>
      <c r="DV43" s="692"/>
      <c r="DW43" s="693"/>
      <c r="DX43" s="694"/>
      <c r="DY43" s="694"/>
      <c r="DZ43" s="694"/>
      <c r="EA43" s="694"/>
      <c r="EB43" s="694"/>
      <c r="EC43" s="695"/>
    </row>
    <row r="44" spans="2:133" ht="11.25" customHeight="1" x14ac:dyDescent="0.15">
      <c r="B44" s="206" t="s">
        <v>347</v>
      </c>
      <c r="CD44" s="662" t="s">
        <v>299</v>
      </c>
      <c r="CE44" s="663"/>
      <c r="CF44" s="608" t="s">
        <v>348</v>
      </c>
      <c r="CG44" s="609"/>
      <c r="CH44" s="609"/>
      <c r="CI44" s="609"/>
      <c r="CJ44" s="609"/>
      <c r="CK44" s="609"/>
      <c r="CL44" s="609"/>
      <c r="CM44" s="609"/>
      <c r="CN44" s="609"/>
      <c r="CO44" s="609"/>
      <c r="CP44" s="609"/>
      <c r="CQ44" s="610"/>
      <c r="CR44" s="611">
        <v>982938</v>
      </c>
      <c r="CS44" s="612"/>
      <c r="CT44" s="612"/>
      <c r="CU44" s="612"/>
      <c r="CV44" s="612"/>
      <c r="CW44" s="612"/>
      <c r="CX44" s="612"/>
      <c r="CY44" s="613"/>
      <c r="CZ44" s="616">
        <v>20.399999999999999</v>
      </c>
      <c r="DA44" s="617"/>
      <c r="DB44" s="617"/>
      <c r="DC44" s="696"/>
      <c r="DD44" s="620">
        <v>37554</v>
      </c>
      <c r="DE44" s="612"/>
      <c r="DF44" s="612"/>
      <c r="DG44" s="612"/>
      <c r="DH44" s="612"/>
      <c r="DI44" s="612"/>
      <c r="DJ44" s="612"/>
      <c r="DK44" s="613"/>
      <c r="DL44" s="690"/>
      <c r="DM44" s="691"/>
      <c r="DN44" s="691"/>
      <c r="DO44" s="691"/>
      <c r="DP44" s="691"/>
      <c r="DQ44" s="691"/>
      <c r="DR44" s="691"/>
      <c r="DS44" s="691"/>
      <c r="DT44" s="691"/>
      <c r="DU44" s="691"/>
      <c r="DV44" s="692"/>
      <c r="DW44" s="693"/>
      <c r="DX44" s="694"/>
      <c r="DY44" s="694"/>
      <c r="DZ44" s="694"/>
      <c r="EA44" s="694"/>
      <c r="EB44" s="694"/>
      <c r="EC44" s="695"/>
    </row>
    <row r="45" spans="2:133" ht="11.25" customHeight="1" x14ac:dyDescent="0.15">
      <c r="CD45" s="664"/>
      <c r="CE45" s="665"/>
      <c r="CF45" s="608" t="s">
        <v>349</v>
      </c>
      <c r="CG45" s="609"/>
      <c r="CH45" s="609"/>
      <c r="CI45" s="609"/>
      <c r="CJ45" s="609"/>
      <c r="CK45" s="609"/>
      <c r="CL45" s="609"/>
      <c r="CM45" s="609"/>
      <c r="CN45" s="609"/>
      <c r="CO45" s="609"/>
      <c r="CP45" s="609"/>
      <c r="CQ45" s="610"/>
      <c r="CR45" s="611">
        <v>783825</v>
      </c>
      <c r="CS45" s="628"/>
      <c r="CT45" s="628"/>
      <c r="CU45" s="628"/>
      <c r="CV45" s="628"/>
      <c r="CW45" s="628"/>
      <c r="CX45" s="628"/>
      <c r="CY45" s="629"/>
      <c r="CZ45" s="616">
        <v>16.3</v>
      </c>
      <c r="DA45" s="640"/>
      <c r="DB45" s="640"/>
      <c r="DC45" s="642"/>
      <c r="DD45" s="620">
        <v>11814</v>
      </c>
      <c r="DE45" s="628"/>
      <c r="DF45" s="628"/>
      <c r="DG45" s="628"/>
      <c r="DH45" s="628"/>
      <c r="DI45" s="628"/>
      <c r="DJ45" s="628"/>
      <c r="DK45" s="629"/>
      <c r="DL45" s="690"/>
      <c r="DM45" s="691"/>
      <c r="DN45" s="691"/>
      <c r="DO45" s="691"/>
      <c r="DP45" s="691"/>
      <c r="DQ45" s="691"/>
      <c r="DR45" s="691"/>
      <c r="DS45" s="691"/>
      <c r="DT45" s="691"/>
      <c r="DU45" s="691"/>
      <c r="DV45" s="692"/>
      <c r="DW45" s="693"/>
      <c r="DX45" s="694"/>
      <c r="DY45" s="694"/>
      <c r="DZ45" s="694"/>
      <c r="EA45" s="694"/>
      <c r="EB45" s="694"/>
      <c r="EC45" s="695"/>
    </row>
    <row r="46" spans="2:133" ht="11.25" customHeight="1" x14ac:dyDescent="0.15">
      <c r="CD46" s="664"/>
      <c r="CE46" s="665"/>
      <c r="CF46" s="608" t="s">
        <v>350</v>
      </c>
      <c r="CG46" s="609"/>
      <c r="CH46" s="609"/>
      <c r="CI46" s="609"/>
      <c r="CJ46" s="609"/>
      <c r="CK46" s="609"/>
      <c r="CL46" s="609"/>
      <c r="CM46" s="609"/>
      <c r="CN46" s="609"/>
      <c r="CO46" s="609"/>
      <c r="CP46" s="609"/>
      <c r="CQ46" s="610"/>
      <c r="CR46" s="611">
        <v>194913</v>
      </c>
      <c r="CS46" s="612"/>
      <c r="CT46" s="612"/>
      <c r="CU46" s="612"/>
      <c r="CV46" s="612"/>
      <c r="CW46" s="612"/>
      <c r="CX46" s="612"/>
      <c r="CY46" s="613"/>
      <c r="CZ46" s="616">
        <v>4</v>
      </c>
      <c r="DA46" s="617"/>
      <c r="DB46" s="617"/>
      <c r="DC46" s="696"/>
      <c r="DD46" s="620">
        <v>25740</v>
      </c>
      <c r="DE46" s="612"/>
      <c r="DF46" s="612"/>
      <c r="DG46" s="612"/>
      <c r="DH46" s="612"/>
      <c r="DI46" s="612"/>
      <c r="DJ46" s="612"/>
      <c r="DK46" s="613"/>
      <c r="DL46" s="690"/>
      <c r="DM46" s="691"/>
      <c r="DN46" s="691"/>
      <c r="DO46" s="691"/>
      <c r="DP46" s="691"/>
      <c r="DQ46" s="691"/>
      <c r="DR46" s="691"/>
      <c r="DS46" s="691"/>
      <c r="DT46" s="691"/>
      <c r="DU46" s="691"/>
      <c r="DV46" s="692"/>
      <c r="DW46" s="693"/>
      <c r="DX46" s="694"/>
      <c r="DY46" s="694"/>
      <c r="DZ46" s="694"/>
      <c r="EA46" s="694"/>
      <c r="EB46" s="694"/>
      <c r="EC46" s="695"/>
    </row>
    <row r="47" spans="2:133" ht="11.25" customHeight="1" x14ac:dyDescent="0.15">
      <c r="CD47" s="664"/>
      <c r="CE47" s="665"/>
      <c r="CF47" s="608" t="s">
        <v>351</v>
      </c>
      <c r="CG47" s="609"/>
      <c r="CH47" s="609"/>
      <c r="CI47" s="609"/>
      <c r="CJ47" s="609"/>
      <c r="CK47" s="609"/>
      <c r="CL47" s="609"/>
      <c r="CM47" s="609"/>
      <c r="CN47" s="609"/>
      <c r="CO47" s="609"/>
      <c r="CP47" s="609"/>
      <c r="CQ47" s="610"/>
      <c r="CR47" s="611" t="s">
        <v>226</v>
      </c>
      <c r="CS47" s="628"/>
      <c r="CT47" s="628"/>
      <c r="CU47" s="628"/>
      <c r="CV47" s="628"/>
      <c r="CW47" s="628"/>
      <c r="CX47" s="628"/>
      <c r="CY47" s="629"/>
      <c r="CZ47" s="616" t="s">
        <v>226</v>
      </c>
      <c r="DA47" s="640"/>
      <c r="DB47" s="640"/>
      <c r="DC47" s="642"/>
      <c r="DD47" s="620" t="s">
        <v>122</v>
      </c>
      <c r="DE47" s="628"/>
      <c r="DF47" s="628"/>
      <c r="DG47" s="628"/>
      <c r="DH47" s="628"/>
      <c r="DI47" s="628"/>
      <c r="DJ47" s="628"/>
      <c r="DK47" s="629"/>
      <c r="DL47" s="690"/>
      <c r="DM47" s="691"/>
      <c r="DN47" s="691"/>
      <c r="DO47" s="691"/>
      <c r="DP47" s="691"/>
      <c r="DQ47" s="691"/>
      <c r="DR47" s="691"/>
      <c r="DS47" s="691"/>
      <c r="DT47" s="691"/>
      <c r="DU47" s="691"/>
      <c r="DV47" s="692"/>
      <c r="DW47" s="693"/>
      <c r="DX47" s="694"/>
      <c r="DY47" s="694"/>
      <c r="DZ47" s="694"/>
      <c r="EA47" s="694"/>
      <c r="EB47" s="694"/>
      <c r="EC47" s="695"/>
    </row>
    <row r="48" spans="2:133" x14ac:dyDescent="0.15">
      <c r="CD48" s="666"/>
      <c r="CE48" s="667"/>
      <c r="CF48" s="608" t="s">
        <v>352</v>
      </c>
      <c r="CG48" s="609"/>
      <c r="CH48" s="609"/>
      <c r="CI48" s="609"/>
      <c r="CJ48" s="609"/>
      <c r="CK48" s="609"/>
      <c r="CL48" s="609"/>
      <c r="CM48" s="609"/>
      <c r="CN48" s="609"/>
      <c r="CO48" s="609"/>
      <c r="CP48" s="609"/>
      <c r="CQ48" s="610"/>
      <c r="CR48" s="611" t="s">
        <v>122</v>
      </c>
      <c r="CS48" s="612"/>
      <c r="CT48" s="612"/>
      <c r="CU48" s="612"/>
      <c r="CV48" s="612"/>
      <c r="CW48" s="612"/>
      <c r="CX48" s="612"/>
      <c r="CY48" s="613"/>
      <c r="CZ48" s="616" t="s">
        <v>167</v>
      </c>
      <c r="DA48" s="617"/>
      <c r="DB48" s="617"/>
      <c r="DC48" s="696"/>
      <c r="DD48" s="620" t="s">
        <v>122</v>
      </c>
      <c r="DE48" s="612"/>
      <c r="DF48" s="612"/>
      <c r="DG48" s="612"/>
      <c r="DH48" s="612"/>
      <c r="DI48" s="612"/>
      <c r="DJ48" s="612"/>
      <c r="DK48" s="613"/>
      <c r="DL48" s="690"/>
      <c r="DM48" s="691"/>
      <c r="DN48" s="691"/>
      <c r="DO48" s="691"/>
      <c r="DP48" s="691"/>
      <c r="DQ48" s="691"/>
      <c r="DR48" s="691"/>
      <c r="DS48" s="691"/>
      <c r="DT48" s="691"/>
      <c r="DU48" s="691"/>
      <c r="DV48" s="692"/>
      <c r="DW48" s="693"/>
      <c r="DX48" s="694"/>
      <c r="DY48" s="694"/>
      <c r="DZ48" s="694"/>
      <c r="EA48" s="694"/>
      <c r="EB48" s="694"/>
      <c r="EC48" s="695"/>
    </row>
    <row r="49" spans="82:133" ht="11.25" customHeight="1" x14ac:dyDescent="0.15">
      <c r="CD49" s="630" t="s">
        <v>353</v>
      </c>
      <c r="CE49" s="631"/>
      <c r="CF49" s="631"/>
      <c r="CG49" s="631"/>
      <c r="CH49" s="631"/>
      <c r="CI49" s="631"/>
      <c r="CJ49" s="631"/>
      <c r="CK49" s="631"/>
      <c r="CL49" s="631"/>
      <c r="CM49" s="631"/>
      <c r="CN49" s="631"/>
      <c r="CO49" s="631"/>
      <c r="CP49" s="631"/>
      <c r="CQ49" s="632"/>
      <c r="CR49" s="679">
        <v>4814966</v>
      </c>
      <c r="CS49" s="669"/>
      <c r="CT49" s="669"/>
      <c r="CU49" s="669"/>
      <c r="CV49" s="669"/>
      <c r="CW49" s="669"/>
      <c r="CX49" s="669"/>
      <c r="CY49" s="697"/>
      <c r="CZ49" s="684">
        <v>100</v>
      </c>
      <c r="DA49" s="698"/>
      <c r="DB49" s="698"/>
      <c r="DC49" s="699"/>
      <c r="DD49" s="700">
        <v>2911866</v>
      </c>
      <c r="DE49" s="669"/>
      <c r="DF49" s="669"/>
      <c r="DG49" s="669"/>
      <c r="DH49" s="669"/>
      <c r="DI49" s="669"/>
      <c r="DJ49" s="669"/>
      <c r="DK49" s="697"/>
      <c r="DL49" s="701"/>
      <c r="DM49" s="702"/>
      <c r="DN49" s="702"/>
      <c r="DO49" s="702"/>
      <c r="DP49" s="702"/>
      <c r="DQ49" s="702"/>
      <c r="DR49" s="702"/>
      <c r="DS49" s="702"/>
      <c r="DT49" s="702"/>
      <c r="DU49" s="702"/>
      <c r="DV49" s="703"/>
      <c r="DW49" s="704"/>
      <c r="DX49" s="705"/>
      <c r="DY49" s="705"/>
      <c r="DZ49" s="705"/>
      <c r="EA49" s="705"/>
      <c r="EB49" s="705"/>
      <c r="EC49" s="706"/>
    </row>
    <row r="50" spans="82:133" hidden="1" x14ac:dyDescent="0.15"/>
    <row r="51" spans="82:133" hidden="1" x14ac:dyDescent="0.15"/>
    <row r="52" spans="82:133" hidden="1" x14ac:dyDescent="0.15"/>
    <row r="53" spans="82:133" hidden="1" x14ac:dyDescent="0.15"/>
  </sheetData>
  <sheetProtection algorithmName="SHA-512" hashValue="J/e84Nj7e3oHTjKu2UAteaWo8GUmimULt1GewEN+7MZrfOG1gPJv+JUvIGXGwrQABzRlETUlXRKJqhHJwL5I7Q==" saltValue="tKHB88CZ5fWDls0wXgQl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3" zoomScale="90" zoomScaleNormal="90" zoomScaleSheetLayoutView="70" workbookViewId="0">
      <selection activeCell="V81" sqref="V81:Z81"/>
    </sheetView>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354</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36" t="s">
        <v>355</v>
      </c>
      <c r="DK2" s="737"/>
      <c r="DL2" s="737"/>
      <c r="DM2" s="737"/>
      <c r="DN2" s="737"/>
      <c r="DO2" s="738"/>
      <c r="DP2" s="209"/>
      <c r="DQ2" s="736" t="s">
        <v>356</v>
      </c>
      <c r="DR2" s="737"/>
      <c r="DS2" s="737"/>
      <c r="DT2" s="737"/>
      <c r="DU2" s="737"/>
      <c r="DV2" s="737"/>
      <c r="DW2" s="737"/>
      <c r="DX2" s="737"/>
      <c r="DY2" s="737"/>
      <c r="DZ2" s="738"/>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739" t="s">
        <v>357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14"/>
      <c r="BA4" s="214"/>
      <c r="BB4" s="214"/>
      <c r="BC4" s="214"/>
      <c r="BD4" s="214"/>
      <c r="BE4" s="215"/>
      <c r="BF4" s="215"/>
      <c r="BG4" s="215"/>
      <c r="BH4" s="215"/>
      <c r="BI4" s="215"/>
      <c r="BJ4" s="215"/>
      <c r="BK4" s="215"/>
      <c r="BL4" s="215"/>
      <c r="BM4" s="215"/>
      <c r="BN4" s="215"/>
      <c r="BO4" s="215"/>
      <c r="BP4" s="215"/>
      <c r="BQ4" s="214" t="s">
        <v>358</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730" t="s">
        <v>359</v>
      </c>
      <c r="B5" s="731"/>
      <c r="C5" s="731"/>
      <c r="D5" s="731"/>
      <c r="E5" s="731"/>
      <c r="F5" s="731"/>
      <c r="G5" s="731"/>
      <c r="H5" s="731"/>
      <c r="I5" s="731"/>
      <c r="J5" s="731"/>
      <c r="K5" s="731"/>
      <c r="L5" s="731"/>
      <c r="M5" s="731"/>
      <c r="N5" s="731"/>
      <c r="O5" s="731"/>
      <c r="P5" s="732"/>
      <c r="Q5" s="707" t="s">
        <v>360</v>
      </c>
      <c r="R5" s="708"/>
      <c r="S5" s="708"/>
      <c r="T5" s="708"/>
      <c r="U5" s="709"/>
      <c r="V5" s="707" t="s">
        <v>361</v>
      </c>
      <c r="W5" s="708"/>
      <c r="X5" s="708"/>
      <c r="Y5" s="708"/>
      <c r="Z5" s="709"/>
      <c r="AA5" s="707" t="s">
        <v>362</v>
      </c>
      <c r="AB5" s="708"/>
      <c r="AC5" s="708"/>
      <c r="AD5" s="708"/>
      <c r="AE5" s="708"/>
      <c r="AF5" s="740" t="s">
        <v>363</v>
      </c>
      <c r="AG5" s="708"/>
      <c r="AH5" s="708"/>
      <c r="AI5" s="708"/>
      <c r="AJ5" s="719"/>
      <c r="AK5" s="708" t="s">
        <v>364</v>
      </c>
      <c r="AL5" s="708"/>
      <c r="AM5" s="708"/>
      <c r="AN5" s="708"/>
      <c r="AO5" s="709"/>
      <c r="AP5" s="707" t="s">
        <v>365</v>
      </c>
      <c r="AQ5" s="708"/>
      <c r="AR5" s="708"/>
      <c r="AS5" s="708"/>
      <c r="AT5" s="709"/>
      <c r="AU5" s="707" t="s">
        <v>366</v>
      </c>
      <c r="AV5" s="708"/>
      <c r="AW5" s="708"/>
      <c r="AX5" s="708"/>
      <c r="AY5" s="719"/>
      <c r="AZ5" s="214"/>
      <c r="BA5" s="214"/>
      <c r="BB5" s="214"/>
      <c r="BC5" s="214"/>
      <c r="BD5" s="214"/>
      <c r="BE5" s="215"/>
      <c r="BF5" s="215"/>
      <c r="BG5" s="215"/>
      <c r="BH5" s="215"/>
      <c r="BI5" s="215"/>
      <c r="BJ5" s="215"/>
      <c r="BK5" s="215"/>
      <c r="BL5" s="215"/>
      <c r="BM5" s="215"/>
      <c r="BN5" s="215"/>
      <c r="BO5" s="215"/>
      <c r="BP5" s="215"/>
      <c r="BQ5" s="730" t="s">
        <v>367</v>
      </c>
      <c r="BR5" s="731"/>
      <c r="BS5" s="731"/>
      <c r="BT5" s="731"/>
      <c r="BU5" s="731"/>
      <c r="BV5" s="731"/>
      <c r="BW5" s="731"/>
      <c r="BX5" s="731"/>
      <c r="BY5" s="731"/>
      <c r="BZ5" s="731"/>
      <c r="CA5" s="731"/>
      <c r="CB5" s="731"/>
      <c r="CC5" s="731"/>
      <c r="CD5" s="731"/>
      <c r="CE5" s="731"/>
      <c r="CF5" s="731"/>
      <c r="CG5" s="732"/>
      <c r="CH5" s="707" t="s">
        <v>368</v>
      </c>
      <c r="CI5" s="708"/>
      <c r="CJ5" s="708"/>
      <c r="CK5" s="708"/>
      <c r="CL5" s="709"/>
      <c r="CM5" s="707" t="s">
        <v>369</v>
      </c>
      <c r="CN5" s="708"/>
      <c r="CO5" s="708"/>
      <c r="CP5" s="708"/>
      <c r="CQ5" s="709"/>
      <c r="CR5" s="707" t="s">
        <v>370</v>
      </c>
      <c r="CS5" s="708"/>
      <c r="CT5" s="708"/>
      <c r="CU5" s="708"/>
      <c r="CV5" s="709"/>
      <c r="CW5" s="707" t="s">
        <v>371</v>
      </c>
      <c r="CX5" s="708"/>
      <c r="CY5" s="708"/>
      <c r="CZ5" s="708"/>
      <c r="DA5" s="709"/>
      <c r="DB5" s="707" t="s">
        <v>372</v>
      </c>
      <c r="DC5" s="708"/>
      <c r="DD5" s="708"/>
      <c r="DE5" s="708"/>
      <c r="DF5" s="709"/>
      <c r="DG5" s="713" t="s">
        <v>373</v>
      </c>
      <c r="DH5" s="714"/>
      <c r="DI5" s="714"/>
      <c r="DJ5" s="714"/>
      <c r="DK5" s="715"/>
      <c r="DL5" s="713" t="s">
        <v>374</v>
      </c>
      <c r="DM5" s="714"/>
      <c r="DN5" s="714"/>
      <c r="DO5" s="714"/>
      <c r="DP5" s="715"/>
      <c r="DQ5" s="707" t="s">
        <v>375</v>
      </c>
      <c r="DR5" s="708"/>
      <c r="DS5" s="708"/>
      <c r="DT5" s="708"/>
      <c r="DU5" s="709"/>
      <c r="DV5" s="707" t="s">
        <v>366</v>
      </c>
      <c r="DW5" s="708"/>
      <c r="DX5" s="708"/>
      <c r="DY5" s="708"/>
      <c r="DZ5" s="719"/>
      <c r="EA5" s="216"/>
    </row>
    <row r="6" spans="1:131" s="217"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14"/>
      <c r="BA6" s="214"/>
      <c r="BB6" s="214"/>
      <c r="BC6" s="214"/>
      <c r="BD6" s="214"/>
      <c r="BE6" s="215"/>
      <c r="BF6" s="215"/>
      <c r="BG6" s="215"/>
      <c r="BH6" s="215"/>
      <c r="BI6" s="215"/>
      <c r="BJ6" s="215"/>
      <c r="BK6" s="215"/>
      <c r="BL6" s="215"/>
      <c r="BM6" s="215"/>
      <c r="BN6" s="215"/>
      <c r="BO6" s="215"/>
      <c r="BP6" s="215"/>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16"/>
    </row>
    <row r="7" spans="1:131" s="217" customFormat="1" ht="26.25" customHeight="1" thickTop="1" x14ac:dyDescent="0.15">
      <c r="A7" s="218">
        <v>1</v>
      </c>
      <c r="B7" s="721" t="s">
        <v>376</v>
      </c>
      <c r="C7" s="722"/>
      <c r="D7" s="722"/>
      <c r="E7" s="722"/>
      <c r="F7" s="722"/>
      <c r="G7" s="722"/>
      <c r="H7" s="722"/>
      <c r="I7" s="722"/>
      <c r="J7" s="722"/>
      <c r="K7" s="722"/>
      <c r="L7" s="722"/>
      <c r="M7" s="722"/>
      <c r="N7" s="722"/>
      <c r="O7" s="722"/>
      <c r="P7" s="723"/>
      <c r="Q7" s="724">
        <v>4934</v>
      </c>
      <c r="R7" s="725"/>
      <c r="S7" s="725"/>
      <c r="T7" s="725"/>
      <c r="U7" s="725"/>
      <c r="V7" s="725">
        <v>4815</v>
      </c>
      <c r="W7" s="725"/>
      <c r="X7" s="725"/>
      <c r="Y7" s="725"/>
      <c r="Z7" s="725"/>
      <c r="AA7" s="725">
        <v>119</v>
      </c>
      <c r="AB7" s="725"/>
      <c r="AC7" s="725"/>
      <c r="AD7" s="725"/>
      <c r="AE7" s="726"/>
      <c r="AF7" s="727">
        <v>84</v>
      </c>
      <c r="AG7" s="728"/>
      <c r="AH7" s="728"/>
      <c r="AI7" s="728"/>
      <c r="AJ7" s="729"/>
      <c r="AK7" s="764"/>
      <c r="AL7" s="765"/>
      <c r="AM7" s="765"/>
      <c r="AN7" s="765"/>
      <c r="AO7" s="765"/>
      <c r="AP7" s="765">
        <v>8400</v>
      </c>
      <c r="AQ7" s="765"/>
      <c r="AR7" s="765"/>
      <c r="AS7" s="765"/>
      <c r="AT7" s="765"/>
      <c r="AU7" s="766"/>
      <c r="AV7" s="766"/>
      <c r="AW7" s="766"/>
      <c r="AX7" s="766"/>
      <c r="AY7" s="767"/>
      <c r="AZ7" s="214"/>
      <c r="BA7" s="214"/>
      <c r="BB7" s="214"/>
      <c r="BC7" s="214"/>
      <c r="BD7" s="214"/>
      <c r="BE7" s="215"/>
      <c r="BF7" s="215"/>
      <c r="BG7" s="215"/>
      <c r="BH7" s="215"/>
      <c r="BI7" s="215"/>
      <c r="BJ7" s="215"/>
      <c r="BK7" s="215"/>
      <c r="BL7" s="215"/>
      <c r="BM7" s="215"/>
      <c r="BN7" s="215"/>
      <c r="BO7" s="215"/>
      <c r="BP7" s="215"/>
      <c r="BQ7" s="218">
        <v>1</v>
      </c>
      <c r="BR7" s="219"/>
      <c r="BS7" s="742" t="s">
        <v>576</v>
      </c>
      <c r="BT7" s="743"/>
      <c r="BU7" s="743"/>
      <c r="BV7" s="743"/>
      <c r="BW7" s="743"/>
      <c r="BX7" s="743"/>
      <c r="BY7" s="743"/>
      <c r="BZ7" s="743"/>
      <c r="CA7" s="743"/>
      <c r="CB7" s="743"/>
      <c r="CC7" s="743"/>
      <c r="CD7" s="743"/>
      <c r="CE7" s="743"/>
      <c r="CF7" s="743"/>
      <c r="CG7" s="768"/>
      <c r="CH7" s="761">
        <v>6</v>
      </c>
      <c r="CI7" s="762"/>
      <c r="CJ7" s="762"/>
      <c r="CK7" s="762"/>
      <c r="CL7" s="763"/>
      <c r="CM7" s="761">
        <v>60</v>
      </c>
      <c r="CN7" s="762"/>
      <c r="CO7" s="762"/>
      <c r="CP7" s="762"/>
      <c r="CQ7" s="763"/>
      <c r="CR7" s="761">
        <v>50</v>
      </c>
      <c r="CS7" s="762"/>
      <c r="CT7" s="762"/>
      <c r="CU7" s="762"/>
      <c r="CV7" s="763"/>
      <c r="CW7" s="761" t="s">
        <v>505</v>
      </c>
      <c r="CX7" s="762"/>
      <c r="CY7" s="762"/>
      <c r="CZ7" s="762"/>
      <c r="DA7" s="763"/>
      <c r="DB7" s="761" t="s">
        <v>505</v>
      </c>
      <c r="DC7" s="762"/>
      <c r="DD7" s="762"/>
      <c r="DE7" s="762"/>
      <c r="DF7" s="763"/>
      <c r="DG7" s="761" t="s">
        <v>505</v>
      </c>
      <c r="DH7" s="762"/>
      <c r="DI7" s="762"/>
      <c r="DJ7" s="762"/>
      <c r="DK7" s="763"/>
      <c r="DL7" s="761" t="s">
        <v>505</v>
      </c>
      <c r="DM7" s="762"/>
      <c r="DN7" s="762"/>
      <c r="DO7" s="762"/>
      <c r="DP7" s="763"/>
      <c r="DQ7" s="761" t="s">
        <v>505</v>
      </c>
      <c r="DR7" s="762"/>
      <c r="DS7" s="762"/>
      <c r="DT7" s="762"/>
      <c r="DU7" s="763"/>
      <c r="DV7" s="742"/>
      <c r="DW7" s="743"/>
      <c r="DX7" s="743"/>
      <c r="DY7" s="743"/>
      <c r="DZ7" s="744"/>
      <c r="EA7" s="216"/>
    </row>
    <row r="8" spans="1:131" s="217" customFormat="1" ht="26.25" customHeight="1" x14ac:dyDescent="0.15">
      <c r="A8" s="220">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14"/>
      <c r="BA8" s="214"/>
      <c r="BB8" s="214"/>
      <c r="BC8" s="214"/>
      <c r="BD8" s="214"/>
      <c r="BE8" s="215"/>
      <c r="BF8" s="215"/>
      <c r="BG8" s="215"/>
      <c r="BH8" s="215"/>
      <c r="BI8" s="215"/>
      <c r="BJ8" s="215"/>
      <c r="BK8" s="215"/>
      <c r="BL8" s="215"/>
      <c r="BM8" s="215"/>
      <c r="BN8" s="215"/>
      <c r="BO8" s="215"/>
      <c r="BP8" s="215"/>
      <c r="BQ8" s="220">
        <v>2</v>
      </c>
      <c r="BR8" s="221"/>
      <c r="BS8" s="758" t="s">
        <v>575</v>
      </c>
      <c r="BT8" s="759"/>
      <c r="BU8" s="759"/>
      <c r="BV8" s="759"/>
      <c r="BW8" s="759"/>
      <c r="BX8" s="759"/>
      <c r="BY8" s="759"/>
      <c r="BZ8" s="759"/>
      <c r="CA8" s="759"/>
      <c r="CB8" s="759"/>
      <c r="CC8" s="759"/>
      <c r="CD8" s="759"/>
      <c r="CE8" s="759"/>
      <c r="CF8" s="759"/>
      <c r="CG8" s="760"/>
      <c r="CH8" s="769">
        <v>1</v>
      </c>
      <c r="CI8" s="770"/>
      <c r="CJ8" s="770"/>
      <c r="CK8" s="770"/>
      <c r="CL8" s="771"/>
      <c r="CM8" s="769">
        <v>239</v>
      </c>
      <c r="CN8" s="770"/>
      <c r="CO8" s="770"/>
      <c r="CP8" s="770"/>
      <c r="CQ8" s="771"/>
      <c r="CR8" s="769">
        <v>240</v>
      </c>
      <c r="CS8" s="770"/>
      <c r="CT8" s="770"/>
      <c r="CU8" s="770"/>
      <c r="CV8" s="771"/>
      <c r="CW8" s="769" t="s">
        <v>505</v>
      </c>
      <c r="CX8" s="770"/>
      <c r="CY8" s="770"/>
      <c r="CZ8" s="770"/>
      <c r="DA8" s="771"/>
      <c r="DB8" s="769" t="s">
        <v>505</v>
      </c>
      <c r="DC8" s="770"/>
      <c r="DD8" s="770"/>
      <c r="DE8" s="770"/>
      <c r="DF8" s="771"/>
      <c r="DG8" s="769" t="s">
        <v>505</v>
      </c>
      <c r="DH8" s="770"/>
      <c r="DI8" s="770"/>
      <c r="DJ8" s="770"/>
      <c r="DK8" s="771"/>
      <c r="DL8" s="769" t="s">
        <v>505</v>
      </c>
      <c r="DM8" s="770"/>
      <c r="DN8" s="770"/>
      <c r="DO8" s="770"/>
      <c r="DP8" s="771"/>
      <c r="DQ8" s="769" t="s">
        <v>505</v>
      </c>
      <c r="DR8" s="770"/>
      <c r="DS8" s="770"/>
      <c r="DT8" s="770"/>
      <c r="DU8" s="771"/>
      <c r="DV8" s="758"/>
      <c r="DW8" s="759"/>
      <c r="DX8" s="759"/>
      <c r="DY8" s="759"/>
      <c r="DZ8" s="772"/>
      <c r="EA8" s="216"/>
    </row>
    <row r="9" spans="1:131" s="217" customFormat="1" ht="26.25" customHeight="1" x14ac:dyDescent="0.15">
      <c r="A9" s="220">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14"/>
      <c r="BA9" s="214"/>
      <c r="BB9" s="214"/>
      <c r="BC9" s="214"/>
      <c r="BD9" s="214"/>
      <c r="BE9" s="215"/>
      <c r="BF9" s="215"/>
      <c r="BG9" s="215"/>
      <c r="BH9" s="215"/>
      <c r="BI9" s="215"/>
      <c r="BJ9" s="215"/>
      <c r="BK9" s="215"/>
      <c r="BL9" s="215"/>
      <c r="BM9" s="215"/>
      <c r="BN9" s="215"/>
      <c r="BO9" s="215"/>
      <c r="BP9" s="215"/>
      <c r="BQ9" s="220">
        <v>3</v>
      </c>
      <c r="BR9" s="221"/>
      <c r="BS9" s="758"/>
      <c r="BT9" s="759"/>
      <c r="BU9" s="759"/>
      <c r="BV9" s="759"/>
      <c r="BW9" s="759"/>
      <c r="BX9" s="759"/>
      <c r="BY9" s="759"/>
      <c r="BZ9" s="759"/>
      <c r="CA9" s="759"/>
      <c r="CB9" s="759"/>
      <c r="CC9" s="759"/>
      <c r="CD9" s="759"/>
      <c r="CE9" s="759"/>
      <c r="CF9" s="759"/>
      <c r="CG9" s="760"/>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58"/>
      <c r="DW9" s="759"/>
      <c r="DX9" s="759"/>
      <c r="DY9" s="759"/>
      <c r="DZ9" s="772"/>
      <c r="EA9" s="216"/>
    </row>
    <row r="10" spans="1:131" s="217" customFormat="1" ht="26.25" customHeight="1" x14ac:dyDescent="0.15">
      <c r="A10" s="220">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14"/>
      <c r="BA10" s="214"/>
      <c r="BB10" s="214"/>
      <c r="BC10" s="214"/>
      <c r="BD10" s="214"/>
      <c r="BE10" s="215"/>
      <c r="BF10" s="215"/>
      <c r="BG10" s="215"/>
      <c r="BH10" s="215"/>
      <c r="BI10" s="215"/>
      <c r="BJ10" s="215"/>
      <c r="BK10" s="215"/>
      <c r="BL10" s="215"/>
      <c r="BM10" s="215"/>
      <c r="BN10" s="215"/>
      <c r="BO10" s="215"/>
      <c r="BP10" s="215"/>
      <c r="BQ10" s="220">
        <v>4</v>
      </c>
      <c r="BR10" s="221"/>
      <c r="BS10" s="758"/>
      <c r="BT10" s="759"/>
      <c r="BU10" s="759"/>
      <c r="BV10" s="759"/>
      <c r="BW10" s="759"/>
      <c r="BX10" s="759"/>
      <c r="BY10" s="759"/>
      <c r="BZ10" s="759"/>
      <c r="CA10" s="759"/>
      <c r="CB10" s="759"/>
      <c r="CC10" s="759"/>
      <c r="CD10" s="759"/>
      <c r="CE10" s="759"/>
      <c r="CF10" s="759"/>
      <c r="CG10" s="760"/>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58"/>
      <c r="DW10" s="759"/>
      <c r="DX10" s="759"/>
      <c r="DY10" s="759"/>
      <c r="DZ10" s="772"/>
      <c r="EA10" s="216"/>
    </row>
    <row r="11" spans="1:131" s="217" customFormat="1" ht="26.25" customHeight="1" x14ac:dyDescent="0.15">
      <c r="A11" s="220">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14"/>
      <c r="BA11" s="214"/>
      <c r="BB11" s="214"/>
      <c r="BC11" s="214"/>
      <c r="BD11" s="214"/>
      <c r="BE11" s="215"/>
      <c r="BF11" s="215"/>
      <c r="BG11" s="215"/>
      <c r="BH11" s="215"/>
      <c r="BI11" s="215"/>
      <c r="BJ11" s="215"/>
      <c r="BK11" s="215"/>
      <c r="BL11" s="215"/>
      <c r="BM11" s="215"/>
      <c r="BN11" s="215"/>
      <c r="BO11" s="215"/>
      <c r="BP11" s="215"/>
      <c r="BQ11" s="220">
        <v>5</v>
      </c>
      <c r="BR11" s="221"/>
      <c r="BS11" s="758"/>
      <c r="BT11" s="759"/>
      <c r="BU11" s="759"/>
      <c r="BV11" s="759"/>
      <c r="BW11" s="759"/>
      <c r="BX11" s="759"/>
      <c r="BY11" s="759"/>
      <c r="BZ11" s="759"/>
      <c r="CA11" s="759"/>
      <c r="CB11" s="759"/>
      <c r="CC11" s="759"/>
      <c r="CD11" s="759"/>
      <c r="CE11" s="759"/>
      <c r="CF11" s="759"/>
      <c r="CG11" s="760"/>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58"/>
      <c r="DW11" s="759"/>
      <c r="DX11" s="759"/>
      <c r="DY11" s="759"/>
      <c r="DZ11" s="772"/>
      <c r="EA11" s="216"/>
    </row>
    <row r="12" spans="1:131" s="217" customFormat="1" ht="26.25" customHeight="1" x14ac:dyDescent="0.15">
      <c r="A12" s="220">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14"/>
      <c r="BA12" s="214"/>
      <c r="BB12" s="214"/>
      <c r="BC12" s="214"/>
      <c r="BD12" s="214"/>
      <c r="BE12" s="215"/>
      <c r="BF12" s="215"/>
      <c r="BG12" s="215"/>
      <c r="BH12" s="215"/>
      <c r="BI12" s="215"/>
      <c r="BJ12" s="215"/>
      <c r="BK12" s="215"/>
      <c r="BL12" s="215"/>
      <c r="BM12" s="215"/>
      <c r="BN12" s="215"/>
      <c r="BO12" s="215"/>
      <c r="BP12" s="215"/>
      <c r="BQ12" s="220">
        <v>6</v>
      </c>
      <c r="BR12" s="221"/>
      <c r="BS12" s="758"/>
      <c r="BT12" s="759"/>
      <c r="BU12" s="759"/>
      <c r="BV12" s="759"/>
      <c r="BW12" s="759"/>
      <c r="BX12" s="759"/>
      <c r="BY12" s="759"/>
      <c r="BZ12" s="759"/>
      <c r="CA12" s="759"/>
      <c r="CB12" s="759"/>
      <c r="CC12" s="759"/>
      <c r="CD12" s="759"/>
      <c r="CE12" s="759"/>
      <c r="CF12" s="759"/>
      <c r="CG12" s="760"/>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58"/>
      <c r="DW12" s="759"/>
      <c r="DX12" s="759"/>
      <c r="DY12" s="759"/>
      <c r="DZ12" s="772"/>
      <c r="EA12" s="216"/>
    </row>
    <row r="13" spans="1:131" s="217" customFormat="1" ht="26.25" customHeight="1" x14ac:dyDescent="0.15">
      <c r="A13" s="220">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14"/>
      <c r="BA13" s="214"/>
      <c r="BB13" s="214"/>
      <c r="BC13" s="214"/>
      <c r="BD13" s="214"/>
      <c r="BE13" s="215"/>
      <c r="BF13" s="215"/>
      <c r="BG13" s="215"/>
      <c r="BH13" s="215"/>
      <c r="BI13" s="215"/>
      <c r="BJ13" s="215"/>
      <c r="BK13" s="215"/>
      <c r="BL13" s="215"/>
      <c r="BM13" s="215"/>
      <c r="BN13" s="215"/>
      <c r="BO13" s="215"/>
      <c r="BP13" s="215"/>
      <c r="BQ13" s="220">
        <v>7</v>
      </c>
      <c r="BR13" s="221"/>
      <c r="BS13" s="758"/>
      <c r="BT13" s="759"/>
      <c r="BU13" s="759"/>
      <c r="BV13" s="759"/>
      <c r="BW13" s="759"/>
      <c r="BX13" s="759"/>
      <c r="BY13" s="759"/>
      <c r="BZ13" s="759"/>
      <c r="CA13" s="759"/>
      <c r="CB13" s="759"/>
      <c r="CC13" s="759"/>
      <c r="CD13" s="759"/>
      <c r="CE13" s="759"/>
      <c r="CF13" s="759"/>
      <c r="CG13" s="760"/>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58"/>
      <c r="DW13" s="759"/>
      <c r="DX13" s="759"/>
      <c r="DY13" s="759"/>
      <c r="DZ13" s="772"/>
      <c r="EA13" s="216"/>
    </row>
    <row r="14" spans="1:131" s="217" customFormat="1" ht="26.25" customHeight="1" x14ac:dyDescent="0.15">
      <c r="A14" s="220">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14"/>
      <c r="BA14" s="214"/>
      <c r="BB14" s="214"/>
      <c r="BC14" s="214"/>
      <c r="BD14" s="214"/>
      <c r="BE14" s="215"/>
      <c r="BF14" s="215"/>
      <c r="BG14" s="215"/>
      <c r="BH14" s="215"/>
      <c r="BI14" s="215"/>
      <c r="BJ14" s="215"/>
      <c r="BK14" s="215"/>
      <c r="BL14" s="215"/>
      <c r="BM14" s="215"/>
      <c r="BN14" s="215"/>
      <c r="BO14" s="215"/>
      <c r="BP14" s="215"/>
      <c r="BQ14" s="220">
        <v>8</v>
      </c>
      <c r="BR14" s="221"/>
      <c r="BS14" s="758"/>
      <c r="BT14" s="759"/>
      <c r="BU14" s="759"/>
      <c r="BV14" s="759"/>
      <c r="BW14" s="759"/>
      <c r="BX14" s="759"/>
      <c r="BY14" s="759"/>
      <c r="BZ14" s="759"/>
      <c r="CA14" s="759"/>
      <c r="CB14" s="759"/>
      <c r="CC14" s="759"/>
      <c r="CD14" s="759"/>
      <c r="CE14" s="759"/>
      <c r="CF14" s="759"/>
      <c r="CG14" s="760"/>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58"/>
      <c r="DW14" s="759"/>
      <c r="DX14" s="759"/>
      <c r="DY14" s="759"/>
      <c r="DZ14" s="772"/>
      <c r="EA14" s="216"/>
    </row>
    <row r="15" spans="1:131" s="217" customFormat="1" ht="26.25" customHeight="1" x14ac:dyDescent="0.15">
      <c r="A15" s="220">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14"/>
      <c r="BA15" s="214"/>
      <c r="BB15" s="214"/>
      <c r="BC15" s="214"/>
      <c r="BD15" s="214"/>
      <c r="BE15" s="215"/>
      <c r="BF15" s="215"/>
      <c r="BG15" s="215"/>
      <c r="BH15" s="215"/>
      <c r="BI15" s="215"/>
      <c r="BJ15" s="215"/>
      <c r="BK15" s="215"/>
      <c r="BL15" s="215"/>
      <c r="BM15" s="215"/>
      <c r="BN15" s="215"/>
      <c r="BO15" s="215"/>
      <c r="BP15" s="215"/>
      <c r="BQ15" s="220">
        <v>9</v>
      </c>
      <c r="BR15" s="221"/>
      <c r="BS15" s="758"/>
      <c r="BT15" s="759"/>
      <c r="BU15" s="759"/>
      <c r="BV15" s="759"/>
      <c r="BW15" s="759"/>
      <c r="BX15" s="759"/>
      <c r="BY15" s="759"/>
      <c r="BZ15" s="759"/>
      <c r="CA15" s="759"/>
      <c r="CB15" s="759"/>
      <c r="CC15" s="759"/>
      <c r="CD15" s="759"/>
      <c r="CE15" s="759"/>
      <c r="CF15" s="759"/>
      <c r="CG15" s="760"/>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58"/>
      <c r="DW15" s="759"/>
      <c r="DX15" s="759"/>
      <c r="DY15" s="759"/>
      <c r="DZ15" s="772"/>
      <c r="EA15" s="216"/>
    </row>
    <row r="16" spans="1:131" s="217" customFormat="1" ht="26.25" customHeight="1" x14ac:dyDescent="0.15">
      <c r="A16" s="220">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14"/>
      <c r="BA16" s="214"/>
      <c r="BB16" s="214"/>
      <c r="BC16" s="214"/>
      <c r="BD16" s="214"/>
      <c r="BE16" s="215"/>
      <c r="BF16" s="215"/>
      <c r="BG16" s="215"/>
      <c r="BH16" s="215"/>
      <c r="BI16" s="215"/>
      <c r="BJ16" s="215"/>
      <c r="BK16" s="215"/>
      <c r="BL16" s="215"/>
      <c r="BM16" s="215"/>
      <c r="BN16" s="215"/>
      <c r="BO16" s="215"/>
      <c r="BP16" s="215"/>
      <c r="BQ16" s="220">
        <v>10</v>
      </c>
      <c r="BR16" s="221"/>
      <c r="BS16" s="758"/>
      <c r="BT16" s="759"/>
      <c r="BU16" s="759"/>
      <c r="BV16" s="759"/>
      <c r="BW16" s="759"/>
      <c r="BX16" s="759"/>
      <c r="BY16" s="759"/>
      <c r="BZ16" s="759"/>
      <c r="CA16" s="759"/>
      <c r="CB16" s="759"/>
      <c r="CC16" s="759"/>
      <c r="CD16" s="759"/>
      <c r="CE16" s="759"/>
      <c r="CF16" s="759"/>
      <c r="CG16" s="760"/>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58"/>
      <c r="DW16" s="759"/>
      <c r="DX16" s="759"/>
      <c r="DY16" s="759"/>
      <c r="DZ16" s="772"/>
      <c r="EA16" s="216"/>
    </row>
    <row r="17" spans="1:131" s="217" customFormat="1" ht="26.25" customHeight="1" x14ac:dyDescent="0.15">
      <c r="A17" s="220">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14"/>
      <c r="BA17" s="214"/>
      <c r="BB17" s="214"/>
      <c r="BC17" s="214"/>
      <c r="BD17" s="214"/>
      <c r="BE17" s="215"/>
      <c r="BF17" s="215"/>
      <c r="BG17" s="215"/>
      <c r="BH17" s="215"/>
      <c r="BI17" s="215"/>
      <c r="BJ17" s="215"/>
      <c r="BK17" s="215"/>
      <c r="BL17" s="215"/>
      <c r="BM17" s="215"/>
      <c r="BN17" s="215"/>
      <c r="BO17" s="215"/>
      <c r="BP17" s="215"/>
      <c r="BQ17" s="220">
        <v>11</v>
      </c>
      <c r="BR17" s="221"/>
      <c r="BS17" s="758"/>
      <c r="BT17" s="759"/>
      <c r="BU17" s="759"/>
      <c r="BV17" s="759"/>
      <c r="BW17" s="759"/>
      <c r="BX17" s="759"/>
      <c r="BY17" s="759"/>
      <c r="BZ17" s="759"/>
      <c r="CA17" s="759"/>
      <c r="CB17" s="759"/>
      <c r="CC17" s="759"/>
      <c r="CD17" s="759"/>
      <c r="CE17" s="759"/>
      <c r="CF17" s="759"/>
      <c r="CG17" s="760"/>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58"/>
      <c r="DW17" s="759"/>
      <c r="DX17" s="759"/>
      <c r="DY17" s="759"/>
      <c r="DZ17" s="772"/>
      <c r="EA17" s="216"/>
    </row>
    <row r="18" spans="1:131" s="217" customFormat="1" ht="26.25" customHeight="1" x14ac:dyDescent="0.15">
      <c r="A18" s="220">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14"/>
      <c r="BA18" s="214"/>
      <c r="BB18" s="214"/>
      <c r="BC18" s="214"/>
      <c r="BD18" s="214"/>
      <c r="BE18" s="215"/>
      <c r="BF18" s="215"/>
      <c r="BG18" s="215"/>
      <c r="BH18" s="215"/>
      <c r="BI18" s="215"/>
      <c r="BJ18" s="215"/>
      <c r="BK18" s="215"/>
      <c r="BL18" s="215"/>
      <c r="BM18" s="215"/>
      <c r="BN18" s="215"/>
      <c r="BO18" s="215"/>
      <c r="BP18" s="215"/>
      <c r="BQ18" s="220">
        <v>12</v>
      </c>
      <c r="BR18" s="221"/>
      <c r="BS18" s="758"/>
      <c r="BT18" s="759"/>
      <c r="BU18" s="759"/>
      <c r="BV18" s="759"/>
      <c r="BW18" s="759"/>
      <c r="BX18" s="759"/>
      <c r="BY18" s="759"/>
      <c r="BZ18" s="759"/>
      <c r="CA18" s="759"/>
      <c r="CB18" s="759"/>
      <c r="CC18" s="759"/>
      <c r="CD18" s="759"/>
      <c r="CE18" s="759"/>
      <c r="CF18" s="759"/>
      <c r="CG18" s="760"/>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58"/>
      <c r="DW18" s="759"/>
      <c r="DX18" s="759"/>
      <c r="DY18" s="759"/>
      <c r="DZ18" s="772"/>
      <c r="EA18" s="216"/>
    </row>
    <row r="19" spans="1:131" s="217" customFormat="1" ht="26.25" customHeight="1" x14ac:dyDescent="0.15">
      <c r="A19" s="220">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14"/>
      <c r="BA19" s="214"/>
      <c r="BB19" s="214"/>
      <c r="BC19" s="214"/>
      <c r="BD19" s="214"/>
      <c r="BE19" s="215"/>
      <c r="BF19" s="215"/>
      <c r="BG19" s="215"/>
      <c r="BH19" s="215"/>
      <c r="BI19" s="215"/>
      <c r="BJ19" s="215"/>
      <c r="BK19" s="215"/>
      <c r="BL19" s="215"/>
      <c r="BM19" s="215"/>
      <c r="BN19" s="215"/>
      <c r="BO19" s="215"/>
      <c r="BP19" s="215"/>
      <c r="BQ19" s="220">
        <v>13</v>
      </c>
      <c r="BR19" s="221"/>
      <c r="BS19" s="758"/>
      <c r="BT19" s="759"/>
      <c r="BU19" s="759"/>
      <c r="BV19" s="759"/>
      <c r="BW19" s="759"/>
      <c r="BX19" s="759"/>
      <c r="BY19" s="759"/>
      <c r="BZ19" s="759"/>
      <c r="CA19" s="759"/>
      <c r="CB19" s="759"/>
      <c r="CC19" s="759"/>
      <c r="CD19" s="759"/>
      <c r="CE19" s="759"/>
      <c r="CF19" s="759"/>
      <c r="CG19" s="760"/>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58"/>
      <c r="DW19" s="759"/>
      <c r="DX19" s="759"/>
      <c r="DY19" s="759"/>
      <c r="DZ19" s="772"/>
      <c r="EA19" s="216"/>
    </row>
    <row r="20" spans="1:131" s="217" customFormat="1" ht="26.25" customHeight="1" x14ac:dyDescent="0.15">
      <c r="A20" s="220">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14"/>
      <c r="BA20" s="214"/>
      <c r="BB20" s="214"/>
      <c r="BC20" s="214"/>
      <c r="BD20" s="214"/>
      <c r="BE20" s="215"/>
      <c r="BF20" s="215"/>
      <c r="BG20" s="215"/>
      <c r="BH20" s="215"/>
      <c r="BI20" s="215"/>
      <c r="BJ20" s="215"/>
      <c r="BK20" s="215"/>
      <c r="BL20" s="215"/>
      <c r="BM20" s="215"/>
      <c r="BN20" s="215"/>
      <c r="BO20" s="215"/>
      <c r="BP20" s="215"/>
      <c r="BQ20" s="220">
        <v>14</v>
      </c>
      <c r="BR20" s="221"/>
      <c r="BS20" s="758"/>
      <c r="BT20" s="759"/>
      <c r="BU20" s="759"/>
      <c r="BV20" s="759"/>
      <c r="BW20" s="759"/>
      <c r="BX20" s="759"/>
      <c r="BY20" s="759"/>
      <c r="BZ20" s="759"/>
      <c r="CA20" s="759"/>
      <c r="CB20" s="759"/>
      <c r="CC20" s="759"/>
      <c r="CD20" s="759"/>
      <c r="CE20" s="759"/>
      <c r="CF20" s="759"/>
      <c r="CG20" s="760"/>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58"/>
      <c r="DW20" s="759"/>
      <c r="DX20" s="759"/>
      <c r="DY20" s="759"/>
      <c r="DZ20" s="772"/>
      <c r="EA20" s="216"/>
    </row>
    <row r="21" spans="1:131" s="217" customFormat="1" ht="26.25" customHeight="1" thickBot="1" x14ac:dyDescent="0.2">
      <c r="A21" s="220">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14"/>
      <c r="BA21" s="214"/>
      <c r="BB21" s="214"/>
      <c r="BC21" s="214"/>
      <c r="BD21" s="214"/>
      <c r="BE21" s="215"/>
      <c r="BF21" s="215"/>
      <c r="BG21" s="215"/>
      <c r="BH21" s="215"/>
      <c r="BI21" s="215"/>
      <c r="BJ21" s="215"/>
      <c r="BK21" s="215"/>
      <c r="BL21" s="215"/>
      <c r="BM21" s="215"/>
      <c r="BN21" s="215"/>
      <c r="BO21" s="215"/>
      <c r="BP21" s="215"/>
      <c r="BQ21" s="220">
        <v>15</v>
      </c>
      <c r="BR21" s="221"/>
      <c r="BS21" s="758"/>
      <c r="BT21" s="759"/>
      <c r="BU21" s="759"/>
      <c r="BV21" s="759"/>
      <c r="BW21" s="759"/>
      <c r="BX21" s="759"/>
      <c r="BY21" s="759"/>
      <c r="BZ21" s="759"/>
      <c r="CA21" s="759"/>
      <c r="CB21" s="759"/>
      <c r="CC21" s="759"/>
      <c r="CD21" s="759"/>
      <c r="CE21" s="759"/>
      <c r="CF21" s="759"/>
      <c r="CG21" s="760"/>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58"/>
      <c r="DW21" s="759"/>
      <c r="DX21" s="759"/>
      <c r="DY21" s="759"/>
      <c r="DZ21" s="772"/>
      <c r="EA21" s="216"/>
    </row>
    <row r="22" spans="1:131" s="217" customFormat="1" ht="26.25" customHeight="1" x14ac:dyDescent="0.15">
      <c r="A22" s="220">
        <v>16</v>
      </c>
      <c r="B22" s="745"/>
      <c r="C22" s="746"/>
      <c r="D22" s="746"/>
      <c r="E22" s="746"/>
      <c r="F22" s="746"/>
      <c r="G22" s="746"/>
      <c r="H22" s="746"/>
      <c r="I22" s="746"/>
      <c r="J22" s="746"/>
      <c r="K22" s="746"/>
      <c r="L22" s="746"/>
      <c r="M22" s="746"/>
      <c r="N22" s="746"/>
      <c r="O22" s="746"/>
      <c r="P22" s="747"/>
      <c r="Q22" s="773"/>
      <c r="R22" s="774"/>
      <c r="S22" s="774"/>
      <c r="T22" s="774"/>
      <c r="U22" s="774"/>
      <c r="V22" s="774"/>
      <c r="W22" s="774"/>
      <c r="X22" s="774"/>
      <c r="Y22" s="774"/>
      <c r="Z22" s="774"/>
      <c r="AA22" s="774"/>
      <c r="AB22" s="774"/>
      <c r="AC22" s="774"/>
      <c r="AD22" s="774"/>
      <c r="AE22" s="775"/>
      <c r="AF22" s="751"/>
      <c r="AG22" s="752"/>
      <c r="AH22" s="752"/>
      <c r="AI22" s="752"/>
      <c r="AJ22" s="753"/>
      <c r="AK22" s="788"/>
      <c r="AL22" s="789"/>
      <c r="AM22" s="789"/>
      <c r="AN22" s="789"/>
      <c r="AO22" s="789"/>
      <c r="AP22" s="789"/>
      <c r="AQ22" s="789"/>
      <c r="AR22" s="789"/>
      <c r="AS22" s="789"/>
      <c r="AT22" s="789"/>
      <c r="AU22" s="790"/>
      <c r="AV22" s="790"/>
      <c r="AW22" s="790"/>
      <c r="AX22" s="790"/>
      <c r="AY22" s="791"/>
      <c r="AZ22" s="792" t="s">
        <v>377</v>
      </c>
      <c r="BA22" s="792"/>
      <c r="BB22" s="792"/>
      <c r="BC22" s="792"/>
      <c r="BD22" s="793"/>
      <c r="BE22" s="215"/>
      <c r="BF22" s="215"/>
      <c r="BG22" s="215"/>
      <c r="BH22" s="215"/>
      <c r="BI22" s="215"/>
      <c r="BJ22" s="215"/>
      <c r="BK22" s="215"/>
      <c r="BL22" s="215"/>
      <c r="BM22" s="215"/>
      <c r="BN22" s="215"/>
      <c r="BO22" s="215"/>
      <c r="BP22" s="215"/>
      <c r="BQ22" s="220">
        <v>16</v>
      </c>
      <c r="BR22" s="221"/>
      <c r="BS22" s="758"/>
      <c r="BT22" s="759"/>
      <c r="BU22" s="759"/>
      <c r="BV22" s="759"/>
      <c r="BW22" s="759"/>
      <c r="BX22" s="759"/>
      <c r="BY22" s="759"/>
      <c r="BZ22" s="759"/>
      <c r="CA22" s="759"/>
      <c r="CB22" s="759"/>
      <c r="CC22" s="759"/>
      <c r="CD22" s="759"/>
      <c r="CE22" s="759"/>
      <c r="CF22" s="759"/>
      <c r="CG22" s="760"/>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58"/>
      <c r="DW22" s="759"/>
      <c r="DX22" s="759"/>
      <c r="DY22" s="759"/>
      <c r="DZ22" s="772"/>
      <c r="EA22" s="216"/>
    </row>
    <row r="23" spans="1:131" s="217" customFormat="1" ht="26.25" customHeight="1" thickBot="1" x14ac:dyDescent="0.2">
      <c r="A23" s="222" t="s">
        <v>378</v>
      </c>
      <c r="B23" s="776" t="s">
        <v>379</v>
      </c>
      <c r="C23" s="777"/>
      <c r="D23" s="777"/>
      <c r="E23" s="777"/>
      <c r="F23" s="777"/>
      <c r="G23" s="777"/>
      <c r="H23" s="777"/>
      <c r="I23" s="777"/>
      <c r="J23" s="777"/>
      <c r="K23" s="777"/>
      <c r="L23" s="777"/>
      <c r="M23" s="777"/>
      <c r="N23" s="777"/>
      <c r="O23" s="777"/>
      <c r="P23" s="778"/>
      <c r="Q23" s="779">
        <f>Q7</f>
        <v>4934</v>
      </c>
      <c r="R23" s="780"/>
      <c r="S23" s="780"/>
      <c r="T23" s="780"/>
      <c r="U23" s="780"/>
      <c r="V23" s="780">
        <f>V7</f>
        <v>4815</v>
      </c>
      <c r="W23" s="780"/>
      <c r="X23" s="780"/>
      <c r="Y23" s="780"/>
      <c r="Z23" s="780"/>
      <c r="AA23" s="780">
        <f>AA7</f>
        <v>119</v>
      </c>
      <c r="AB23" s="780"/>
      <c r="AC23" s="780"/>
      <c r="AD23" s="780"/>
      <c r="AE23" s="781"/>
      <c r="AF23" s="782">
        <v>84</v>
      </c>
      <c r="AG23" s="780"/>
      <c r="AH23" s="780"/>
      <c r="AI23" s="780"/>
      <c r="AJ23" s="783"/>
      <c r="AK23" s="784"/>
      <c r="AL23" s="785"/>
      <c r="AM23" s="785"/>
      <c r="AN23" s="785"/>
      <c r="AO23" s="785"/>
      <c r="AP23" s="780">
        <f>AP7</f>
        <v>8400</v>
      </c>
      <c r="AQ23" s="780"/>
      <c r="AR23" s="780"/>
      <c r="AS23" s="780"/>
      <c r="AT23" s="780"/>
      <c r="AU23" s="786"/>
      <c r="AV23" s="786"/>
      <c r="AW23" s="786"/>
      <c r="AX23" s="786"/>
      <c r="AY23" s="787"/>
      <c r="AZ23" s="795" t="s">
        <v>380</v>
      </c>
      <c r="BA23" s="796"/>
      <c r="BB23" s="796"/>
      <c r="BC23" s="796"/>
      <c r="BD23" s="797"/>
      <c r="BE23" s="215"/>
      <c r="BF23" s="215"/>
      <c r="BG23" s="215"/>
      <c r="BH23" s="215"/>
      <c r="BI23" s="215"/>
      <c r="BJ23" s="215"/>
      <c r="BK23" s="215"/>
      <c r="BL23" s="215"/>
      <c r="BM23" s="215"/>
      <c r="BN23" s="215"/>
      <c r="BO23" s="215"/>
      <c r="BP23" s="215"/>
      <c r="BQ23" s="220">
        <v>17</v>
      </c>
      <c r="BR23" s="221"/>
      <c r="BS23" s="758"/>
      <c r="BT23" s="759"/>
      <c r="BU23" s="759"/>
      <c r="BV23" s="759"/>
      <c r="BW23" s="759"/>
      <c r="BX23" s="759"/>
      <c r="BY23" s="759"/>
      <c r="BZ23" s="759"/>
      <c r="CA23" s="759"/>
      <c r="CB23" s="759"/>
      <c r="CC23" s="759"/>
      <c r="CD23" s="759"/>
      <c r="CE23" s="759"/>
      <c r="CF23" s="759"/>
      <c r="CG23" s="760"/>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58"/>
      <c r="DW23" s="759"/>
      <c r="DX23" s="759"/>
      <c r="DY23" s="759"/>
      <c r="DZ23" s="772"/>
      <c r="EA23" s="216"/>
    </row>
    <row r="24" spans="1:131" s="217" customFormat="1" ht="26.25" customHeight="1" x14ac:dyDescent="0.15">
      <c r="A24" s="794" t="s">
        <v>381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14"/>
      <c r="BA24" s="214"/>
      <c r="BB24" s="214"/>
      <c r="BC24" s="214"/>
      <c r="BD24" s="214"/>
      <c r="BE24" s="215"/>
      <c r="BF24" s="215"/>
      <c r="BG24" s="215"/>
      <c r="BH24" s="215"/>
      <c r="BI24" s="215"/>
      <c r="BJ24" s="215"/>
      <c r="BK24" s="215"/>
      <c r="BL24" s="215"/>
      <c r="BM24" s="215"/>
      <c r="BN24" s="215"/>
      <c r="BO24" s="215"/>
      <c r="BP24" s="215"/>
      <c r="BQ24" s="220">
        <v>18</v>
      </c>
      <c r="BR24" s="221"/>
      <c r="BS24" s="758"/>
      <c r="BT24" s="759"/>
      <c r="BU24" s="759"/>
      <c r="BV24" s="759"/>
      <c r="BW24" s="759"/>
      <c r="BX24" s="759"/>
      <c r="BY24" s="759"/>
      <c r="BZ24" s="759"/>
      <c r="CA24" s="759"/>
      <c r="CB24" s="759"/>
      <c r="CC24" s="759"/>
      <c r="CD24" s="759"/>
      <c r="CE24" s="759"/>
      <c r="CF24" s="759"/>
      <c r="CG24" s="760"/>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58"/>
      <c r="DW24" s="759"/>
      <c r="DX24" s="759"/>
      <c r="DY24" s="759"/>
      <c r="DZ24" s="772"/>
      <c r="EA24" s="216"/>
    </row>
    <row r="25" spans="1:131" ht="26.25" customHeight="1" thickBot="1" x14ac:dyDescent="0.2">
      <c r="A25" s="739" t="s">
        <v>382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14"/>
      <c r="BK25" s="214"/>
      <c r="BL25" s="214"/>
      <c r="BM25" s="214"/>
      <c r="BN25" s="214"/>
      <c r="BO25" s="223"/>
      <c r="BP25" s="223"/>
      <c r="BQ25" s="220">
        <v>19</v>
      </c>
      <c r="BR25" s="221"/>
      <c r="BS25" s="758"/>
      <c r="BT25" s="759"/>
      <c r="BU25" s="759"/>
      <c r="BV25" s="759"/>
      <c r="BW25" s="759"/>
      <c r="BX25" s="759"/>
      <c r="BY25" s="759"/>
      <c r="BZ25" s="759"/>
      <c r="CA25" s="759"/>
      <c r="CB25" s="759"/>
      <c r="CC25" s="759"/>
      <c r="CD25" s="759"/>
      <c r="CE25" s="759"/>
      <c r="CF25" s="759"/>
      <c r="CG25" s="760"/>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58"/>
      <c r="DW25" s="759"/>
      <c r="DX25" s="759"/>
      <c r="DY25" s="759"/>
      <c r="DZ25" s="772"/>
      <c r="EA25" s="211"/>
    </row>
    <row r="26" spans="1:131" ht="26.25" customHeight="1" x14ac:dyDescent="0.15">
      <c r="A26" s="730" t="s">
        <v>359</v>
      </c>
      <c r="B26" s="731"/>
      <c r="C26" s="731"/>
      <c r="D26" s="731"/>
      <c r="E26" s="731"/>
      <c r="F26" s="731"/>
      <c r="G26" s="731"/>
      <c r="H26" s="731"/>
      <c r="I26" s="731"/>
      <c r="J26" s="731"/>
      <c r="K26" s="731"/>
      <c r="L26" s="731"/>
      <c r="M26" s="731"/>
      <c r="N26" s="731"/>
      <c r="O26" s="731"/>
      <c r="P26" s="732"/>
      <c r="Q26" s="707" t="s">
        <v>383</v>
      </c>
      <c r="R26" s="708"/>
      <c r="S26" s="708"/>
      <c r="T26" s="708"/>
      <c r="U26" s="709"/>
      <c r="V26" s="707" t="s">
        <v>384</v>
      </c>
      <c r="W26" s="708"/>
      <c r="X26" s="708"/>
      <c r="Y26" s="708"/>
      <c r="Z26" s="709"/>
      <c r="AA26" s="707" t="s">
        <v>385</v>
      </c>
      <c r="AB26" s="708"/>
      <c r="AC26" s="708"/>
      <c r="AD26" s="708"/>
      <c r="AE26" s="708"/>
      <c r="AF26" s="798" t="s">
        <v>386</v>
      </c>
      <c r="AG26" s="799"/>
      <c r="AH26" s="799"/>
      <c r="AI26" s="799"/>
      <c r="AJ26" s="800"/>
      <c r="AK26" s="708" t="s">
        <v>387</v>
      </c>
      <c r="AL26" s="708"/>
      <c r="AM26" s="708"/>
      <c r="AN26" s="708"/>
      <c r="AO26" s="709"/>
      <c r="AP26" s="707" t="s">
        <v>388</v>
      </c>
      <c r="AQ26" s="708"/>
      <c r="AR26" s="708"/>
      <c r="AS26" s="708"/>
      <c r="AT26" s="709"/>
      <c r="AU26" s="707" t="s">
        <v>389</v>
      </c>
      <c r="AV26" s="708"/>
      <c r="AW26" s="708"/>
      <c r="AX26" s="708"/>
      <c r="AY26" s="709"/>
      <c r="AZ26" s="707" t="s">
        <v>390</v>
      </c>
      <c r="BA26" s="708"/>
      <c r="BB26" s="708"/>
      <c r="BC26" s="708"/>
      <c r="BD26" s="709"/>
      <c r="BE26" s="707" t="s">
        <v>366</v>
      </c>
      <c r="BF26" s="708"/>
      <c r="BG26" s="708"/>
      <c r="BH26" s="708"/>
      <c r="BI26" s="719"/>
      <c r="BJ26" s="214"/>
      <c r="BK26" s="214"/>
      <c r="BL26" s="214"/>
      <c r="BM26" s="214"/>
      <c r="BN26" s="214"/>
      <c r="BO26" s="223"/>
      <c r="BP26" s="223"/>
      <c r="BQ26" s="220">
        <v>20</v>
      </c>
      <c r="BR26" s="221"/>
      <c r="BS26" s="758"/>
      <c r="BT26" s="759"/>
      <c r="BU26" s="759"/>
      <c r="BV26" s="759"/>
      <c r="BW26" s="759"/>
      <c r="BX26" s="759"/>
      <c r="BY26" s="759"/>
      <c r="BZ26" s="759"/>
      <c r="CA26" s="759"/>
      <c r="CB26" s="759"/>
      <c r="CC26" s="759"/>
      <c r="CD26" s="759"/>
      <c r="CE26" s="759"/>
      <c r="CF26" s="759"/>
      <c r="CG26" s="760"/>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58"/>
      <c r="DW26" s="759"/>
      <c r="DX26" s="759"/>
      <c r="DY26" s="759"/>
      <c r="DZ26" s="772"/>
      <c r="EA26" s="211"/>
    </row>
    <row r="27" spans="1:13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1"/>
      <c r="AG27" s="802"/>
      <c r="AH27" s="802"/>
      <c r="AI27" s="802"/>
      <c r="AJ27" s="803"/>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14"/>
      <c r="BK27" s="214"/>
      <c r="BL27" s="214"/>
      <c r="BM27" s="214"/>
      <c r="BN27" s="214"/>
      <c r="BO27" s="223"/>
      <c r="BP27" s="223"/>
      <c r="BQ27" s="220">
        <v>21</v>
      </c>
      <c r="BR27" s="221"/>
      <c r="BS27" s="758"/>
      <c r="BT27" s="759"/>
      <c r="BU27" s="759"/>
      <c r="BV27" s="759"/>
      <c r="BW27" s="759"/>
      <c r="BX27" s="759"/>
      <c r="BY27" s="759"/>
      <c r="BZ27" s="759"/>
      <c r="CA27" s="759"/>
      <c r="CB27" s="759"/>
      <c r="CC27" s="759"/>
      <c r="CD27" s="759"/>
      <c r="CE27" s="759"/>
      <c r="CF27" s="759"/>
      <c r="CG27" s="760"/>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58"/>
      <c r="DW27" s="759"/>
      <c r="DX27" s="759"/>
      <c r="DY27" s="759"/>
      <c r="DZ27" s="772"/>
      <c r="EA27" s="211"/>
    </row>
    <row r="28" spans="1:131" ht="26.25" customHeight="1" thickTop="1" x14ac:dyDescent="0.15">
      <c r="A28" s="224">
        <v>1</v>
      </c>
      <c r="B28" s="721" t="s">
        <v>391</v>
      </c>
      <c r="C28" s="722"/>
      <c r="D28" s="722"/>
      <c r="E28" s="722"/>
      <c r="F28" s="722"/>
      <c r="G28" s="722"/>
      <c r="H28" s="722"/>
      <c r="I28" s="722"/>
      <c r="J28" s="722"/>
      <c r="K28" s="722"/>
      <c r="L28" s="722"/>
      <c r="M28" s="722"/>
      <c r="N28" s="722"/>
      <c r="O28" s="722"/>
      <c r="P28" s="723"/>
      <c r="Q28" s="808">
        <v>388</v>
      </c>
      <c r="R28" s="809"/>
      <c r="S28" s="809"/>
      <c r="T28" s="809"/>
      <c r="U28" s="809"/>
      <c r="V28" s="809">
        <v>362</v>
      </c>
      <c r="W28" s="809"/>
      <c r="X28" s="809"/>
      <c r="Y28" s="809"/>
      <c r="Z28" s="809"/>
      <c r="AA28" s="809">
        <v>26</v>
      </c>
      <c r="AB28" s="809"/>
      <c r="AC28" s="809"/>
      <c r="AD28" s="809"/>
      <c r="AE28" s="810"/>
      <c r="AF28" s="811">
        <v>26</v>
      </c>
      <c r="AG28" s="809"/>
      <c r="AH28" s="809"/>
      <c r="AI28" s="809"/>
      <c r="AJ28" s="812"/>
      <c r="AK28" s="813">
        <v>25</v>
      </c>
      <c r="AL28" s="804"/>
      <c r="AM28" s="804"/>
      <c r="AN28" s="804"/>
      <c r="AO28" s="804"/>
      <c r="AP28" s="804"/>
      <c r="AQ28" s="804"/>
      <c r="AR28" s="804"/>
      <c r="AS28" s="804"/>
      <c r="AT28" s="804"/>
      <c r="AU28" s="804"/>
      <c r="AV28" s="804"/>
      <c r="AW28" s="804"/>
      <c r="AX28" s="804"/>
      <c r="AY28" s="804"/>
      <c r="AZ28" s="805" t="s">
        <v>505</v>
      </c>
      <c r="BA28" s="805"/>
      <c r="BB28" s="805"/>
      <c r="BC28" s="805"/>
      <c r="BD28" s="805"/>
      <c r="BE28" s="806"/>
      <c r="BF28" s="806"/>
      <c r="BG28" s="806"/>
      <c r="BH28" s="806"/>
      <c r="BI28" s="807"/>
      <c r="BJ28" s="214"/>
      <c r="BK28" s="214"/>
      <c r="BL28" s="214"/>
      <c r="BM28" s="214"/>
      <c r="BN28" s="214"/>
      <c r="BO28" s="223"/>
      <c r="BP28" s="223"/>
      <c r="BQ28" s="220">
        <v>22</v>
      </c>
      <c r="BR28" s="221"/>
      <c r="BS28" s="758"/>
      <c r="BT28" s="759"/>
      <c r="BU28" s="759"/>
      <c r="BV28" s="759"/>
      <c r="BW28" s="759"/>
      <c r="BX28" s="759"/>
      <c r="BY28" s="759"/>
      <c r="BZ28" s="759"/>
      <c r="CA28" s="759"/>
      <c r="CB28" s="759"/>
      <c r="CC28" s="759"/>
      <c r="CD28" s="759"/>
      <c r="CE28" s="759"/>
      <c r="CF28" s="759"/>
      <c r="CG28" s="760"/>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58"/>
      <c r="DW28" s="759"/>
      <c r="DX28" s="759"/>
      <c r="DY28" s="759"/>
      <c r="DZ28" s="772"/>
      <c r="EA28" s="211"/>
    </row>
    <row r="29" spans="1:131" ht="26.25" customHeight="1" x14ac:dyDescent="0.15">
      <c r="A29" s="224">
        <v>2</v>
      </c>
      <c r="B29" s="745" t="s">
        <v>392</v>
      </c>
      <c r="C29" s="746"/>
      <c r="D29" s="746"/>
      <c r="E29" s="746"/>
      <c r="F29" s="746"/>
      <c r="G29" s="746"/>
      <c r="H29" s="746"/>
      <c r="I29" s="746"/>
      <c r="J29" s="746"/>
      <c r="K29" s="746"/>
      <c r="L29" s="746"/>
      <c r="M29" s="746"/>
      <c r="N29" s="746"/>
      <c r="O29" s="746"/>
      <c r="P29" s="747"/>
      <c r="Q29" s="748">
        <v>412</v>
      </c>
      <c r="R29" s="749"/>
      <c r="S29" s="749"/>
      <c r="T29" s="749"/>
      <c r="U29" s="749"/>
      <c r="V29" s="749">
        <v>411</v>
      </c>
      <c r="W29" s="749"/>
      <c r="X29" s="749"/>
      <c r="Y29" s="749"/>
      <c r="Z29" s="749"/>
      <c r="AA29" s="749">
        <v>1</v>
      </c>
      <c r="AB29" s="749"/>
      <c r="AC29" s="749"/>
      <c r="AD29" s="749"/>
      <c r="AE29" s="750"/>
      <c r="AF29" s="751">
        <v>1</v>
      </c>
      <c r="AG29" s="752"/>
      <c r="AH29" s="752"/>
      <c r="AI29" s="752"/>
      <c r="AJ29" s="753"/>
      <c r="AK29" s="816">
        <v>85</v>
      </c>
      <c r="AL29" s="817"/>
      <c r="AM29" s="817"/>
      <c r="AN29" s="817"/>
      <c r="AO29" s="817"/>
      <c r="AP29" s="817">
        <v>259</v>
      </c>
      <c r="AQ29" s="817"/>
      <c r="AR29" s="817"/>
      <c r="AS29" s="817"/>
      <c r="AT29" s="817"/>
      <c r="AU29" s="817">
        <v>37</v>
      </c>
      <c r="AV29" s="817"/>
      <c r="AW29" s="817"/>
      <c r="AX29" s="817"/>
      <c r="AY29" s="817"/>
      <c r="AZ29" s="818" t="s">
        <v>505</v>
      </c>
      <c r="BA29" s="818"/>
      <c r="BB29" s="818"/>
      <c r="BC29" s="818"/>
      <c r="BD29" s="818"/>
      <c r="BE29" s="814"/>
      <c r="BF29" s="814"/>
      <c r="BG29" s="814"/>
      <c r="BH29" s="814"/>
      <c r="BI29" s="815"/>
      <c r="BJ29" s="214"/>
      <c r="BK29" s="214"/>
      <c r="BL29" s="214"/>
      <c r="BM29" s="214"/>
      <c r="BN29" s="214"/>
      <c r="BO29" s="223"/>
      <c r="BP29" s="223"/>
      <c r="BQ29" s="220">
        <v>23</v>
      </c>
      <c r="BR29" s="221"/>
      <c r="BS29" s="758"/>
      <c r="BT29" s="759"/>
      <c r="BU29" s="759"/>
      <c r="BV29" s="759"/>
      <c r="BW29" s="759"/>
      <c r="BX29" s="759"/>
      <c r="BY29" s="759"/>
      <c r="BZ29" s="759"/>
      <c r="CA29" s="759"/>
      <c r="CB29" s="759"/>
      <c r="CC29" s="759"/>
      <c r="CD29" s="759"/>
      <c r="CE29" s="759"/>
      <c r="CF29" s="759"/>
      <c r="CG29" s="760"/>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58"/>
      <c r="DW29" s="759"/>
      <c r="DX29" s="759"/>
      <c r="DY29" s="759"/>
      <c r="DZ29" s="772"/>
      <c r="EA29" s="211"/>
    </row>
    <row r="30" spans="1:131" ht="26.25" customHeight="1" x14ac:dyDescent="0.15">
      <c r="A30" s="224">
        <v>3</v>
      </c>
      <c r="B30" s="745" t="s">
        <v>393</v>
      </c>
      <c r="C30" s="746"/>
      <c r="D30" s="746"/>
      <c r="E30" s="746"/>
      <c r="F30" s="746"/>
      <c r="G30" s="746"/>
      <c r="H30" s="746"/>
      <c r="I30" s="746"/>
      <c r="J30" s="746"/>
      <c r="K30" s="746"/>
      <c r="L30" s="746"/>
      <c r="M30" s="746"/>
      <c r="N30" s="746"/>
      <c r="O30" s="746"/>
      <c r="P30" s="747"/>
      <c r="Q30" s="748">
        <v>45</v>
      </c>
      <c r="R30" s="749"/>
      <c r="S30" s="749"/>
      <c r="T30" s="749"/>
      <c r="U30" s="749"/>
      <c r="V30" s="749">
        <v>44</v>
      </c>
      <c r="W30" s="749"/>
      <c r="X30" s="749"/>
      <c r="Y30" s="749"/>
      <c r="Z30" s="749"/>
      <c r="AA30" s="749">
        <v>1</v>
      </c>
      <c r="AB30" s="749"/>
      <c r="AC30" s="749"/>
      <c r="AD30" s="749"/>
      <c r="AE30" s="750"/>
      <c r="AF30" s="751">
        <v>1</v>
      </c>
      <c r="AG30" s="752"/>
      <c r="AH30" s="752"/>
      <c r="AI30" s="752"/>
      <c r="AJ30" s="753"/>
      <c r="AK30" s="816">
        <v>7</v>
      </c>
      <c r="AL30" s="817"/>
      <c r="AM30" s="817"/>
      <c r="AN30" s="817"/>
      <c r="AO30" s="817"/>
      <c r="AP30" s="817">
        <v>22</v>
      </c>
      <c r="AQ30" s="817"/>
      <c r="AR30" s="817"/>
      <c r="AS30" s="817"/>
      <c r="AT30" s="817"/>
      <c r="AU30" s="817"/>
      <c r="AV30" s="817"/>
      <c r="AW30" s="817"/>
      <c r="AX30" s="817"/>
      <c r="AY30" s="817"/>
      <c r="AZ30" s="818" t="s">
        <v>505</v>
      </c>
      <c r="BA30" s="818"/>
      <c r="BB30" s="818"/>
      <c r="BC30" s="818"/>
      <c r="BD30" s="818"/>
      <c r="BE30" s="814"/>
      <c r="BF30" s="814"/>
      <c r="BG30" s="814"/>
      <c r="BH30" s="814"/>
      <c r="BI30" s="815"/>
      <c r="BJ30" s="214"/>
      <c r="BK30" s="214"/>
      <c r="BL30" s="214"/>
      <c r="BM30" s="214"/>
      <c r="BN30" s="214"/>
      <c r="BO30" s="223"/>
      <c r="BP30" s="223"/>
      <c r="BQ30" s="220">
        <v>24</v>
      </c>
      <c r="BR30" s="221"/>
      <c r="BS30" s="758"/>
      <c r="BT30" s="759"/>
      <c r="BU30" s="759"/>
      <c r="BV30" s="759"/>
      <c r="BW30" s="759"/>
      <c r="BX30" s="759"/>
      <c r="BY30" s="759"/>
      <c r="BZ30" s="759"/>
      <c r="CA30" s="759"/>
      <c r="CB30" s="759"/>
      <c r="CC30" s="759"/>
      <c r="CD30" s="759"/>
      <c r="CE30" s="759"/>
      <c r="CF30" s="759"/>
      <c r="CG30" s="760"/>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58"/>
      <c r="DW30" s="759"/>
      <c r="DX30" s="759"/>
      <c r="DY30" s="759"/>
      <c r="DZ30" s="772"/>
      <c r="EA30" s="211"/>
    </row>
    <row r="31" spans="1:131" ht="26.25" customHeight="1" x14ac:dyDescent="0.15">
      <c r="A31" s="224">
        <v>4</v>
      </c>
      <c r="B31" s="745" t="s">
        <v>394</v>
      </c>
      <c r="C31" s="746"/>
      <c r="D31" s="746"/>
      <c r="E31" s="746"/>
      <c r="F31" s="746"/>
      <c r="G31" s="746"/>
      <c r="H31" s="746"/>
      <c r="I31" s="746"/>
      <c r="J31" s="746"/>
      <c r="K31" s="746"/>
      <c r="L31" s="746"/>
      <c r="M31" s="746"/>
      <c r="N31" s="746"/>
      <c r="O31" s="746"/>
      <c r="P31" s="747"/>
      <c r="Q31" s="748">
        <v>85</v>
      </c>
      <c r="R31" s="749"/>
      <c r="S31" s="749"/>
      <c r="T31" s="749"/>
      <c r="U31" s="749"/>
      <c r="V31" s="749">
        <v>84</v>
      </c>
      <c r="W31" s="749"/>
      <c r="X31" s="749"/>
      <c r="Y31" s="749"/>
      <c r="Z31" s="749"/>
      <c r="AA31" s="749">
        <v>1</v>
      </c>
      <c r="AB31" s="749"/>
      <c r="AC31" s="749"/>
      <c r="AD31" s="749"/>
      <c r="AE31" s="750"/>
      <c r="AF31" s="751">
        <v>1</v>
      </c>
      <c r="AG31" s="752"/>
      <c r="AH31" s="752"/>
      <c r="AI31" s="752"/>
      <c r="AJ31" s="753"/>
      <c r="AK31" s="816">
        <v>54</v>
      </c>
      <c r="AL31" s="817"/>
      <c r="AM31" s="817"/>
      <c r="AN31" s="817"/>
      <c r="AO31" s="817"/>
      <c r="AP31" s="817"/>
      <c r="AQ31" s="817"/>
      <c r="AR31" s="817"/>
      <c r="AS31" s="817"/>
      <c r="AT31" s="817"/>
      <c r="AU31" s="817"/>
      <c r="AV31" s="817"/>
      <c r="AW31" s="817"/>
      <c r="AX31" s="817"/>
      <c r="AY31" s="817"/>
      <c r="AZ31" s="818" t="s">
        <v>505</v>
      </c>
      <c r="BA31" s="818"/>
      <c r="BB31" s="818"/>
      <c r="BC31" s="818"/>
      <c r="BD31" s="818"/>
      <c r="BE31" s="814"/>
      <c r="BF31" s="814"/>
      <c r="BG31" s="814"/>
      <c r="BH31" s="814"/>
      <c r="BI31" s="815"/>
      <c r="BJ31" s="214"/>
      <c r="BK31" s="214"/>
      <c r="BL31" s="214"/>
      <c r="BM31" s="214"/>
      <c r="BN31" s="214"/>
      <c r="BO31" s="223"/>
      <c r="BP31" s="223"/>
      <c r="BQ31" s="220">
        <v>25</v>
      </c>
      <c r="BR31" s="221"/>
      <c r="BS31" s="758"/>
      <c r="BT31" s="759"/>
      <c r="BU31" s="759"/>
      <c r="BV31" s="759"/>
      <c r="BW31" s="759"/>
      <c r="BX31" s="759"/>
      <c r="BY31" s="759"/>
      <c r="BZ31" s="759"/>
      <c r="CA31" s="759"/>
      <c r="CB31" s="759"/>
      <c r="CC31" s="759"/>
      <c r="CD31" s="759"/>
      <c r="CE31" s="759"/>
      <c r="CF31" s="759"/>
      <c r="CG31" s="760"/>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58"/>
      <c r="DW31" s="759"/>
      <c r="DX31" s="759"/>
      <c r="DY31" s="759"/>
      <c r="DZ31" s="772"/>
      <c r="EA31" s="211"/>
    </row>
    <row r="32" spans="1:131" ht="26.25" customHeight="1" x14ac:dyDescent="0.15">
      <c r="A32" s="224">
        <v>5</v>
      </c>
      <c r="B32" s="745" t="s">
        <v>395</v>
      </c>
      <c r="C32" s="746"/>
      <c r="D32" s="746"/>
      <c r="E32" s="746"/>
      <c r="F32" s="746"/>
      <c r="G32" s="746"/>
      <c r="H32" s="746"/>
      <c r="I32" s="746"/>
      <c r="J32" s="746"/>
      <c r="K32" s="746"/>
      <c r="L32" s="746"/>
      <c r="M32" s="746"/>
      <c r="N32" s="746"/>
      <c r="O32" s="746"/>
      <c r="P32" s="747"/>
      <c r="Q32" s="748">
        <v>195</v>
      </c>
      <c r="R32" s="749"/>
      <c r="S32" s="749"/>
      <c r="T32" s="749"/>
      <c r="U32" s="749"/>
      <c r="V32" s="749">
        <v>190</v>
      </c>
      <c r="W32" s="749"/>
      <c r="X32" s="749"/>
      <c r="Y32" s="749"/>
      <c r="Z32" s="749"/>
      <c r="AA32" s="749">
        <v>5</v>
      </c>
      <c r="AB32" s="749"/>
      <c r="AC32" s="749"/>
      <c r="AD32" s="749"/>
      <c r="AE32" s="750"/>
      <c r="AF32" s="751">
        <v>1</v>
      </c>
      <c r="AG32" s="752"/>
      <c r="AH32" s="752"/>
      <c r="AI32" s="752"/>
      <c r="AJ32" s="753"/>
      <c r="AK32" s="816">
        <v>85</v>
      </c>
      <c r="AL32" s="817"/>
      <c r="AM32" s="817"/>
      <c r="AN32" s="817"/>
      <c r="AO32" s="817"/>
      <c r="AP32" s="817">
        <v>1135</v>
      </c>
      <c r="AQ32" s="817"/>
      <c r="AR32" s="817"/>
      <c r="AS32" s="817"/>
      <c r="AT32" s="817"/>
      <c r="AU32" s="817">
        <v>776</v>
      </c>
      <c r="AV32" s="817"/>
      <c r="AW32" s="817"/>
      <c r="AX32" s="817"/>
      <c r="AY32" s="817"/>
      <c r="AZ32" s="818" t="s">
        <v>505</v>
      </c>
      <c r="BA32" s="818"/>
      <c r="BB32" s="818"/>
      <c r="BC32" s="818"/>
      <c r="BD32" s="818"/>
      <c r="BE32" s="814" t="s">
        <v>396</v>
      </c>
      <c r="BF32" s="814"/>
      <c r="BG32" s="814"/>
      <c r="BH32" s="814"/>
      <c r="BI32" s="815"/>
      <c r="BJ32" s="214"/>
      <c r="BK32" s="214"/>
      <c r="BL32" s="214"/>
      <c r="BM32" s="214"/>
      <c r="BN32" s="214"/>
      <c r="BO32" s="223"/>
      <c r="BP32" s="223"/>
      <c r="BQ32" s="220">
        <v>26</v>
      </c>
      <c r="BR32" s="221"/>
      <c r="BS32" s="758"/>
      <c r="BT32" s="759"/>
      <c r="BU32" s="759"/>
      <c r="BV32" s="759"/>
      <c r="BW32" s="759"/>
      <c r="BX32" s="759"/>
      <c r="BY32" s="759"/>
      <c r="BZ32" s="759"/>
      <c r="CA32" s="759"/>
      <c r="CB32" s="759"/>
      <c r="CC32" s="759"/>
      <c r="CD32" s="759"/>
      <c r="CE32" s="759"/>
      <c r="CF32" s="759"/>
      <c r="CG32" s="760"/>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58"/>
      <c r="DW32" s="759"/>
      <c r="DX32" s="759"/>
      <c r="DY32" s="759"/>
      <c r="DZ32" s="772"/>
      <c r="EA32" s="211"/>
    </row>
    <row r="33" spans="1:131" ht="26.25" customHeight="1" x14ac:dyDescent="0.15">
      <c r="A33" s="224">
        <v>6</v>
      </c>
      <c r="B33" s="745" t="s">
        <v>397</v>
      </c>
      <c r="C33" s="746"/>
      <c r="D33" s="746"/>
      <c r="E33" s="746"/>
      <c r="F33" s="746"/>
      <c r="G33" s="746"/>
      <c r="H33" s="746"/>
      <c r="I33" s="746"/>
      <c r="J33" s="746"/>
      <c r="K33" s="746"/>
      <c r="L33" s="746"/>
      <c r="M33" s="746"/>
      <c r="N33" s="746"/>
      <c r="O33" s="746"/>
      <c r="P33" s="747"/>
      <c r="Q33" s="748">
        <v>342</v>
      </c>
      <c r="R33" s="749"/>
      <c r="S33" s="749"/>
      <c r="T33" s="749"/>
      <c r="U33" s="749"/>
      <c r="V33" s="749">
        <v>341</v>
      </c>
      <c r="W33" s="749"/>
      <c r="X33" s="749"/>
      <c r="Y33" s="749"/>
      <c r="Z33" s="749"/>
      <c r="AA33" s="749">
        <v>1</v>
      </c>
      <c r="AB33" s="749"/>
      <c r="AC33" s="749"/>
      <c r="AD33" s="749"/>
      <c r="AE33" s="750"/>
      <c r="AF33" s="751">
        <v>1</v>
      </c>
      <c r="AG33" s="752"/>
      <c r="AH33" s="752"/>
      <c r="AI33" s="752"/>
      <c r="AJ33" s="753"/>
      <c r="AK33" s="816">
        <v>135</v>
      </c>
      <c r="AL33" s="817"/>
      <c r="AM33" s="817"/>
      <c r="AN33" s="817"/>
      <c r="AO33" s="817"/>
      <c r="AP33" s="817">
        <v>2350</v>
      </c>
      <c r="AQ33" s="817"/>
      <c r="AR33" s="817"/>
      <c r="AS33" s="817"/>
      <c r="AT33" s="817"/>
      <c r="AU33" s="817">
        <v>2341</v>
      </c>
      <c r="AV33" s="817"/>
      <c r="AW33" s="817"/>
      <c r="AX33" s="817"/>
      <c r="AY33" s="817"/>
      <c r="AZ33" s="818" t="s">
        <v>505</v>
      </c>
      <c r="BA33" s="818"/>
      <c r="BB33" s="818"/>
      <c r="BC33" s="818"/>
      <c r="BD33" s="818"/>
      <c r="BE33" s="814" t="s">
        <v>398</v>
      </c>
      <c r="BF33" s="814"/>
      <c r="BG33" s="814"/>
      <c r="BH33" s="814"/>
      <c r="BI33" s="815"/>
      <c r="BJ33" s="214"/>
      <c r="BK33" s="214"/>
      <c r="BL33" s="214"/>
      <c r="BM33" s="214"/>
      <c r="BN33" s="214"/>
      <c r="BO33" s="223"/>
      <c r="BP33" s="223"/>
      <c r="BQ33" s="220">
        <v>27</v>
      </c>
      <c r="BR33" s="221"/>
      <c r="BS33" s="758"/>
      <c r="BT33" s="759"/>
      <c r="BU33" s="759"/>
      <c r="BV33" s="759"/>
      <c r="BW33" s="759"/>
      <c r="BX33" s="759"/>
      <c r="BY33" s="759"/>
      <c r="BZ33" s="759"/>
      <c r="CA33" s="759"/>
      <c r="CB33" s="759"/>
      <c r="CC33" s="759"/>
      <c r="CD33" s="759"/>
      <c r="CE33" s="759"/>
      <c r="CF33" s="759"/>
      <c r="CG33" s="760"/>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58"/>
      <c r="DW33" s="759"/>
      <c r="DX33" s="759"/>
      <c r="DY33" s="759"/>
      <c r="DZ33" s="772"/>
      <c r="EA33" s="211"/>
    </row>
    <row r="34" spans="1:131" ht="26.25" customHeight="1" x14ac:dyDescent="0.15">
      <c r="A34" s="224">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14"/>
      <c r="BK34" s="214"/>
      <c r="BL34" s="214"/>
      <c r="BM34" s="214"/>
      <c r="BN34" s="214"/>
      <c r="BO34" s="223"/>
      <c r="BP34" s="223"/>
      <c r="BQ34" s="220">
        <v>28</v>
      </c>
      <c r="BR34" s="221"/>
      <c r="BS34" s="758"/>
      <c r="BT34" s="759"/>
      <c r="BU34" s="759"/>
      <c r="BV34" s="759"/>
      <c r="BW34" s="759"/>
      <c r="BX34" s="759"/>
      <c r="BY34" s="759"/>
      <c r="BZ34" s="759"/>
      <c r="CA34" s="759"/>
      <c r="CB34" s="759"/>
      <c r="CC34" s="759"/>
      <c r="CD34" s="759"/>
      <c r="CE34" s="759"/>
      <c r="CF34" s="759"/>
      <c r="CG34" s="760"/>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58"/>
      <c r="DW34" s="759"/>
      <c r="DX34" s="759"/>
      <c r="DY34" s="759"/>
      <c r="DZ34" s="772"/>
      <c r="EA34" s="211"/>
    </row>
    <row r="35" spans="1:131" ht="26.25" customHeight="1" x14ac:dyDescent="0.15">
      <c r="A35" s="224">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14"/>
      <c r="BK35" s="214"/>
      <c r="BL35" s="214"/>
      <c r="BM35" s="214"/>
      <c r="BN35" s="214"/>
      <c r="BO35" s="223"/>
      <c r="BP35" s="223"/>
      <c r="BQ35" s="220">
        <v>29</v>
      </c>
      <c r="BR35" s="221"/>
      <c r="BS35" s="758"/>
      <c r="BT35" s="759"/>
      <c r="BU35" s="759"/>
      <c r="BV35" s="759"/>
      <c r="BW35" s="759"/>
      <c r="BX35" s="759"/>
      <c r="BY35" s="759"/>
      <c r="BZ35" s="759"/>
      <c r="CA35" s="759"/>
      <c r="CB35" s="759"/>
      <c r="CC35" s="759"/>
      <c r="CD35" s="759"/>
      <c r="CE35" s="759"/>
      <c r="CF35" s="759"/>
      <c r="CG35" s="760"/>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58"/>
      <c r="DW35" s="759"/>
      <c r="DX35" s="759"/>
      <c r="DY35" s="759"/>
      <c r="DZ35" s="772"/>
      <c r="EA35" s="211"/>
    </row>
    <row r="36" spans="1:131" ht="26.25" customHeight="1" x14ac:dyDescent="0.15">
      <c r="A36" s="224">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14"/>
      <c r="BK36" s="214"/>
      <c r="BL36" s="214"/>
      <c r="BM36" s="214"/>
      <c r="BN36" s="214"/>
      <c r="BO36" s="223"/>
      <c r="BP36" s="223"/>
      <c r="BQ36" s="220">
        <v>30</v>
      </c>
      <c r="BR36" s="221"/>
      <c r="BS36" s="758"/>
      <c r="BT36" s="759"/>
      <c r="BU36" s="759"/>
      <c r="BV36" s="759"/>
      <c r="BW36" s="759"/>
      <c r="BX36" s="759"/>
      <c r="BY36" s="759"/>
      <c r="BZ36" s="759"/>
      <c r="CA36" s="759"/>
      <c r="CB36" s="759"/>
      <c r="CC36" s="759"/>
      <c r="CD36" s="759"/>
      <c r="CE36" s="759"/>
      <c r="CF36" s="759"/>
      <c r="CG36" s="760"/>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58"/>
      <c r="DW36" s="759"/>
      <c r="DX36" s="759"/>
      <c r="DY36" s="759"/>
      <c r="DZ36" s="772"/>
      <c r="EA36" s="211"/>
    </row>
    <row r="37" spans="1:131" ht="26.25" customHeight="1" x14ac:dyDescent="0.15">
      <c r="A37" s="224">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14"/>
      <c r="BK37" s="214"/>
      <c r="BL37" s="214"/>
      <c r="BM37" s="214"/>
      <c r="BN37" s="214"/>
      <c r="BO37" s="223"/>
      <c r="BP37" s="223"/>
      <c r="BQ37" s="220">
        <v>31</v>
      </c>
      <c r="BR37" s="221"/>
      <c r="BS37" s="758"/>
      <c r="BT37" s="759"/>
      <c r="BU37" s="759"/>
      <c r="BV37" s="759"/>
      <c r="BW37" s="759"/>
      <c r="BX37" s="759"/>
      <c r="BY37" s="759"/>
      <c r="BZ37" s="759"/>
      <c r="CA37" s="759"/>
      <c r="CB37" s="759"/>
      <c r="CC37" s="759"/>
      <c r="CD37" s="759"/>
      <c r="CE37" s="759"/>
      <c r="CF37" s="759"/>
      <c r="CG37" s="760"/>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58"/>
      <c r="DW37" s="759"/>
      <c r="DX37" s="759"/>
      <c r="DY37" s="759"/>
      <c r="DZ37" s="772"/>
      <c r="EA37" s="211"/>
    </row>
    <row r="38" spans="1:131" ht="26.25" customHeight="1" x14ac:dyDescent="0.15">
      <c r="A38" s="224">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14"/>
      <c r="BK38" s="214"/>
      <c r="BL38" s="214"/>
      <c r="BM38" s="214"/>
      <c r="BN38" s="214"/>
      <c r="BO38" s="223"/>
      <c r="BP38" s="223"/>
      <c r="BQ38" s="220">
        <v>32</v>
      </c>
      <c r="BR38" s="221"/>
      <c r="BS38" s="758"/>
      <c r="BT38" s="759"/>
      <c r="BU38" s="759"/>
      <c r="BV38" s="759"/>
      <c r="BW38" s="759"/>
      <c r="BX38" s="759"/>
      <c r="BY38" s="759"/>
      <c r="BZ38" s="759"/>
      <c r="CA38" s="759"/>
      <c r="CB38" s="759"/>
      <c r="CC38" s="759"/>
      <c r="CD38" s="759"/>
      <c r="CE38" s="759"/>
      <c r="CF38" s="759"/>
      <c r="CG38" s="760"/>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58"/>
      <c r="DW38" s="759"/>
      <c r="DX38" s="759"/>
      <c r="DY38" s="759"/>
      <c r="DZ38" s="772"/>
      <c r="EA38" s="211"/>
    </row>
    <row r="39" spans="1:131" ht="26.25" customHeight="1" x14ac:dyDescent="0.15">
      <c r="A39" s="224">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14"/>
      <c r="BK39" s="214"/>
      <c r="BL39" s="214"/>
      <c r="BM39" s="214"/>
      <c r="BN39" s="214"/>
      <c r="BO39" s="223"/>
      <c r="BP39" s="223"/>
      <c r="BQ39" s="220">
        <v>33</v>
      </c>
      <c r="BR39" s="221"/>
      <c r="BS39" s="758"/>
      <c r="BT39" s="759"/>
      <c r="BU39" s="759"/>
      <c r="BV39" s="759"/>
      <c r="BW39" s="759"/>
      <c r="BX39" s="759"/>
      <c r="BY39" s="759"/>
      <c r="BZ39" s="759"/>
      <c r="CA39" s="759"/>
      <c r="CB39" s="759"/>
      <c r="CC39" s="759"/>
      <c r="CD39" s="759"/>
      <c r="CE39" s="759"/>
      <c r="CF39" s="759"/>
      <c r="CG39" s="760"/>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58"/>
      <c r="DW39" s="759"/>
      <c r="DX39" s="759"/>
      <c r="DY39" s="759"/>
      <c r="DZ39" s="772"/>
      <c r="EA39" s="211"/>
    </row>
    <row r="40" spans="1:131" ht="26.25" customHeight="1" x14ac:dyDescent="0.15">
      <c r="A40" s="220">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14"/>
      <c r="BK40" s="214"/>
      <c r="BL40" s="214"/>
      <c r="BM40" s="214"/>
      <c r="BN40" s="214"/>
      <c r="BO40" s="223"/>
      <c r="BP40" s="223"/>
      <c r="BQ40" s="220">
        <v>34</v>
      </c>
      <c r="BR40" s="221"/>
      <c r="BS40" s="758"/>
      <c r="BT40" s="759"/>
      <c r="BU40" s="759"/>
      <c r="BV40" s="759"/>
      <c r="BW40" s="759"/>
      <c r="BX40" s="759"/>
      <c r="BY40" s="759"/>
      <c r="BZ40" s="759"/>
      <c r="CA40" s="759"/>
      <c r="CB40" s="759"/>
      <c r="CC40" s="759"/>
      <c r="CD40" s="759"/>
      <c r="CE40" s="759"/>
      <c r="CF40" s="759"/>
      <c r="CG40" s="760"/>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58"/>
      <c r="DW40" s="759"/>
      <c r="DX40" s="759"/>
      <c r="DY40" s="759"/>
      <c r="DZ40" s="772"/>
      <c r="EA40" s="211"/>
    </row>
    <row r="41" spans="1:131" ht="26.25" customHeight="1" x14ac:dyDescent="0.15">
      <c r="A41" s="220">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14"/>
      <c r="BK41" s="214"/>
      <c r="BL41" s="214"/>
      <c r="BM41" s="214"/>
      <c r="BN41" s="214"/>
      <c r="BO41" s="223"/>
      <c r="BP41" s="223"/>
      <c r="BQ41" s="220">
        <v>35</v>
      </c>
      <c r="BR41" s="221"/>
      <c r="BS41" s="758"/>
      <c r="BT41" s="759"/>
      <c r="BU41" s="759"/>
      <c r="BV41" s="759"/>
      <c r="BW41" s="759"/>
      <c r="BX41" s="759"/>
      <c r="BY41" s="759"/>
      <c r="BZ41" s="759"/>
      <c r="CA41" s="759"/>
      <c r="CB41" s="759"/>
      <c r="CC41" s="759"/>
      <c r="CD41" s="759"/>
      <c r="CE41" s="759"/>
      <c r="CF41" s="759"/>
      <c r="CG41" s="760"/>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58"/>
      <c r="DW41" s="759"/>
      <c r="DX41" s="759"/>
      <c r="DY41" s="759"/>
      <c r="DZ41" s="772"/>
      <c r="EA41" s="211"/>
    </row>
    <row r="42" spans="1:131" ht="26.25" customHeight="1" x14ac:dyDescent="0.15">
      <c r="A42" s="220">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14"/>
      <c r="BK42" s="214"/>
      <c r="BL42" s="214"/>
      <c r="BM42" s="214"/>
      <c r="BN42" s="214"/>
      <c r="BO42" s="223"/>
      <c r="BP42" s="223"/>
      <c r="BQ42" s="220">
        <v>36</v>
      </c>
      <c r="BR42" s="221"/>
      <c r="BS42" s="758"/>
      <c r="BT42" s="759"/>
      <c r="BU42" s="759"/>
      <c r="BV42" s="759"/>
      <c r="BW42" s="759"/>
      <c r="BX42" s="759"/>
      <c r="BY42" s="759"/>
      <c r="BZ42" s="759"/>
      <c r="CA42" s="759"/>
      <c r="CB42" s="759"/>
      <c r="CC42" s="759"/>
      <c r="CD42" s="759"/>
      <c r="CE42" s="759"/>
      <c r="CF42" s="759"/>
      <c r="CG42" s="760"/>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58"/>
      <c r="DW42" s="759"/>
      <c r="DX42" s="759"/>
      <c r="DY42" s="759"/>
      <c r="DZ42" s="772"/>
      <c r="EA42" s="211"/>
    </row>
    <row r="43" spans="1:131" ht="26.25" customHeight="1" x14ac:dyDescent="0.15">
      <c r="A43" s="220">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14"/>
      <c r="BK43" s="214"/>
      <c r="BL43" s="214"/>
      <c r="BM43" s="214"/>
      <c r="BN43" s="214"/>
      <c r="BO43" s="223"/>
      <c r="BP43" s="223"/>
      <c r="BQ43" s="220">
        <v>37</v>
      </c>
      <c r="BR43" s="221"/>
      <c r="BS43" s="758"/>
      <c r="BT43" s="759"/>
      <c r="BU43" s="759"/>
      <c r="BV43" s="759"/>
      <c r="BW43" s="759"/>
      <c r="BX43" s="759"/>
      <c r="BY43" s="759"/>
      <c r="BZ43" s="759"/>
      <c r="CA43" s="759"/>
      <c r="CB43" s="759"/>
      <c r="CC43" s="759"/>
      <c r="CD43" s="759"/>
      <c r="CE43" s="759"/>
      <c r="CF43" s="759"/>
      <c r="CG43" s="760"/>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58"/>
      <c r="DW43" s="759"/>
      <c r="DX43" s="759"/>
      <c r="DY43" s="759"/>
      <c r="DZ43" s="772"/>
      <c r="EA43" s="211"/>
    </row>
    <row r="44" spans="1:131" ht="26.25" customHeight="1" x14ac:dyDescent="0.15">
      <c r="A44" s="220">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14"/>
      <c r="BK44" s="214"/>
      <c r="BL44" s="214"/>
      <c r="BM44" s="214"/>
      <c r="BN44" s="214"/>
      <c r="BO44" s="223"/>
      <c r="BP44" s="223"/>
      <c r="BQ44" s="220">
        <v>38</v>
      </c>
      <c r="BR44" s="221"/>
      <c r="BS44" s="758"/>
      <c r="BT44" s="759"/>
      <c r="BU44" s="759"/>
      <c r="BV44" s="759"/>
      <c r="BW44" s="759"/>
      <c r="BX44" s="759"/>
      <c r="BY44" s="759"/>
      <c r="BZ44" s="759"/>
      <c r="CA44" s="759"/>
      <c r="CB44" s="759"/>
      <c r="CC44" s="759"/>
      <c r="CD44" s="759"/>
      <c r="CE44" s="759"/>
      <c r="CF44" s="759"/>
      <c r="CG44" s="760"/>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58"/>
      <c r="DW44" s="759"/>
      <c r="DX44" s="759"/>
      <c r="DY44" s="759"/>
      <c r="DZ44" s="772"/>
      <c r="EA44" s="211"/>
    </row>
    <row r="45" spans="1:131" ht="26.25" customHeight="1" x14ac:dyDescent="0.15">
      <c r="A45" s="220">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14"/>
      <c r="BK45" s="214"/>
      <c r="BL45" s="214"/>
      <c r="BM45" s="214"/>
      <c r="BN45" s="214"/>
      <c r="BO45" s="223"/>
      <c r="BP45" s="223"/>
      <c r="BQ45" s="220">
        <v>39</v>
      </c>
      <c r="BR45" s="221"/>
      <c r="BS45" s="758"/>
      <c r="BT45" s="759"/>
      <c r="BU45" s="759"/>
      <c r="BV45" s="759"/>
      <c r="BW45" s="759"/>
      <c r="BX45" s="759"/>
      <c r="BY45" s="759"/>
      <c r="BZ45" s="759"/>
      <c r="CA45" s="759"/>
      <c r="CB45" s="759"/>
      <c r="CC45" s="759"/>
      <c r="CD45" s="759"/>
      <c r="CE45" s="759"/>
      <c r="CF45" s="759"/>
      <c r="CG45" s="760"/>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58"/>
      <c r="DW45" s="759"/>
      <c r="DX45" s="759"/>
      <c r="DY45" s="759"/>
      <c r="DZ45" s="772"/>
      <c r="EA45" s="211"/>
    </row>
    <row r="46" spans="1:131" ht="26.25" customHeight="1" x14ac:dyDescent="0.15">
      <c r="A46" s="220">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14"/>
      <c r="BK46" s="214"/>
      <c r="BL46" s="214"/>
      <c r="BM46" s="214"/>
      <c r="BN46" s="214"/>
      <c r="BO46" s="223"/>
      <c r="BP46" s="223"/>
      <c r="BQ46" s="220">
        <v>40</v>
      </c>
      <c r="BR46" s="221"/>
      <c r="BS46" s="758"/>
      <c r="BT46" s="759"/>
      <c r="BU46" s="759"/>
      <c r="BV46" s="759"/>
      <c r="BW46" s="759"/>
      <c r="BX46" s="759"/>
      <c r="BY46" s="759"/>
      <c r="BZ46" s="759"/>
      <c r="CA46" s="759"/>
      <c r="CB46" s="759"/>
      <c r="CC46" s="759"/>
      <c r="CD46" s="759"/>
      <c r="CE46" s="759"/>
      <c r="CF46" s="759"/>
      <c r="CG46" s="760"/>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58"/>
      <c r="DW46" s="759"/>
      <c r="DX46" s="759"/>
      <c r="DY46" s="759"/>
      <c r="DZ46" s="772"/>
      <c r="EA46" s="211"/>
    </row>
    <row r="47" spans="1:131" ht="26.25" customHeight="1" x14ac:dyDescent="0.15">
      <c r="A47" s="220">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14"/>
      <c r="BK47" s="214"/>
      <c r="BL47" s="214"/>
      <c r="BM47" s="214"/>
      <c r="BN47" s="214"/>
      <c r="BO47" s="223"/>
      <c r="BP47" s="223"/>
      <c r="BQ47" s="220">
        <v>41</v>
      </c>
      <c r="BR47" s="221"/>
      <c r="BS47" s="758"/>
      <c r="BT47" s="759"/>
      <c r="BU47" s="759"/>
      <c r="BV47" s="759"/>
      <c r="BW47" s="759"/>
      <c r="BX47" s="759"/>
      <c r="BY47" s="759"/>
      <c r="BZ47" s="759"/>
      <c r="CA47" s="759"/>
      <c r="CB47" s="759"/>
      <c r="CC47" s="759"/>
      <c r="CD47" s="759"/>
      <c r="CE47" s="759"/>
      <c r="CF47" s="759"/>
      <c r="CG47" s="760"/>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58"/>
      <c r="DW47" s="759"/>
      <c r="DX47" s="759"/>
      <c r="DY47" s="759"/>
      <c r="DZ47" s="772"/>
      <c r="EA47" s="211"/>
    </row>
    <row r="48" spans="1:131" ht="26.25" customHeight="1" x14ac:dyDescent="0.15">
      <c r="A48" s="220">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14"/>
      <c r="BK48" s="214"/>
      <c r="BL48" s="214"/>
      <c r="BM48" s="214"/>
      <c r="BN48" s="214"/>
      <c r="BO48" s="223"/>
      <c r="BP48" s="223"/>
      <c r="BQ48" s="220">
        <v>42</v>
      </c>
      <c r="BR48" s="221"/>
      <c r="BS48" s="758"/>
      <c r="BT48" s="759"/>
      <c r="BU48" s="759"/>
      <c r="BV48" s="759"/>
      <c r="BW48" s="759"/>
      <c r="BX48" s="759"/>
      <c r="BY48" s="759"/>
      <c r="BZ48" s="759"/>
      <c r="CA48" s="759"/>
      <c r="CB48" s="759"/>
      <c r="CC48" s="759"/>
      <c r="CD48" s="759"/>
      <c r="CE48" s="759"/>
      <c r="CF48" s="759"/>
      <c r="CG48" s="760"/>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58"/>
      <c r="DW48" s="759"/>
      <c r="DX48" s="759"/>
      <c r="DY48" s="759"/>
      <c r="DZ48" s="772"/>
      <c r="EA48" s="211"/>
    </row>
    <row r="49" spans="1:131" ht="26.25" customHeight="1" x14ac:dyDescent="0.15">
      <c r="A49" s="220">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14"/>
      <c r="BK49" s="214"/>
      <c r="BL49" s="214"/>
      <c r="BM49" s="214"/>
      <c r="BN49" s="214"/>
      <c r="BO49" s="223"/>
      <c r="BP49" s="223"/>
      <c r="BQ49" s="220">
        <v>43</v>
      </c>
      <c r="BR49" s="221"/>
      <c r="BS49" s="758"/>
      <c r="BT49" s="759"/>
      <c r="BU49" s="759"/>
      <c r="BV49" s="759"/>
      <c r="BW49" s="759"/>
      <c r="BX49" s="759"/>
      <c r="BY49" s="759"/>
      <c r="BZ49" s="759"/>
      <c r="CA49" s="759"/>
      <c r="CB49" s="759"/>
      <c r="CC49" s="759"/>
      <c r="CD49" s="759"/>
      <c r="CE49" s="759"/>
      <c r="CF49" s="759"/>
      <c r="CG49" s="760"/>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58"/>
      <c r="DW49" s="759"/>
      <c r="DX49" s="759"/>
      <c r="DY49" s="759"/>
      <c r="DZ49" s="772"/>
      <c r="EA49" s="211"/>
    </row>
    <row r="50" spans="1:131" ht="26.25" customHeight="1" x14ac:dyDescent="0.15">
      <c r="A50" s="220">
        <v>23</v>
      </c>
      <c r="B50" s="745"/>
      <c r="C50" s="746"/>
      <c r="D50" s="746"/>
      <c r="E50" s="746"/>
      <c r="F50" s="746"/>
      <c r="G50" s="746"/>
      <c r="H50" s="746"/>
      <c r="I50" s="746"/>
      <c r="J50" s="746"/>
      <c r="K50" s="746"/>
      <c r="L50" s="746"/>
      <c r="M50" s="746"/>
      <c r="N50" s="746"/>
      <c r="O50" s="746"/>
      <c r="P50" s="747"/>
      <c r="Q50" s="819"/>
      <c r="R50" s="820"/>
      <c r="S50" s="820"/>
      <c r="T50" s="820"/>
      <c r="U50" s="820"/>
      <c r="V50" s="820"/>
      <c r="W50" s="820"/>
      <c r="X50" s="820"/>
      <c r="Y50" s="820"/>
      <c r="Z50" s="820"/>
      <c r="AA50" s="820"/>
      <c r="AB50" s="820"/>
      <c r="AC50" s="820"/>
      <c r="AD50" s="820"/>
      <c r="AE50" s="821"/>
      <c r="AF50" s="751"/>
      <c r="AG50" s="752"/>
      <c r="AH50" s="752"/>
      <c r="AI50" s="752"/>
      <c r="AJ50" s="753"/>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14"/>
      <c r="BK50" s="214"/>
      <c r="BL50" s="214"/>
      <c r="BM50" s="214"/>
      <c r="BN50" s="214"/>
      <c r="BO50" s="223"/>
      <c r="BP50" s="223"/>
      <c r="BQ50" s="220">
        <v>44</v>
      </c>
      <c r="BR50" s="221"/>
      <c r="BS50" s="758"/>
      <c r="BT50" s="759"/>
      <c r="BU50" s="759"/>
      <c r="BV50" s="759"/>
      <c r="BW50" s="759"/>
      <c r="BX50" s="759"/>
      <c r="BY50" s="759"/>
      <c r="BZ50" s="759"/>
      <c r="CA50" s="759"/>
      <c r="CB50" s="759"/>
      <c r="CC50" s="759"/>
      <c r="CD50" s="759"/>
      <c r="CE50" s="759"/>
      <c r="CF50" s="759"/>
      <c r="CG50" s="760"/>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58"/>
      <c r="DW50" s="759"/>
      <c r="DX50" s="759"/>
      <c r="DY50" s="759"/>
      <c r="DZ50" s="772"/>
      <c r="EA50" s="211"/>
    </row>
    <row r="51" spans="1:131" ht="26.25" customHeight="1" x14ac:dyDescent="0.15">
      <c r="A51" s="220">
        <v>24</v>
      </c>
      <c r="B51" s="745"/>
      <c r="C51" s="746"/>
      <c r="D51" s="746"/>
      <c r="E51" s="746"/>
      <c r="F51" s="746"/>
      <c r="G51" s="746"/>
      <c r="H51" s="746"/>
      <c r="I51" s="746"/>
      <c r="J51" s="746"/>
      <c r="K51" s="746"/>
      <c r="L51" s="746"/>
      <c r="M51" s="746"/>
      <c r="N51" s="746"/>
      <c r="O51" s="746"/>
      <c r="P51" s="747"/>
      <c r="Q51" s="819"/>
      <c r="R51" s="820"/>
      <c r="S51" s="820"/>
      <c r="T51" s="820"/>
      <c r="U51" s="820"/>
      <c r="V51" s="820"/>
      <c r="W51" s="820"/>
      <c r="X51" s="820"/>
      <c r="Y51" s="820"/>
      <c r="Z51" s="820"/>
      <c r="AA51" s="820"/>
      <c r="AB51" s="820"/>
      <c r="AC51" s="820"/>
      <c r="AD51" s="820"/>
      <c r="AE51" s="821"/>
      <c r="AF51" s="751"/>
      <c r="AG51" s="752"/>
      <c r="AH51" s="752"/>
      <c r="AI51" s="752"/>
      <c r="AJ51" s="753"/>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14"/>
      <c r="BK51" s="214"/>
      <c r="BL51" s="214"/>
      <c r="BM51" s="214"/>
      <c r="BN51" s="214"/>
      <c r="BO51" s="223"/>
      <c r="BP51" s="223"/>
      <c r="BQ51" s="220">
        <v>45</v>
      </c>
      <c r="BR51" s="221"/>
      <c r="BS51" s="758"/>
      <c r="BT51" s="759"/>
      <c r="BU51" s="759"/>
      <c r="BV51" s="759"/>
      <c r="BW51" s="759"/>
      <c r="BX51" s="759"/>
      <c r="BY51" s="759"/>
      <c r="BZ51" s="759"/>
      <c r="CA51" s="759"/>
      <c r="CB51" s="759"/>
      <c r="CC51" s="759"/>
      <c r="CD51" s="759"/>
      <c r="CE51" s="759"/>
      <c r="CF51" s="759"/>
      <c r="CG51" s="760"/>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58"/>
      <c r="DW51" s="759"/>
      <c r="DX51" s="759"/>
      <c r="DY51" s="759"/>
      <c r="DZ51" s="772"/>
      <c r="EA51" s="211"/>
    </row>
    <row r="52" spans="1:131" ht="26.25" customHeight="1" x14ac:dyDescent="0.15">
      <c r="A52" s="220">
        <v>25</v>
      </c>
      <c r="B52" s="745"/>
      <c r="C52" s="746"/>
      <c r="D52" s="746"/>
      <c r="E52" s="746"/>
      <c r="F52" s="746"/>
      <c r="G52" s="746"/>
      <c r="H52" s="746"/>
      <c r="I52" s="746"/>
      <c r="J52" s="746"/>
      <c r="K52" s="746"/>
      <c r="L52" s="746"/>
      <c r="M52" s="746"/>
      <c r="N52" s="746"/>
      <c r="O52" s="746"/>
      <c r="P52" s="747"/>
      <c r="Q52" s="819"/>
      <c r="R52" s="820"/>
      <c r="S52" s="820"/>
      <c r="T52" s="820"/>
      <c r="U52" s="820"/>
      <c r="V52" s="820"/>
      <c r="W52" s="820"/>
      <c r="X52" s="820"/>
      <c r="Y52" s="820"/>
      <c r="Z52" s="820"/>
      <c r="AA52" s="820"/>
      <c r="AB52" s="820"/>
      <c r="AC52" s="820"/>
      <c r="AD52" s="820"/>
      <c r="AE52" s="821"/>
      <c r="AF52" s="751"/>
      <c r="AG52" s="752"/>
      <c r="AH52" s="752"/>
      <c r="AI52" s="752"/>
      <c r="AJ52" s="753"/>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14"/>
      <c r="BK52" s="214"/>
      <c r="BL52" s="214"/>
      <c r="BM52" s="214"/>
      <c r="BN52" s="214"/>
      <c r="BO52" s="223"/>
      <c r="BP52" s="223"/>
      <c r="BQ52" s="220">
        <v>46</v>
      </c>
      <c r="BR52" s="221"/>
      <c r="BS52" s="758"/>
      <c r="BT52" s="759"/>
      <c r="BU52" s="759"/>
      <c r="BV52" s="759"/>
      <c r="BW52" s="759"/>
      <c r="BX52" s="759"/>
      <c r="BY52" s="759"/>
      <c r="BZ52" s="759"/>
      <c r="CA52" s="759"/>
      <c r="CB52" s="759"/>
      <c r="CC52" s="759"/>
      <c r="CD52" s="759"/>
      <c r="CE52" s="759"/>
      <c r="CF52" s="759"/>
      <c r="CG52" s="760"/>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58"/>
      <c r="DW52" s="759"/>
      <c r="DX52" s="759"/>
      <c r="DY52" s="759"/>
      <c r="DZ52" s="772"/>
      <c r="EA52" s="211"/>
    </row>
    <row r="53" spans="1:131" ht="26.25" customHeight="1" x14ac:dyDescent="0.15">
      <c r="A53" s="220">
        <v>26</v>
      </c>
      <c r="B53" s="745"/>
      <c r="C53" s="746"/>
      <c r="D53" s="746"/>
      <c r="E53" s="746"/>
      <c r="F53" s="746"/>
      <c r="G53" s="746"/>
      <c r="H53" s="746"/>
      <c r="I53" s="746"/>
      <c r="J53" s="746"/>
      <c r="K53" s="746"/>
      <c r="L53" s="746"/>
      <c r="M53" s="746"/>
      <c r="N53" s="746"/>
      <c r="O53" s="746"/>
      <c r="P53" s="747"/>
      <c r="Q53" s="819"/>
      <c r="R53" s="820"/>
      <c r="S53" s="820"/>
      <c r="T53" s="820"/>
      <c r="U53" s="820"/>
      <c r="V53" s="820"/>
      <c r="W53" s="820"/>
      <c r="X53" s="820"/>
      <c r="Y53" s="820"/>
      <c r="Z53" s="820"/>
      <c r="AA53" s="820"/>
      <c r="AB53" s="820"/>
      <c r="AC53" s="820"/>
      <c r="AD53" s="820"/>
      <c r="AE53" s="821"/>
      <c r="AF53" s="751"/>
      <c r="AG53" s="752"/>
      <c r="AH53" s="752"/>
      <c r="AI53" s="752"/>
      <c r="AJ53" s="753"/>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14"/>
      <c r="BK53" s="214"/>
      <c r="BL53" s="214"/>
      <c r="BM53" s="214"/>
      <c r="BN53" s="214"/>
      <c r="BO53" s="223"/>
      <c r="BP53" s="223"/>
      <c r="BQ53" s="220">
        <v>47</v>
      </c>
      <c r="BR53" s="221"/>
      <c r="BS53" s="758"/>
      <c r="BT53" s="759"/>
      <c r="BU53" s="759"/>
      <c r="BV53" s="759"/>
      <c r="BW53" s="759"/>
      <c r="BX53" s="759"/>
      <c r="BY53" s="759"/>
      <c r="BZ53" s="759"/>
      <c r="CA53" s="759"/>
      <c r="CB53" s="759"/>
      <c r="CC53" s="759"/>
      <c r="CD53" s="759"/>
      <c r="CE53" s="759"/>
      <c r="CF53" s="759"/>
      <c r="CG53" s="760"/>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58"/>
      <c r="DW53" s="759"/>
      <c r="DX53" s="759"/>
      <c r="DY53" s="759"/>
      <c r="DZ53" s="772"/>
      <c r="EA53" s="211"/>
    </row>
    <row r="54" spans="1:131" ht="26.25" customHeight="1" x14ac:dyDescent="0.15">
      <c r="A54" s="220">
        <v>27</v>
      </c>
      <c r="B54" s="745"/>
      <c r="C54" s="746"/>
      <c r="D54" s="746"/>
      <c r="E54" s="746"/>
      <c r="F54" s="746"/>
      <c r="G54" s="746"/>
      <c r="H54" s="746"/>
      <c r="I54" s="746"/>
      <c r="J54" s="746"/>
      <c r="K54" s="746"/>
      <c r="L54" s="746"/>
      <c r="M54" s="746"/>
      <c r="N54" s="746"/>
      <c r="O54" s="746"/>
      <c r="P54" s="747"/>
      <c r="Q54" s="819"/>
      <c r="R54" s="820"/>
      <c r="S54" s="820"/>
      <c r="T54" s="820"/>
      <c r="U54" s="820"/>
      <c r="V54" s="820"/>
      <c r="W54" s="820"/>
      <c r="X54" s="820"/>
      <c r="Y54" s="820"/>
      <c r="Z54" s="820"/>
      <c r="AA54" s="820"/>
      <c r="AB54" s="820"/>
      <c r="AC54" s="820"/>
      <c r="AD54" s="820"/>
      <c r="AE54" s="821"/>
      <c r="AF54" s="751"/>
      <c r="AG54" s="752"/>
      <c r="AH54" s="752"/>
      <c r="AI54" s="752"/>
      <c r="AJ54" s="753"/>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14"/>
      <c r="BK54" s="214"/>
      <c r="BL54" s="214"/>
      <c r="BM54" s="214"/>
      <c r="BN54" s="214"/>
      <c r="BO54" s="223"/>
      <c r="BP54" s="223"/>
      <c r="BQ54" s="220">
        <v>48</v>
      </c>
      <c r="BR54" s="221"/>
      <c r="BS54" s="758"/>
      <c r="BT54" s="759"/>
      <c r="BU54" s="759"/>
      <c r="BV54" s="759"/>
      <c r="BW54" s="759"/>
      <c r="BX54" s="759"/>
      <c r="BY54" s="759"/>
      <c r="BZ54" s="759"/>
      <c r="CA54" s="759"/>
      <c r="CB54" s="759"/>
      <c r="CC54" s="759"/>
      <c r="CD54" s="759"/>
      <c r="CE54" s="759"/>
      <c r="CF54" s="759"/>
      <c r="CG54" s="760"/>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58"/>
      <c r="DW54" s="759"/>
      <c r="DX54" s="759"/>
      <c r="DY54" s="759"/>
      <c r="DZ54" s="772"/>
      <c r="EA54" s="211"/>
    </row>
    <row r="55" spans="1:131" ht="26.25" customHeight="1" x14ac:dyDescent="0.15">
      <c r="A55" s="220">
        <v>28</v>
      </c>
      <c r="B55" s="745"/>
      <c r="C55" s="746"/>
      <c r="D55" s="746"/>
      <c r="E55" s="746"/>
      <c r="F55" s="746"/>
      <c r="G55" s="746"/>
      <c r="H55" s="746"/>
      <c r="I55" s="746"/>
      <c r="J55" s="746"/>
      <c r="K55" s="746"/>
      <c r="L55" s="746"/>
      <c r="M55" s="746"/>
      <c r="N55" s="746"/>
      <c r="O55" s="746"/>
      <c r="P55" s="747"/>
      <c r="Q55" s="819"/>
      <c r="R55" s="820"/>
      <c r="S55" s="820"/>
      <c r="T55" s="820"/>
      <c r="U55" s="820"/>
      <c r="V55" s="820"/>
      <c r="W55" s="820"/>
      <c r="X55" s="820"/>
      <c r="Y55" s="820"/>
      <c r="Z55" s="820"/>
      <c r="AA55" s="820"/>
      <c r="AB55" s="820"/>
      <c r="AC55" s="820"/>
      <c r="AD55" s="820"/>
      <c r="AE55" s="821"/>
      <c r="AF55" s="751"/>
      <c r="AG55" s="752"/>
      <c r="AH55" s="752"/>
      <c r="AI55" s="752"/>
      <c r="AJ55" s="753"/>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14"/>
      <c r="BK55" s="214"/>
      <c r="BL55" s="214"/>
      <c r="BM55" s="214"/>
      <c r="BN55" s="214"/>
      <c r="BO55" s="223"/>
      <c r="BP55" s="223"/>
      <c r="BQ55" s="220">
        <v>49</v>
      </c>
      <c r="BR55" s="221"/>
      <c r="BS55" s="758"/>
      <c r="BT55" s="759"/>
      <c r="BU55" s="759"/>
      <c r="BV55" s="759"/>
      <c r="BW55" s="759"/>
      <c r="BX55" s="759"/>
      <c r="BY55" s="759"/>
      <c r="BZ55" s="759"/>
      <c r="CA55" s="759"/>
      <c r="CB55" s="759"/>
      <c r="CC55" s="759"/>
      <c r="CD55" s="759"/>
      <c r="CE55" s="759"/>
      <c r="CF55" s="759"/>
      <c r="CG55" s="760"/>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58"/>
      <c r="DW55" s="759"/>
      <c r="DX55" s="759"/>
      <c r="DY55" s="759"/>
      <c r="DZ55" s="772"/>
      <c r="EA55" s="211"/>
    </row>
    <row r="56" spans="1:131" ht="26.25" customHeight="1" x14ac:dyDescent="0.15">
      <c r="A56" s="220">
        <v>29</v>
      </c>
      <c r="B56" s="745"/>
      <c r="C56" s="746"/>
      <c r="D56" s="746"/>
      <c r="E56" s="746"/>
      <c r="F56" s="746"/>
      <c r="G56" s="746"/>
      <c r="H56" s="746"/>
      <c r="I56" s="746"/>
      <c r="J56" s="746"/>
      <c r="K56" s="746"/>
      <c r="L56" s="746"/>
      <c r="M56" s="746"/>
      <c r="N56" s="746"/>
      <c r="O56" s="746"/>
      <c r="P56" s="747"/>
      <c r="Q56" s="819"/>
      <c r="R56" s="820"/>
      <c r="S56" s="820"/>
      <c r="T56" s="820"/>
      <c r="U56" s="820"/>
      <c r="V56" s="820"/>
      <c r="W56" s="820"/>
      <c r="X56" s="820"/>
      <c r="Y56" s="820"/>
      <c r="Z56" s="820"/>
      <c r="AA56" s="820"/>
      <c r="AB56" s="820"/>
      <c r="AC56" s="820"/>
      <c r="AD56" s="820"/>
      <c r="AE56" s="821"/>
      <c r="AF56" s="751"/>
      <c r="AG56" s="752"/>
      <c r="AH56" s="752"/>
      <c r="AI56" s="752"/>
      <c r="AJ56" s="753"/>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14"/>
      <c r="BK56" s="214"/>
      <c r="BL56" s="214"/>
      <c r="BM56" s="214"/>
      <c r="BN56" s="214"/>
      <c r="BO56" s="223"/>
      <c r="BP56" s="223"/>
      <c r="BQ56" s="220">
        <v>50</v>
      </c>
      <c r="BR56" s="221"/>
      <c r="BS56" s="758"/>
      <c r="BT56" s="759"/>
      <c r="BU56" s="759"/>
      <c r="BV56" s="759"/>
      <c r="BW56" s="759"/>
      <c r="BX56" s="759"/>
      <c r="BY56" s="759"/>
      <c r="BZ56" s="759"/>
      <c r="CA56" s="759"/>
      <c r="CB56" s="759"/>
      <c r="CC56" s="759"/>
      <c r="CD56" s="759"/>
      <c r="CE56" s="759"/>
      <c r="CF56" s="759"/>
      <c r="CG56" s="760"/>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58"/>
      <c r="DW56" s="759"/>
      <c r="DX56" s="759"/>
      <c r="DY56" s="759"/>
      <c r="DZ56" s="772"/>
      <c r="EA56" s="211"/>
    </row>
    <row r="57" spans="1:131" ht="26.25" customHeight="1" x14ac:dyDescent="0.15">
      <c r="A57" s="220">
        <v>30</v>
      </c>
      <c r="B57" s="745"/>
      <c r="C57" s="746"/>
      <c r="D57" s="746"/>
      <c r="E57" s="746"/>
      <c r="F57" s="746"/>
      <c r="G57" s="746"/>
      <c r="H57" s="746"/>
      <c r="I57" s="746"/>
      <c r="J57" s="746"/>
      <c r="K57" s="746"/>
      <c r="L57" s="746"/>
      <c r="M57" s="746"/>
      <c r="N57" s="746"/>
      <c r="O57" s="746"/>
      <c r="P57" s="747"/>
      <c r="Q57" s="819"/>
      <c r="R57" s="820"/>
      <c r="S57" s="820"/>
      <c r="T57" s="820"/>
      <c r="U57" s="820"/>
      <c r="V57" s="820"/>
      <c r="W57" s="820"/>
      <c r="X57" s="820"/>
      <c r="Y57" s="820"/>
      <c r="Z57" s="820"/>
      <c r="AA57" s="820"/>
      <c r="AB57" s="820"/>
      <c r="AC57" s="820"/>
      <c r="AD57" s="820"/>
      <c r="AE57" s="821"/>
      <c r="AF57" s="751"/>
      <c r="AG57" s="752"/>
      <c r="AH57" s="752"/>
      <c r="AI57" s="752"/>
      <c r="AJ57" s="753"/>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14"/>
      <c r="BK57" s="214"/>
      <c r="BL57" s="214"/>
      <c r="BM57" s="214"/>
      <c r="BN57" s="214"/>
      <c r="BO57" s="223"/>
      <c r="BP57" s="223"/>
      <c r="BQ57" s="220">
        <v>51</v>
      </c>
      <c r="BR57" s="221"/>
      <c r="BS57" s="758"/>
      <c r="BT57" s="759"/>
      <c r="BU57" s="759"/>
      <c r="BV57" s="759"/>
      <c r="BW57" s="759"/>
      <c r="BX57" s="759"/>
      <c r="BY57" s="759"/>
      <c r="BZ57" s="759"/>
      <c r="CA57" s="759"/>
      <c r="CB57" s="759"/>
      <c r="CC57" s="759"/>
      <c r="CD57" s="759"/>
      <c r="CE57" s="759"/>
      <c r="CF57" s="759"/>
      <c r="CG57" s="760"/>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58"/>
      <c r="DW57" s="759"/>
      <c r="DX57" s="759"/>
      <c r="DY57" s="759"/>
      <c r="DZ57" s="772"/>
      <c r="EA57" s="211"/>
    </row>
    <row r="58" spans="1:131" ht="26.25" customHeight="1" x14ac:dyDescent="0.15">
      <c r="A58" s="220">
        <v>31</v>
      </c>
      <c r="B58" s="745"/>
      <c r="C58" s="746"/>
      <c r="D58" s="746"/>
      <c r="E58" s="746"/>
      <c r="F58" s="746"/>
      <c r="G58" s="746"/>
      <c r="H58" s="746"/>
      <c r="I58" s="746"/>
      <c r="J58" s="746"/>
      <c r="K58" s="746"/>
      <c r="L58" s="746"/>
      <c r="M58" s="746"/>
      <c r="N58" s="746"/>
      <c r="O58" s="746"/>
      <c r="P58" s="747"/>
      <c r="Q58" s="819"/>
      <c r="R58" s="820"/>
      <c r="S58" s="820"/>
      <c r="T58" s="820"/>
      <c r="U58" s="820"/>
      <c r="V58" s="820"/>
      <c r="W58" s="820"/>
      <c r="X58" s="820"/>
      <c r="Y58" s="820"/>
      <c r="Z58" s="820"/>
      <c r="AA58" s="820"/>
      <c r="AB58" s="820"/>
      <c r="AC58" s="820"/>
      <c r="AD58" s="820"/>
      <c r="AE58" s="821"/>
      <c r="AF58" s="751"/>
      <c r="AG58" s="752"/>
      <c r="AH58" s="752"/>
      <c r="AI58" s="752"/>
      <c r="AJ58" s="753"/>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14"/>
      <c r="BK58" s="214"/>
      <c r="BL58" s="214"/>
      <c r="BM58" s="214"/>
      <c r="BN58" s="214"/>
      <c r="BO58" s="223"/>
      <c r="BP58" s="223"/>
      <c r="BQ58" s="220">
        <v>52</v>
      </c>
      <c r="BR58" s="221"/>
      <c r="BS58" s="758"/>
      <c r="BT58" s="759"/>
      <c r="BU58" s="759"/>
      <c r="BV58" s="759"/>
      <c r="BW58" s="759"/>
      <c r="BX58" s="759"/>
      <c r="BY58" s="759"/>
      <c r="BZ58" s="759"/>
      <c r="CA58" s="759"/>
      <c r="CB58" s="759"/>
      <c r="CC58" s="759"/>
      <c r="CD58" s="759"/>
      <c r="CE58" s="759"/>
      <c r="CF58" s="759"/>
      <c r="CG58" s="760"/>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58"/>
      <c r="DW58" s="759"/>
      <c r="DX58" s="759"/>
      <c r="DY58" s="759"/>
      <c r="DZ58" s="772"/>
      <c r="EA58" s="211"/>
    </row>
    <row r="59" spans="1:131" ht="26.25" customHeight="1" x14ac:dyDescent="0.15">
      <c r="A59" s="220">
        <v>32</v>
      </c>
      <c r="B59" s="745"/>
      <c r="C59" s="746"/>
      <c r="D59" s="746"/>
      <c r="E59" s="746"/>
      <c r="F59" s="746"/>
      <c r="G59" s="746"/>
      <c r="H59" s="746"/>
      <c r="I59" s="746"/>
      <c r="J59" s="746"/>
      <c r="K59" s="746"/>
      <c r="L59" s="746"/>
      <c r="M59" s="746"/>
      <c r="N59" s="746"/>
      <c r="O59" s="746"/>
      <c r="P59" s="747"/>
      <c r="Q59" s="819"/>
      <c r="R59" s="820"/>
      <c r="S59" s="820"/>
      <c r="T59" s="820"/>
      <c r="U59" s="820"/>
      <c r="V59" s="820"/>
      <c r="W59" s="820"/>
      <c r="X59" s="820"/>
      <c r="Y59" s="820"/>
      <c r="Z59" s="820"/>
      <c r="AA59" s="820"/>
      <c r="AB59" s="820"/>
      <c r="AC59" s="820"/>
      <c r="AD59" s="820"/>
      <c r="AE59" s="821"/>
      <c r="AF59" s="751"/>
      <c r="AG59" s="752"/>
      <c r="AH59" s="752"/>
      <c r="AI59" s="752"/>
      <c r="AJ59" s="753"/>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14"/>
      <c r="BK59" s="214"/>
      <c r="BL59" s="214"/>
      <c r="BM59" s="214"/>
      <c r="BN59" s="214"/>
      <c r="BO59" s="223"/>
      <c r="BP59" s="223"/>
      <c r="BQ59" s="220">
        <v>53</v>
      </c>
      <c r="BR59" s="221"/>
      <c r="BS59" s="758"/>
      <c r="BT59" s="759"/>
      <c r="BU59" s="759"/>
      <c r="BV59" s="759"/>
      <c r="BW59" s="759"/>
      <c r="BX59" s="759"/>
      <c r="BY59" s="759"/>
      <c r="BZ59" s="759"/>
      <c r="CA59" s="759"/>
      <c r="CB59" s="759"/>
      <c r="CC59" s="759"/>
      <c r="CD59" s="759"/>
      <c r="CE59" s="759"/>
      <c r="CF59" s="759"/>
      <c r="CG59" s="760"/>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58"/>
      <c r="DW59" s="759"/>
      <c r="DX59" s="759"/>
      <c r="DY59" s="759"/>
      <c r="DZ59" s="772"/>
      <c r="EA59" s="211"/>
    </row>
    <row r="60" spans="1:131" ht="26.25" customHeight="1" x14ac:dyDescent="0.15">
      <c r="A60" s="220">
        <v>33</v>
      </c>
      <c r="B60" s="745"/>
      <c r="C60" s="746"/>
      <c r="D60" s="746"/>
      <c r="E60" s="746"/>
      <c r="F60" s="746"/>
      <c r="G60" s="746"/>
      <c r="H60" s="746"/>
      <c r="I60" s="746"/>
      <c r="J60" s="746"/>
      <c r="K60" s="746"/>
      <c r="L60" s="746"/>
      <c r="M60" s="746"/>
      <c r="N60" s="746"/>
      <c r="O60" s="746"/>
      <c r="P60" s="747"/>
      <c r="Q60" s="819"/>
      <c r="R60" s="820"/>
      <c r="S60" s="820"/>
      <c r="T60" s="820"/>
      <c r="U60" s="820"/>
      <c r="V60" s="820"/>
      <c r="W60" s="820"/>
      <c r="X60" s="820"/>
      <c r="Y60" s="820"/>
      <c r="Z60" s="820"/>
      <c r="AA60" s="820"/>
      <c r="AB60" s="820"/>
      <c r="AC60" s="820"/>
      <c r="AD60" s="820"/>
      <c r="AE60" s="821"/>
      <c r="AF60" s="751"/>
      <c r="AG60" s="752"/>
      <c r="AH60" s="752"/>
      <c r="AI60" s="752"/>
      <c r="AJ60" s="753"/>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14"/>
      <c r="BK60" s="214"/>
      <c r="BL60" s="214"/>
      <c r="BM60" s="214"/>
      <c r="BN60" s="214"/>
      <c r="BO60" s="223"/>
      <c r="BP60" s="223"/>
      <c r="BQ60" s="220">
        <v>54</v>
      </c>
      <c r="BR60" s="221"/>
      <c r="BS60" s="758"/>
      <c r="BT60" s="759"/>
      <c r="BU60" s="759"/>
      <c r="BV60" s="759"/>
      <c r="BW60" s="759"/>
      <c r="BX60" s="759"/>
      <c r="BY60" s="759"/>
      <c r="BZ60" s="759"/>
      <c r="CA60" s="759"/>
      <c r="CB60" s="759"/>
      <c r="CC60" s="759"/>
      <c r="CD60" s="759"/>
      <c r="CE60" s="759"/>
      <c r="CF60" s="759"/>
      <c r="CG60" s="760"/>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58"/>
      <c r="DW60" s="759"/>
      <c r="DX60" s="759"/>
      <c r="DY60" s="759"/>
      <c r="DZ60" s="772"/>
      <c r="EA60" s="211"/>
    </row>
    <row r="61" spans="1:131" ht="26.25" customHeight="1" thickBot="1" x14ac:dyDescent="0.2">
      <c r="A61" s="220">
        <v>34</v>
      </c>
      <c r="B61" s="745"/>
      <c r="C61" s="746"/>
      <c r="D61" s="746"/>
      <c r="E61" s="746"/>
      <c r="F61" s="746"/>
      <c r="G61" s="746"/>
      <c r="H61" s="746"/>
      <c r="I61" s="746"/>
      <c r="J61" s="746"/>
      <c r="K61" s="746"/>
      <c r="L61" s="746"/>
      <c r="M61" s="746"/>
      <c r="N61" s="746"/>
      <c r="O61" s="746"/>
      <c r="P61" s="747"/>
      <c r="Q61" s="819"/>
      <c r="R61" s="820"/>
      <c r="S61" s="820"/>
      <c r="T61" s="820"/>
      <c r="U61" s="820"/>
      <c r="V61" s="820"/>
      <c r="W61" s="820"/>
      <c r="X61" s="820"/>
      <c r="Y61" s="820"/>
      <c r="Z61" s="820"/>
      <c r="AA61" s="820"/>
      <c r="AB61" s="820"/>
      <c r="AC61" s="820"/>
      <c r="AD61" s="820"/>
      <c r="AE61" s="821"/>
      <c r="AF61" s="751"/>
      <c r="AG61" s="752"/>
      <c r="AH61" s="752"/>
      <c r="AI61" s="752"/>
      <c r="AJ61" s="753"/>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14"/>
      <c r="BK61" s="214"/>
      <c r="BL61" s="214"/>
      <c r="BM61" s="214"/>
      <c r="BN61" s="214"/>
      <c r="BO61" s="223"/>
      <c r="BP61" s="223"/>
      <c r="BQ61" s="220">
        <v>55</v>
      </c>
      <c r="BR61" s="221"/>
      <c r="BS61" s="758"/>
      <c r="BT61" s="759"/>
      <c r="BU61" s="759"/>
      <c r="BV61" s="759"/>
      <c r="BW61" s="759"/>
      <c r="BX61" s="759"/>
      <c r="BY61" s="759"/>
      <c r="BZ61" s="759"/>
      <c r="CA61" s="759"/>
      <c r="CB61" s="759"/>
      <c r="CC61" s="759"/>
      <c r="CD61" s="759"/>
      <c r="CE61" s="759"/>
      <c r="CF61" s="759"/>
      <c r="CG61" s="760"/>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58"/>
      <c r="DW61" s="759"/>
      <c r="DX61" s="759"/>
      <c r="DY61" s="759"/>
      <c r="DZ61" s="772"/>
      <c r="EA61" s="211"/>
    </row>
    <row r="62" spans="1:131" ht="26.25" customHeight="1" x14ac:dyDescent="0.15">
      <c r="A62" s="220">
        <v>35</v>
      </c>
      <c r="B62" s="745"/>
      <c r="C62" s="746"/>
      <c r="D62" s="746"/>
      <c r="E62" s="746"/>
      <c r="F62" s="746"/>
      <c r="G62" s="746"/>
      <c r="H62" s="746"/>
      <c r="I62" s="746"/>
      <c r="J62" s="746"/>
      <c r="K62" s="746"/>
      <c r="L62" s="746"/>
      <c r="M62" s="746"/>
      <c r="N62" s="746"/>
      <c r="O62" s="746"/>
      <c r="P62" s="747"/>
      <c r="Q62" s="819"/>
      <c r="R62" s="820"/>
      <c r="S62" s="820"/>
      <c r="T62" s="820"/>
      <c r="U62" s="820"/>
      <c r="V62" s="820"/>
      <c r="W62" s="820"/>
      <c r="X62" s="820"/>
      <c r="Y62" s="820"/>
      <c r="Z62" s="820"/>
      <c r="AA62" s="820"/>
      <c r="AB62" s="820"/>
      <c r="AC62" s="820"/>
      <c r="AD62" s="820"/>
      <c r="AE62" s="821"/>
      <c r="AF62" s="751"/>
      <c r="AG62" s="752"/>
      <c r="AH62" s="752"/>
      <c r="AI62" s="752"/>
      <c r="AJ62" s="753"/>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399</v>
      </c>
      <c r="BK62" s="792"/>
      <c r="BL62" s="792"/>
      <c r="BM62" s="792"/>
      <c r="BN62" s="793"/>
      <c r="BO62" s="223"/>
      <c r="BP62" s="223"/>
      <c r="BQ62" s="220">
        <v>56</v>
      </c>
      <c r="BR62" s="221"/>
      <c r="BS62" s="758"/>
      <c r="BT62" s="759"/>
      <c r="BU62" s="759"/>
      <c r="BV62" s="759"/>
      <c r="BW62" s="759"/>
      <c r="BX62" s="759"/>
      <c r="BY62" s="759"/>
      <c r="BZ62" s="759"/>
      <c r="CA62" s="759"/>
      <c r="CB62" s="759"/>
      <c r="CC62" s="759"/>
      <c r="CD62" s="759"/>
      <c r="CE62" s="759"/>
      <c r="CF62" s="759"/>
      <c r="CG62" s="760"/>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58"/>
      <c r="DW62" s="759"/>
      <c r="DX62" s="759"/>
      <c r="DY62" s="759"/>
      <c r="DZ62" s="772"/>
      <c r="EA62" s="211"/>
    </row>
    <row r="63" spans="1:131" ht="26.25" customHeight="1" thickBot="1" x14ac:dyDescent="0.2">
      <c r="A63" s="222" t="s">
        <v>378</v>
      </c>
      <c r="B63" s="776" t="s">
        <v>400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30</v>
      </c>
      <c r="AG63" s="828"/>
      <c r="AH63" s="828"/>
      <c r="AI63" s="828"/>
      <c r="AJ63" s="829"/>
      <c r="AK63" s="830"/>
      <c r="AL63" s="825"/>
      <c r="AM63" s="825"/>
      <c r="AN63" s="825"/>
      <c r="AO63" s="825"/>
      <c r="AP63" s="828">
        <f>SUM(AP28:AT46)</f>
        <v>3766</v>
      </c>
      <c r="AQ63" s="828"/>
      <c r="AR63" s="828"/>
      <c r="AS63" s="828"/>
      <c r="AT63" s="828"/>
      <c r="AU63" s="828">
        <f>SUM(AU28:AY55)</f>
        <v>3154</v>
      </c>
      <c r="AV63" s="828"/>
      <c r="AW63" s="828"/>
      <c r="AX63" s="828"/>
      <c r="AY63" s="828"/>
      <c r="AZ63" s="832"/>
      <c r="BA63" s="832"/>
      <c r="BB63" s="832"/>
      <c r="BC63" s="832"/>
      <c r="BD63" s="832"/>
      <c r="BE63" s="833"/>
      <c r="BF63" s="833"/>
      <c r="BG63" s="833"/>
      <c r="BH63" s="833"/>
      <c r="BI63" s="834"/>
      <c r="BJ63" s="835" t="s">
        <v>401</v>
      </c>
      <c r="BK63" s="836"/>
      <c r="BL63" s="836"/>
      <c r="BM63" s="836"/>
      <c r="BN63" s="837"/>
      <c r="BO63" s="223"/>
      <c r="BP63" s="223"/>
      <c r="BQ63" s="220">
        <v>57</v>
      </c>
      <c r="BR63" s="221"/>
      <c r="BS63" s="758"/>
      <c r="BT63" s="759"/>
      <c r="BU63" s="759"/>
      <c r="BV63" s="759"/>
      <c r="BW63" s="759"/>
      <c r="BX63" s="759"/>
      <c r="BY63" s="759"/>
      <c r="BZ63" s="759"/>
      <c r="CA63" s="759"/>
      <c r="CB63" s="759"/>
      <c r="CC63" s="759"/>
      <c r="CD63" s="759"/>
      <c r="CE63" s="759"/>
      <c r="CF63" s="759"/>
      <c r="CG63" s="760"/>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58"/>
      <c r="DW63" s="759"/>
      <c r="DX63" s="759"/>
      <c r="DY63" s="759"/>
      <c r="DZ63" s="772"/>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58"/>
      <c r="BT64" s="759"/>
      <c r="BU64" s="759"/>
      <c r="BV64" s="759"/>
      <c r="BW64" s="759"/>
      <c r="BX64" s="759"/>
      <c r="BY64" s="759"/>
      <c r="BZ64" s="759"/>
      <c r="CA64" s="759"/>
      <c r="CB64" s="759"/>
      <c r="CC64" s="759"/>
      <c r="CD64" s="759"/>
      <c r="CE64" s="759"/>
      <c r="CF64" s="759"/>
      <c r="CG64" s="760"/>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58"/>
      <c r="DW64" s="759"/>
      <c r="DX64" s="759"/>
      <c r="DY64" s="759"/>
      <c r="DZ64" s="772"/>
      <c r="EA64" s="211"/>
    </row>
    <row r="65" spans="1:131" ht="26.25" customHeight="1" thickBot="1" x14ac:dyDescent="0.2">
      <c r="A65" s="214" t="s">
        <v>402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58"/>
      <c r="BT65" s="759"/>
      <c r="BU65" s="759"/>
      <c r="BV65" s="759"/>
      <c r="BW65" s="759"/>
      <c r="BX65" s="759"/>
      <c r="BY65" s="759"/>
      <c r="BZ65" s="759"/>
      <c r="CA65" s="759"/>
      <c r="CB65" s="759"/>
      <c r="CC65" s="759"/>
      <c r="CD65" s="759"/>
      <c r="CE65" s="759"/>
      <c r="CF65" s="759"/>
      <c r="CG65" s="760"/>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58"/>
      <c r="DW65" s="759"/>
      <c r="DX65" s="759"/>
      <c r="DY65" s="759"/>
      <c r="DZ65" s="772"/>
      <c r="EA65" s="211"/>
    </row>
    <row r="66" spans="1:131" ht="26.25" customHeight="1" x14ac:dyDescent="0.15">
      <c r="A66" s="730" t="s">
        <v>403</v>
      </c>
      <c r="B66" s="731"/>
      <c r="C66" s="731"/>
      <c r="D66" s="731"/>
      <c r="E66" s="731"/>
      <c r="F66" s="731"/>
      <c r="G66" s="731"/>
      <c r="H66" s="731"/>
      <c r="I66" s="731"/>
      <c r="J66" s="731"/>
      <c r="K66" s="731"/>
      <c r="L66" s="731"/>
      <c r="M66" s="731"/>
      <c r="N66" s="731"/>
      <c r="O66" s="731"/>
      <c r="P66" s="732"/>
      <c r="Q66" s="707" t="s">
        <v>383</v>
      </c>
      <c r="R66" s="708"/>
      <c r="S66" s="708"/>
      <c r="T66" s="708"/>
      <c r="U66" s="709"/>
      <c r="V66" s="707" t="s">
        <v>404</v>
      </c>
      <c r="W66" s="708"/>
      <c r="X66" s="708"/>
      <c r="Y66" s="708"/>
      <c r="Z66" s="709"/>
      <c r="AA66" s="707" t="s">
        <v>405</v>
      </c>
      <c r="AB66" s="708"/>
      <c r="AC66" s="708"/>
      <c r="AD66" s="708"/>
      <c r="AE66" s="709"/>
      <c r="AF66" s="838" t="s">
        <v>386</v>
      </c>
      <c r="AG66" s="799"/>
      <c r="AH66" s="799"/>
      <c r="AI66" s="799"/>
      <c r="AJ66" s="839"/>
      <c r="AK66" s="707" t="s">
        <v>406</v>
      </c>
      <c r="AL66" s="731"/>
      <c r="AM66" s="731"/>
      <c r="AN66" s="731"/>
      <c r="AO66" s="732"/>
      <c r="AP66" s="707" t="s">
        <v>407</v>
      </c>
      <c r="AQ66" s="708"/>
      <c r="AR66" s="708"/>
      <c r="AS66" s="708"/>
      <c r="AT66" s="709"/>
      <c r="AU66" s="707" t="s">
        <v>408</v>
      </c>
      <c r="AV66" s="708"/>
      <c r="AW66" s="708"/>
      <c r="AX66" s="708"/>
      <c r="AY66" s="709"/>
      <c r="AZ66" s="707" t="s">
        <v>366</v>
      </c>
      <c r="BA66" s="708"/>
      <c r="BB66" s="708"/>
      <c r="BC66" s="708"/>
      <c r="BD66" s="719"/>
      <c r="BE66" s="223"/>
      <c r="BF66" s="223"/>
      <c r="BG66" s="223"/>
      <c r="BH66" s="223"/>
      <c r="BI66" s="223"/>
      <c r="BJ66" s="223"/>
      <c r="BK66" s="223"/>
      <c r="BL66" s="223"/>
      <c r="BM66" s="223"/>
      <c r="BN66" s="223"/>
      <c r="BO66" s="223"/>
      <c r="BP66" s="223"/>
      <c r="BQ66" s="220">
        <v>60</v>
      </c>
      <c r="BR66" s="225"/>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11"/>
    </row>
    <row r="67" spans="1:13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0"/>
      <c r="AG67" s="802"/>
      <c r="AH67" s="802"/>
      <c r="AI67" s="802"/>
      <c r="AJ67" s="841"/>
      <c r="AK67" s="842"/>
      <c r="AL67" s="734"/>
      <c r="AM67" s="734"/>
      <c r="AN67" s="734"/>
      <c r="AO67" s="735"/>
      <c r="AP67" s="710"/>
      <c r="AQ67" s="711"/>
      <c r="AR67" s="711"/>
      <c r="AS67" s="711"/>
      <c r="AT67" s="712"/>
      <c r="AU67" s="710"/>
      <c r="AV67" s="711"/>
      <c r="AW67" s="711"/>
      <c r="AX67" s="711"/>
      <c r="AY67" s="712"/>
      <c r="AZ67" s="710"/>
      <c r="BA67" s="711"/>
      <c r="BB67" s="711"/>
      <c r="BC67" s="711"/>
      <c r="BD67" s="720"/>
      <c r="BE67" s="223"/>
      <c r="BF67" s="223"/>
      <c r="BG67" s="223"/>
      <c r="BH67" s="223"/>
      <c r="BI67" s="223"/>
      <c r="BJ67" s="223"/>
      <c r="BK67" s="223"/>
      <c r="BL67" s="223"/>
      <c r="BM67" s="223"/>
      <c r="BN67" s="223"/>
      <c r="BO67" s="223"/>
      <c r="BP67" s="223"/>
      <c r="BQ67" s="220">
        <v>61</v>
      </c>
      <c r="BR67" s="225"/>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11"/>
    </row>
    <row r="68" spans="1:131" ht="26.25" customHeight="1" thickTop="1" x14ac:dyDescent="0.15">
      <c r="A68" s="218">
        <v>1</v>
      </c>
      <c r="B68" s="853" t="s">
        <v>564</v>
      </c>
      <c r="C68" s="854"/>
      <c r="D68" s="854"/>
      <c r="E68" s="854"/>
      <c r="F68" s="854"/>
      <c r="G68" s="854"/>
      <c r="H68" s="854"/>
      <c r="I68" s="854"/>
      <c r="J68" s="854"/>
      <c r="K68" s="854"/>
      <c r="L68" s="854"/>
      <c r="M68" s="854"/>
      <c r="N68" s="854"/>
      <c r="O68" s="854"/>
      <c r="P68" s="855"/>
      <c r="Q68" s="856">
        <v>1418</v>
      </c>
      <c r="R68" s="850"/>
      <c r="S68" s="850"/>
      <c r="T68" s="850"/>
      <c r="U68" s="850"/>
      <c r="V68" s="850">
        <v>1411</v>
      </c>
      <c r="W68" s="850"/>
      <c r="X68" s="850"/>
      <c r="Y68" s="850"/>
      <c r="Z68" s="850"/>
      <c r="AA68" s="850">
        <v>7</v>
      </c>
      <c r="AB68" s="850"/>
      <c r="AC68" s="850"/>
      <c r="AD68" s="850"/>
      <c r="AE68" s="850"/>
      <c r="AF68" s="850">
        <v>7</v>
      </c>
      <c r="AG68" s="850"/>
      <c r="AH68" s="850"/>
      <c r="AI68" s="850"/>
      <c r="AJ68" s="850"/>
      <c r="AK68" s="850">
        <v>3</v>
      </c>
      <c r="AL68" s="850"/>
      <c r="AM68" s="850"/>
      <c r="AN68" s="850"/>
      <c r="AO68" s="850"/>
      <c r="AP68" s="850">
        <v>402</v>
      </c>
      <c r="AQ68" s="850"/>
      <c r="AR68" s="850"/>
      <c r="AS68" s="850"/>
      <c r="AT68" s="850"/>
      <c r="AU68" s="850"/>
      <c r="AV68" s="850"/>
      <c r="AW68" s="850"/>
      <c r="AX68" s="850"/>
      <c r="AY68" s="850"/>
      <c r="AZ68" s="851"/>
      <c r="BA68" s="851"/>
      <c r="BB68" s="851"/>
      <c r="BC68" s="851"/>
      <c r="BD68" s="852"/>
      <c r="BE68" s="223"/>
      <c r="BF68" s="223"/>
      <c r="BG68" s="223"/>
      <c r="BH68" s="223"/>
      <c r="BI68" s="223"/>
      <c r="BJ68" s="223"/>
      <c r="BK68" s="223"/>
      <c r="BL68" s="223"/>
      <c r="BM68" s="223"/>
      <c r="BN68" s="223"/>
      <c r="BO68" s="223"/>
      <c r="BP68" s="223"/>
      <c r="BQ68" s="220">
        <v>62</v>
      </c>
      <c r="BR68" s="225"/>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11"/>
    </row>
    <row r="69" spans="1:131" ht="26.25" customHeight="1" x14ac:dyDescent="0.15">
      <c r="A69" s="220">
        <v>2</v>
      </c>
      <c r="B69" s="857" t="s">
        <v>565</v>
      </c>
      <c r="C69" s="858"/>
      <c r="D69" s="858"/>
      <c r="E69" s="858"/>
      <c r="F69" s="858"/>
      <c r="G69" s="858"/>
      <c r="H69" s="858"/>
      <c r="I69" s="858"/>
      <c r="J69" s="858"/>
      <c r="K69" s="858"/>
      <c r="L69" s="858"/>
      <c r="M69" s="858"/>
      <c r="N69" s="858"/>
      <c r="O69" s="858"/>
      <c r="P69" s="859"/>
      <c r="Q69" s="860">
        <v>843</v>
      </c>
      <c r="R69" s="817"/>
      <c r="S69" s="817"/>
      <c r="T69" s="817"/>
      <c r="U69" s="817"/>
      <c r="V69" s="817">
        <v>811</v>
      </c>
      <c r="W69" s="817"/>
      <c r="X69" s="817"/>
      <c r="Y69" s="817"/>
      <c r="Z69" s="817"/>
      <c r="AA69" s="817">
        <v>32</v>
      </c>
      <c r="AB69" s="817"/>
      <c r="AC69" s="817"/>
      <c r="AD69" s="817"/>
      <c r="AE69" s="817"/>
      <c r="AF69" s="817">
        <v>168</v>
      </c>
      <c r="AG69" s="817"/>
      <c r="AH69" s="817"/>
      <c r="AI69" s="817"/>
      <c r="AJ69" s="817"/>
      <c r="AK69" s="817">
        <v>309</v>
      </c>
      <c r="AL69" s="817"/>
      <c r="AM69" s="817"/>
      <c r="AN69" s="817"/>
      <c r="AO69" s="817"/>
      <c r="AP69" s="817">
        <v>520</v>
      </c>
      <c r="AQ69" s="817"/>
      <c r="AR69" s="817"/>
      <c r="AS69" s="817"/>
      <c r="AT69" s="817"/>
      <c r="AU69" s="817"/>
      <c r="AV69" s="817"/>
      <c r="AW69" s="817"/>
      <c r="AX69" s="817"/>
      <c r="AY69" s="817"/>
      <c r="AZ69" s="814" t="s">
        <v>573</v>
      </c>
      <c r="BA69" s="814"/>
      <c r="BB69" s="814"/>
      <c r="BC69" s="814"/>
      <c r="BD69" s="815"/>
      <c r="BE69" s="223"/>
      <c r="BF69" s="223"/>
      <c r="BG69" s="223"/>
      <c r="BH69" s="223"/>
      <c r="BI69" s="223"/>
      <c r="BJ69" s="223"/>
      <c r="BK69" s="223"/>
      <c r="BL69" s="223"/>
      <c r="BM69" s="223"/>
      <c r="BN69" s="223"/>
      <c r="BO69" s="223"/>
      <c r="BP69" s="223"/>
      <c r="BQ69" s="220">
        <v>63</v>
      </c>
      <c r="BR69" s="225"/>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11"/>
    </row>
    <row r="70" spans="1:131" ht="26.25" customHeight="1" x14ac:dyDescent="0.15">
      <c r="A70" s="220">
        <v>3</v>
      </c>
      <c r="B70" s="857" t="s">
        <v>566</v>
      </c>
      <c r="C70" s="858"/>
      <c r="D70" s="858"/>
      <c r="E70" s="858"/>
      <c r="F70" s="858"/>
      <c r="G70" s="858"/>
      <c r="H70" s="858"/>
      <c r="I70" s="858"/>
      <c r="J70" s="858"/>
      <c r="K70" s="858"/>
      <c r="L70" s="858"/>
      <c r="M70" s="858"/>
      <c r="N70" s="858"/>
      <c r="O70" s="858"/>
      <c r="P70" s="859"/>
      <c r="Q70" s="860">
        <v>3070</v>
      </c>
      <c r="R70" s="817"/>
      <c r="S70" s="817"/>
      <c r="T70" s="817"/>
      <c r="U70" s="817"/>
      <c r="V70" s="817">
        <v>3248</v>
      </c>
      <c r="W70" s="817"/>
      <c r="X70" s="817"/>
      <c r="Y70" s="817"/>
      <c r="Z70" s="817"/>
      <c r="AA70" s="817">
        <v>-178</v>
      </c>
      <c r="AB70" s="817"/>
      <c r="AC70" s="817"/>
      <c r="AD70" s="817"/>
      <c r="AE70" s="817"/>
      <c r="AF70" s="817">
        <v>760</v>
      </c>
      <c r="AG70" s="817"/>
      <c r="AH70" s="817"/>
      <c r="AI70" s="817"/>
      <c r="AJ70" s="817"/>
      <c r="AK70" s="817">
        <v>901</v>
      </c>
      <c r="AL70" s="817"/>
      <c r="AM70" s="817"/>
      <c r="AN70" s="817"/>
      <c r="AO70" s="817"/>
      <c r="AP70" s="817">
        <v>1222</v>
      </c>
      <c r="AQ70" s="817"/>
      <c r="AR70" s="817"/>
      <c r="AS70" s="817"/>
      <c r="AT70" s="817"/>
      <c r="AU70" s="817"/>
      <c r="AV70" s="817"/>
      <c r="AW70" s="817"/>
      <c r="AX70" s="817"/>
      <c r="AY70" s="817"/>
      <c r="AZ70" s="814" t="s">
        <v>574</v>
      </c>
      <c r="BA70" s="814"/>
      <c r="BB70" s="814"/>
      <c r="BC70" s="814"/>
      <c r="BD70" s="815"/>
      <c r="BE70" s="223"/>
      <c r="BF70" s="223"/>
      <c r="BG70" s="223"/>
      <c r="BH70" s="223"/>
      <c r="BI70" s="223"/>
      <c r="BJ70" s="223"/>
      <c r="BK70" s="223"/>
      <c r="BL70" s="223"/>
      <c r="BM70" s="223"/>
      <c r="BN70" s="223"/>
      <c r="BO70" s="223"/>
      <c r="BP70" s="223"/>
      <c r="BQ70" s="220">
        <v>64</v>
      </c>
      <c r="BR70" s="225"/>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11"/>
    </row>
    <row r="71" spans="1:131" ht="26.25" customHeight="1" x14ac:dyDescent="0.15">
      <c r="A71" s="220">
        <v>4</v>
      </c>
      <c r="B71" s="857" t="s">
        <v>567</v>
      </c>
      <c r="C71" s="858"/>
      <c r="D71" s="858"/>
      <c r="E71" s="858"/>
      <c r="F71" s="858"/>
      <c r="G71" s="858"/>
      <c r="H71" s="858"/>
      <c r="I71" s="858"/>
      <c r="J71" s="858"/>
      <c r="K71" s="858"/>
      <c r="L71" s="858"/>
      <c r="M71" s="858"/>
      <c r="N71" s="858"/>
      <c r="O71" s="858"/>
      <c r="P71" s="859"/>
      <c r="Q71" s="860">
        <v>3379</v>
      </c>
      <c r="R71" s="817"/>
      <c r="S71" s="817"/>
      <c r="T71" s="817"/>
      <c r="U71" s="817"/>
      <c r="V71" s="817">
        <v>3280</v>
      </c>
      <c r="W71" s="817"/>
      <c r="X71" s="817"/>
      <c r="Y71" s="817"/>
      <c r="Z71" s="817"/>
      <c r="AA71" s="817">
        <v>99</v>
      </c>
      <c r="AB71" s="817"/>
      <c r="AC71" s="817"/>
      <c r="AD71" s="817"/>
      <c r="AE71" s="817"/>
      <c r="AF71" s="817">
        <v>99</v>
      </c>
      <c r="AG71" s="817"/>
      <c r="AH71" s="817"/>
      <c r="AI71" s="817"/>
      <c r="AJ71" s="817"/>
      <c r="AK71" s="817">
        <v>506</v>
      </c>
      <c r="AL71" s="817"/>
      <c r="AM71" s="817"/>
      <c r="AN71" s="817"/>
      <c r="AO71" s="817"/>
      <c r="AP71" s="817" t="s">
        <v>572</v>
      </c>
      <c r="AQ71" s="817"/>
      <c r="AR71" s="817"/>
      <c r="AS71" s="817"/>
      <c r="AT71" s="817"/>
      <c r="AU71" s="817"/>
      <c r="AV71" s="817"/>
      <c r="AW71" s="817"/>
      <c r="AX71" s="817"/>
      <c r="AY71" s="817"/>
      <c r="AZ71" s="814"/>
      <c r="BA71" s="814"/>
      <c r="BB71" s="814"/>
      <c r="BC71" s="814"/>
      <c r="BD71" s="815"/>
      <c r="BE71" s="223"/>
      <c r="BF71" s="223"/>
      <c r="BG71" s="223"/>
      <c r="BH71" s="223"/>
      <c r="BI71" s="223"/>
      <c r="BJ71" s="223"/>
      <c r="BK71" s="223"/>
      <c r="BL71" s="223"/>
      <c r="BM71" s="223"/>
      <c r="BN71" s="223"/>
      <c r="BO71" s="223"/>
      <c r="BP71" s="223"/>
      <c r="BQ71" s="220">
        <v>65</v>
      </c>
      <c r="BR71" s="225"/>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11"/>
    </row>
    <row r="72" spans="1:131" ht="26.25" customHeight="1" x14ac:dyDescent="0.15">
      <c r="A72" s="220">
        <v>5</v>
      </c>
      <c r="B72" s="857" t="s">
        <v>568</v>
      </c>
      <c r="C72" s="858"/>
      <c r="D72" s="858"/>
      <c r="E72" s="858"/>
      <c r="F72" s="858"/>
      <c r="G72" s="858"/>
      <c r="H72" s="858"/>
      <c r="I72" s="858"/>
      <c r="J72" s="858"/>
      <c r="K72" s="858"/>
      <c r="L72" s="858"/>
      <c r="M72" s="858"/>
      <c r="N72" s="858"/>
      <c r="O72" s="858"/>
      <c r="P72" s="859"/>
      <c r="Q72" s="860">
        <v>717</v>
      </c>
      <c r="R72" s="817"/>
      <c r="S72" s="817"/>
      <c r="T72" s="817"/>
      <c r="U72" s="817"/>
      <c r="V72" s="817">
        <v>694</v>
      </c>
      <c r="W72" s="817"/>
      <c r="X72" s="817"/>
      <c r="Y72" s="817"/>
      <c r="Z72" s="817"/>
      <c r="AA72" s="817">
        <v>23</v>
      </c>
      <c r="AB72" s="817"/>
      <c r="AC72" s="817"/>
      <c r="AD72" s="817"/>
      <c r="AE72" s="817"/>
      <c r="AF72" s="817">
        <v>23</v>
      </c>
      <c r="AG72" s="817"/>
      <c r="AH72" s="817"/>
      <c r="AI72" s="817"/>
      <c r="AJ72" s="817"/>
      <c r="AK72" s="817" t="s">
        <v>572</v>
      </c>
      <c r="AL72" s="817"/>
      <c r="AM72" s="817"/>
      <c r="AN72" s="817"/>
      <c r="AO72" s="817"/>
      <c r="AP72" s="817" t="s">
        <v>572</v>
      </c>
      <c r="AQ72" s="817"/>
      <c r="AR72" s="817"/>
      <c r="AS72" s="817"/>
      <c r="AT72" s="817"/>
      <c r="AU72" s="817"/>
      <c r="AV72" s="817"/>
      <c r="AW72" s="817"/>
      <c r="AX72" s="817"/>
      <c r="AY72" s="817"/>
      <c r="AZ72" s="814"/>
      <c r="BA72" s="814"/>
      <c r="BB72" s="814"/>
      <c r="BC72" s="814"/>
      <c r="BD72" s="815"/>
      <c r="BE72" s="223"/>
      <c r="BF72" s="223"/>
      <c r="BG72" s="223"/>
      <c r="BH72" s="223"/>
      <c r="BI72" s="223"/>
      <c r="BJ72" s="223"/>
      <c r="BK72" s="223"/>
      <c r="BL72" s="223"/>
      <c r="BM72" s="223"/>
      <c r="BN72" s="223"/>
      <c r="BO72" s="223"/>
      <c r="BP72" s="223"/>
      <c r="BQ72" s="220">
        <v>66</v>
      </c>
      <c r="BR72" s="225"/>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11"/>
    </row>
    <row r="73" spans="1:131" ht="26.25" customHeight="1" x14ac:dyDescent="0.15">
      <c r="A73" s="220">
        <v>6</v>
      </c>
      <c r="B73" s="857" t="s">
        <v>569</v>
      </c>
      <c r="C73" s="858"/>
      <c r="D73" s="858"/>
      <c r="E73" s="858"/>
      <c r="F73" s="858"/>
      <c r="G73" s="858"/>
      <c r="H73" s="858"/>
      <c r="I73" s="858"/>
      <c r="J73" s="858"/>
      <c r="K73" s="858"/>
      <c r="L73" s="858"/>
      <c r="M73" s="858"/>
      <c r="N73" s="858"/>
      <c r="O73" s="858"/>
      <c r="P73" s="859"/>
      <c r="Q73" s="860">
        <v>6009</v>
      </c>
      <c r="R73" s="817"/>
      <c r="S73" s="817"/>
      <c r="T73" s="817"/>
      <c r="U73" s="817"/>
      <c r="V73" s="817">
        <v>5997</v>
      </c>
      <c r="W73" s="817"/>
      <c r="X73" s="817"/>
      <c r="Y73" s="817"/>
      <c r="Z73" s="817"/>
      <c r="AA73" s="817">
        <v>12</v>
      </c>
      <c r="AB73" s="817"/>
      <c r="AC73" s="817"/>
      <c r="AD73" s="817"/>
      <c r="AE73" s="817"/>
      <c r="AF73" s="817">
        <v>12</v>
      </c>
      <c r="AG73" s="817"/>
      <c r="AH73" s="817"/>
      <c r="AI73" s="817"/>
      <c r="AJ73" s="817"/>
      <c r="AK73" s="817">
        <v>4</v>
      </c>
      <c r="AL73" s="817"/>
      <c r="AM73" s="817"/>
      <c r="AN73" s="817"/>
      <c r="AO73" s="817"/>
      <c r="AP73" s="817" t="s">
        <v>572</v>
      </c>
      <c r="AQ73" s="817"/>
      <c r="AR73" s="817"/>
      <c r="AS73" s="817"/>
      <c r="AT73" s="817"/>
      <c r="AU73" s="817"/>
      <c r="AV73" s="817"/>
      <c r="AW73" s="817"/>
      <c r="AX73" s="817"/>
      <c r="AY73" s="817"/>
      <c r="AZ73" s="814"/>
      <c r="BA73" s="814"/>
      <c r="BB73" s="814"/>
      <c r="BC73" s="814"/>
      <c r="BD73" s="815"/>
      <c r="BE73" s="223"/>
      <c r="BF73" s="223"/>
      <c r="BG73" s="223"/>
      <c r="BH73" s="223"/>
      <c r="BI73" s="223"/>
      <c r="BJ73" s="223"/>
      <c r="BK73" s="223"/>
      <c r="BL73" s="223"/>
      <c r="BM73" s="223"/>
      <c r="BN73" s="223"/>
      <c r="BO73" s="223"/>
      <c r="BP73" s="223"/>
      <c r="BQ73" s="220">
        <v>67</v>
      </c>
      <c r="BR73" s="225"/>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11"/>
    </row>
    <row r="74" spans="1:131" ht="26.25" customHeight="1" x14ac:dyDescent="0.15">
      <c r="A74" s="220">
        <v>7</v>
      </c>
      <c r="B74" s="857" t="s">
        <v>570</v>
      </c>
      <c r="C74" s="858"/>
      <c r="D74" s="858"/>
      <c r="E74" s="858"/>
      <c r="F74" s="858"/>
      <c r="G74" s="858"/>
      <c r="H74" s="858"/>
      <c r="I74" s="858"/>
      <c r="J74" s="858"/>
      <c r="K74" s="858"/>
      <c r="L74" s="858"/>
      <c r="M74" s="858"/>
      <c r="N74" s="858"/>
      <c r="O74" s="858"/>
      <c r="P74" s="859"/>
      <c r="Q74" s="860">
        <v>234</v>
      </c>
      <c r="R74" s="817"/>
      <c r="S74" s="817"/>
      <c r="T74" s="817"/>
      <c r="U74" s="817"/>
      <c r="V74" s="817">
        <v>203</v>
      </c>
      <c r="W74" s="817"/>
      <c r="X74" s="817"/>
      <c r="Y74" s="817"/>
      <c r="Z74" s="817"/>
      <c r="AA74" s="817">
        <v>30</v>
      </c>
      <c r="AB74" s="817"/>
      <c r="AC74" s="817"/>
      <c r="AD74" s="817"/>
      <c r="AE74" s="817"/>
      <c r="AF74" s="817">
        <v>30</v>
      </c>
      <c r="AG74" s="817"/>
      <c r="AH74" s="817"/>
      <c r="AI74" s="817"/>
      <c r="AJ74" s="817"/>
      <c r="AK74" s="817">
        <v>24</v>
      </c>
      <c r="AL74" s="817"/>
      <c r="AM74" s="817"/>
      <c r="AN74" s="817"/>
      <c r="AO74" s="817"/>
      <c r="AP74" s="817" t="s">
        <v>572</v>
      </c>
      <c r="AQ74" s="817"/>
      <c r="AR74" s="817"/>
      <c r="AS74" s="817"/>
      <c r="AT74" s="817"/>
      <c r="AU74" s="817"/>
      <c r="AV74" s="817"/>
      <c r="AW74" s="817"/>
      <c r="AX74" s="817"/>
      <c r="AY74" s="817"/>
      <c r="AZ74" s="814"/>
      <c r="BA74" s="814"/>
      <c r="BB74" s="814"/>
      <c r="BC74" s="814"/>
      <c r="BD74" s="815"/>
      <c r="BE74" s="223"/>
      <c r="BF74" s="223"/>
      <c r="BG74" s="223"/>
      <c r="BH74" s="223"/>
      <c r="BI74" s="223"/>
      <c r="BJ74" s="223"/>
      <c r="BK74" s="223"/>
      <c r="BL74" s="223"/>
      <c r="BM74" s="223"/>
      <c r="BN74" s="223"/>
      <c r="BO74" s="223"/>
      <c r="BP74" s="223"/>
      <c r="BQ74" s="220">
        <v>68</v>
      </c>
      <c r="BR74" s="225"/>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11"/>
    </row>
    <row r="75" spans="1:131" ht="26.25" customHeight="1" x14ac:dyDescent="0.15">
      <c r="A75" s="220">
        <v>8</v>
      </c>
      <c r="B75" s="857" t="s">
        <v>571</v>
      </c>
      <c r="C75" s="858"/>
      <c r="D75" s="858"/>
      <c r="E75" s="858"/>
      <c r="F75" s="858"/>
      <c r="G75" s="858"/>
      <c r="H75" s="858"/>
      <c r="I75" s="858"/>
      <c r="J75" s="858"/>
      <c r="K75" s="858"/>
      <c r="L75" s="858"/>
      <c r="M75" s="858"/>
      <c r="N75" s="858"/>
      <c r="O75" s="858"/>
      <c r="P75" s="859"/>
      <c r="Q75" s="861">
        <v>112628</v>
      </c>
      <c r="R75" s="862"/>
      <c r="S75" s="862"/>
      <c r="T75" s="862"/>
      <c r="U75" s="816"/>
      <c r="V75" s="863">
        <v>110221</v>
      </c>
      <c r="W75" s="862"/>
      <c r="X75" s="862"/>
      <c r="Y75" s="862"/>
      <c r="Z75" s="816"/>
      <c r="AA75" s="863">
        <v>2408</v>
      </c>
      <c r="AB75" s="862"/>
      <c r="AC75" s="862"/>
      <c r="AD75" s="862"/>
      <c r="AE75" s="816"/>
      <c r="AF75" s="863">
        <v>2408</v>
      </c>
      <c r="AG75" s="862"/>
      <c r="AH75" s="862"/>
      <c r="AI75" s="862"/>
      <c r="AJ75" s="816"/>
      <c r="AK75" s="863">
        <v>1</v>
      </c>
      <c r="AL75" s="862"/>
      <c r="AM75" s="862"/>
      <c r="AN75" s="862"/>
      <c r="AO75" s="816"/>
      <c r="AP75" s="863" t="s">
        <v>572</v>
      </c>
      <c r="AQ75" s="862"/>
      <c r="AR75" s="862"/>
      <c r="AS75" s="862"/>
      <c r="AT75" s="816"/>
      <c r="AU75" s="863"/>
      <c r="AV75" s="862"/>
      <c r="AW75" s="862"/>
      <c r="AX75" s="862"/>
      <c r="AY75" s="816"/>
      <c r="AZ75" s="814"/>
      <c r="BA75" s="814"/>
      <c r="BB75" s="814"/>
      <c r="BC75" s="814"/>
      <c r="BD75" s="815"/>
      <c r="BE75" s="223"/>
      <c r="BF75" s="223"/>
      <c r="BG75" s="223"/>
      <c r="BH75" s="223"/>
      <c r="BI75" s="223"/>
      <c r="BJ75" s="223"/>
      <c r="BK75" s="223"/>
      <c r="BL75" s="223"/>
      <c r="BM75" s="223"/>
      <c r="BN75" s="223"/>
      <c r="BO75" s="223"/>
      <c r="BP75" s="223"/>
      <c r="BQ75" s="220">
        <v>69</v>
      </c>
      <c r="BR75" s="225"/>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11"/>
    </row>
    <row r="76" spans="1:131" ht="26.25" customHeight="1" x14ac:dyDescent="0.15">
      <c r="A76" s="220">
        <v>9</v>
      </c>
      <c r="B76" s="857"/>
      <c r="C76" s="858"/>
      <c r="D76" s="858"/>
      <c r="E76" s="858"/>
      <c r="F76" s="858"/>
      <c r="G76" s="858"/>
      <c r="H76" s="858"/>
      <c r="I76" s="858"/>
      <c r="J76" s="858"/>
      <c r="K76" s="858"/>
      <c r="L76" s="858"/>
      <c r="M76" s="858"/>
      <c r="N76" s="858"/>
      <c r="O76" s="858"/>
      <c r="P76" s="859"/>
      <c r="Q76" s="861"/>
      <c r="R76" s="862"/>
      <c r="S76" s="862"/>
      <c r="T76" s="862"/>
      <c r="U76" s="816"/>
      <c r="V76" s="863"/>
      <c r="W76" s="862"/>
      <c r="X76" s="862"/>
      <c r="Y76" s="862"/>
      <c r="Z76" s="816"/>
      <c r="AA76" s="863"/>
      <c r="AB76" s="862"/>
      <c r="AC76" s="862"/>
      <c r="AD76" s="862"/>
      <c r="AE76" s="816"/>
      <c r="AF76" s="863"/>
      <c r="AG76" s="862"/>
      <c r="AH76" s="862"/>
      <c r="AI76" s="862"/>
      <c r="AJ76" s="816"/>
      <c r="AK76" s="863"/>
      <c r="AL76" s="862"/>
      <c r="AM76" s="862"/>
      <c r="AN76" s="862"/>
      <c r="AO76" s="816"/>
      <c r="AP76" s="863"/>
      <c r="AQ76" s="862"/>
      <c r="AR76" s="862"/>
      <c r="AS76" s="862"/>
      <c r="AT76" s="816"/>
      <c r="AU76" s="863"/>
      <c r="AV76" s="862"/>
      <c r="AW76" s="862"/>
      <c r="AX76" s="862"/>
      <c r="AY76" s="816"/>
      <c r="AZ76" s="814"/>
      <c r="BA76" s="814"/>
      <c r="BB76" s="814"/>
      <c r="BC76" s="814"/>
      <c r="BD76" s="815"/>
      <c r="BE76" s="223"/>
      <c r="BF76" s="223"/>
      <c r="BG76" s="223"/>
      <c r="BH76" s="223"/>
      <c r="BI76" s="223"/>
      <c r="BJ76" s="223"/>
      <c r="BK76" s="223"/>
      <c r="BL76" s="223"/>
      <c r="BM76" s="223"/>
      <c r="BN76" s="223"/>
      <c r="BO76" s="223"/>
      <c r="BP76" s="223"/>
      <c r="BQ76" s="220">
        <v>70</v>
      </c>
      <c r="BR76" s="225"/>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11"/>
    </row>
    <row r="77" spans="1:131" ht="26.25" customHeight="1" x14ac:dyDescent="0.15">
      <c r="A77" s="220">
        <v>10</v>
      </c>
      <c r="B77" s="857"/>
      <c r="C77" s="858"/>
      <c r="D77" s="858"/>
      <c r="E77" s="858"/>
      <c r="F77" s="858"/>
      <c r="G77" s="858"/>
      <c r="H77" s="858"/>
      <c r="I77" s="858"/>
      <c r="J77" s="858"/>
      <c r="K77" s="858"/>
      <c r="L77" s="858"/>
      <c r="M77" s="858"/>
      <c r="N77" s="858"/>
      <c r="O77" s="858"/>
      <c r="P77" s="859"/>
      <c r="Q77" s="861"/>
      <c r="R77" s="862"/>
      <c r="S77" s="862"/>
      <c r="T77" s="862"/>
      <c r="U77" s="816"/>
      <c r="V77" s="863"/>
      <c r="W77" s="862"/>
      <c r="X77" s="862"/>
      <c r="Y77" s="862"/>
      <c r="Z77" s="816"/>
      <c r="AA77" s="863"/>
      <c r="AB77" s="862"/>
      <c r="AC77" s="862"/>
      <c r="AD77" s="862"/>
      <c r="AE77" s="816"/>
      <c r="AF77" s="863"/>
      <c r="AG77" s="862"/>
      <c r="AH77" s="862"/>
      <c r="AI77" s="862"/>
      <c r="AJ77" s="816"/>
      <c r="AK77" s="863"/>
      <c r="AL77" s="862"/>
      <c r="AM77" s="862"/>
      <c r="AN77" s="862"/>
      <c r="AO77" s="816"/>
      <c r="AP77" s="863"/>
      <c r="AQ77" s="862"/>
      <c r="AR77" s="862"/>
      <c r="AS77" s="862"/>
      <c r="AT77" s="816"/>
      <c r="AU77" s="863"/>
      <c r="AV77" s="862"/>
      <c r="AW77" s="862"/>
      <c r="AX77" s="862"/>
      <c r="AY77" s="816"/>
      <c r="AZ77" s="814"/>
      <c r="BA77" s="814"/>
      <c r="BB77" s="814"/>
      <c r="BC77" s="814"/>
      <c r="BD77" s="815"/>
      <c r="BE77" s="223"/>
      <c r="BF77" s="223"/>
      <c r="BG77" s="223"/>
      <c r="BH77" s="223"/>
      <c r="BI77" s="223"/>
      <c r="BJ77" s="223"/>
      <c r="BK77" s="223"/>
      <c r="BL77" s="223"/>
      <c r="BM77" s="223"/>
      <c r="BN77" s="223"/>
      <c r="BO77" s="223"/>
      <c r="BP77" s="223"/>
      <c r="BQ77" s="220">
        <v>71</v>
      </c>
      <c r="BR77" s="225"/>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11"/>
    </row>
    <row r="78" spans="1:131" ht="26.25" customHeight="1" x14ac:dyDescent="0.15">
      <c r="A78" s="220">
        <v>11</v>
      </c>
      <c r="B78" s="857"/>
      <c r="C78" s="858"/>
      <c r="D78" s="858"/>
      <c r="E78" s="858"/>
      <c r="F78" s="858"/>
      <c r="G78" s="858"/>
      <c r="H78" s="858"/>
      <c r="I78" s="858"/>
      <c r="J78" s="858"/>
      <c r="K78" s="858"/>
      <c r="L78" s="858"/>
      <c r="M78" s="858"/>
      <c r="N78" s="858"/>
      <c r="O78" s="858"/>
      <c r="P78" s="859"/>
      <c r="Q78" s="860"/>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4"/>
      <c r="BA78" s="814"/>
      <c r="BB78" s="814"/>
      <c r="BC78" s="814"/>
      <c r="BD78" s="815"/>
      <c r="BE78" s="223"/>
      <c r="BF78" s="223"/>
      <c r="BG78" s="223"/>
      <c r="BH78" s="223"/>
      <c r="BI78" s="223"/>
      <c r="BJ78" s="211"/>
      <c r="BK78" s="211"/>
      <c r="BL78" s="211"/>
      <c r="BM78" s="211"/>
      <c r="BN78" s="211"/>
      <c r="BO78" s="223"/>
      <c r="BP78" s="223"/>
      <c r="BQ78" s="220">
        <v>72</v>
      </c>
      <c r="BR78" s="225"/>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11"/>
    </row>
    <row r="79" spans="1:131" ht="26.25" customHeight="1" x14ac:dyDescent="0.15">
      <c r="A79" s="220">
        <v>12</v>
      </c>
      <c r="B79" s="857"/>
      <c r="C79" s="858"/>
      <c r="D79" s="858"/>
      <c r="E79" s="858"/>
      <c r="F79" s="858"/>
      <c r="G79" s="858"/>
      <c r="H79" s="858"/>
      <c r="I79" s="858"/>
      <c r="J79" s="858"/>
      <c r="K79" s="858"/>
      <c r="L79" s="858"/>
      <c r="M79" s="858"/>
      <c r="N79" s="858"/>
      <c r="O79" s="858"/>
      <c r="P79" s="859"/>
      <c r="Q79" s="860"/>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4"/>
      <c r="BA79" s="814"/>
      <c r="BB79" s="814"/>
      <c r="BC79" s="814"/>
      <c r="BD79" s="815"/>
      <c r="BE79" s="223"/>
      <c r="BF79" s="223"/>
      <c r="BG79" s="223"/>
      <c r="BH79" s="223"/>
      <c r="BI79" s="223"/>
      <c r="BJ79" s="211"/>
      <c r="BK79" s="211"/>
      <c r="BL79" s="211"/>
      <c r="BM79" s="211"/>
      <c r="BN79" s="211"/>
      <c r="BO79" s="223"/>
      <c r="BP79" s="223"/>
      <c r="BQ79" s="220">
        <v>73</v>
      </c>
      <c r="BR79" s="225"/>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11"/>
    </row>
    <row r="80" spans="1:131" ht="26.25" customHeight="1" x14ac:dyDescent="0.15">
      <c r="A80" s="220">
        <v>13</v>
      </c>
      <c r="B80" s="857"/>
      <c r="C80" s="858"/>
      <c r="D80" s="858"/>
      <c r="E80" s="858"/>
      <c r="F80" s="858"/>
      <c r="G80" s="858"/>
      <c r="H80" s="858"/>
      <c r="I80" s="858"/>
      <c r="J80" s="858"/>
      <c r="K80" s="858"/>
      <c r="L80" s="858"/>
      <c r="M80" s="858"/>
      <c r="N80" s="858"/>
      <c r="O80" s="858"/>
      <c r="P80" s="859"/>
      <c r="Q80" s="860"/>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4"/>
      <c r="BA80" s="814"/>
      <c r="BB80" s="814"/>
      <c r="BC80" s="814"/>
      <c r="BD80" s="815"/>
      <c r="BE80" s="223"/>
      <c r="BF80" s="223"/>
      <c r="BG80" s="223"/>
      <c r="BH80" s="223"/>
      <c r="BI80" s="223"/>
      <c r="BJ80" s="223"/>
      <c r="BK80" s="223"/>
      <c r="BL80" s="223"/>
      <c r="BM80" s="223"/>
      <c r="BN80" s="223"/>
      <c r="BO80" s="223"/>
      <c r="BP80" s="223"/>
      <c r="BQ80" s="220">
        <v>74</v>
      </c>
      <c r="BR80" s="225"/>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11"/>
    </row>
    <row r="81" spans="1:131" ht="26.25" customHeight="1" x14ac:dyDescent="0.15">
      <c r="A81" s="220">
        <v>14</v>
      </c>
      <c r="B81" s="857"/>
      <c r="C81" s="858"/>
      <c r="D81" s="858"/>
      <c r="E81" s="858"/>
      <c r="F81" s="858"/>
      <c r="G81" s="858"/>
      <c r="H81" s="858"/>
      <c r="I81" s="858"/>
      <c r="J81" s="858"/>
      <c r="K81" s="858"/>
      <c r="L81" s="858"/>
      <c r="M81" s="858"/>
      <c r="N81" s="858"/>
      <c r="O81" s="858"/>
      <c r="P81" s="859"/>
      <c r="Q81" s="860"/>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4"/>
      <c r="BA81" s="814"/>
      <c r="BB81" s="814"/>
      <c r="BC81" s="814"/>
      <c r="BD81" s="815"/>
      <c r="BE81" s="223"/>
      <c r="BF81" s="223"/>
      <c r="BG81" s="223"/>
      <c r="BH81" s="223"/>
      <c r="BI81" s="223"/>
      <c r="BJ81" s="223"/>
      <c r="BK81" s="223"/>
      <c r="BL81" s="223"/>
      <c r="BM81" s="223"/>
      <c r="BN81" s="223"/>
      <c r="BO81" s="223"/>
      <c r="BP81" s="223"/>
      <c r="BQ81" s="220">
        <v>75</v>
      </c>
      <c r="BR81" s="225"/>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11"/>
    </row>
    <row r="82" spans="1:131" ht="26.25" customHeight="1" x14ac:dyDescent="0.15">
      <c r="A82" s="220">
        <v>15</v>
      </c>
      <c r="B82" s="857"/>
      <c r="C82" s="858"/>
      <c r="D82" s="858"/>
      <c r="E82" s="858"/>
      <c r="F82" s="858"/>
      <c r="G82" s="858"/>
      <c r="H82" s="858"/>
      <c r="I82" s="858"/>
      <c r="J82" s="858"/>
      <c r="K82" s="858"/>
      <c r="L82" s="858"/>
      <c r="M82" s="858"/>
      <c r="N82" s="858"/>
      <c r="O82" s="858"/>
      <c r="P82" s="859"/>
      <c r="Q82" s="860"/>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4"/>
      <c r="BA82" s="814"/>
      <c r="BB82" s="814"/>
      <c r="BC82" s="814"/>
      <c r="BD82" s="815"/>
      <c r="BE82" s="223"/>
      <c r="BF82" s="223"/>
      <c r="BG82" s="223"/>
      <c r="BH82" s="223"/>
      <c r="BI82" s="223"/>
      <c r="BJ82" s="223"/>
      <c r="BK82" s="223"/>
      <c r="BL82" s="223"/>
      <c r="BM82" s="223"/>
      <c r="BN82" s="223"/>
      <c r="BO82" s="223"/>
      <c r="BP82" s="223"/>
      <c r="BQ82" s="220">
        <v>76</v>
      </c>
      <c r="BR82" s="225"/>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11"/>
    </row>
    <row r="83" spans="1:131" ht="26.25" customHeight="1" x14ac:dyDescent="0.15">
      <c r="A83" s="220">
        <v>16</v>
      </c>
      <c r="B83" s="857"/>
      <c r="C83" s="858"/>
      <c r="D83" s="858"/>
      <c r="E83" s="858"/>
      <c r="F83" s="858"/>
      <c r="G83" s="858"/>
      <c r="H83" s="858"/>
      <c r="I83" s="858"/>
      <c r="J83" s="858"/>
      <c r="K83" s="858"/>
      <c r="L83" s="858"/>
      <c r="M83" s="858"/>
      <c r="N83" s="858"/>
      <c r="O83" s="858"/>
      <c r="P83" s="859"/>
      <c r="Q83" s="860"/>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4"/>
      <c r="BA83" s="814"/>
      <c r="BB83" s="814"/>
      <c r="BC83" s="814"/>
      <c r="BD83" s="815"/>
      <c r="BE83" s="223"/>
      <c r="BF83" s="223"/>
      <c r="BG83" s="223"/>
      <c r="BH83" s="223"/>
      <c r="BI83" s="223"/>
      <c r="BJ83" s="223"/>
      <c r="BK83" s="223"/>
      <c r="BL83" s="223"/>
      <c r="BM83" s="223"/>
      <c r="BN83" s="223"/>
      <c r="BO83" s="223"/>
      <c r="BP83" s="223"/>
      <c r="BQ83" s="220">
        <v>77</v>
      </c>
      <c r="BR83" s="225"/>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11"/>
    </row>
    <row r="84" spans="1:131" ht="26.25" customHeight="1" x14ac:dyDescent="0.15">
      <c r="A84" s="220">
        <v>17</v>
      </c>
      <c r="B84" s="857"/>
      <c r="C84" s="858"/>
      <c r="D84" s="858"/>
      <c r="E84" s="858"/>
      <c r="F84" s="858"/>
      <c r="G84" s="858"/>
      <c r="H84" s="858"/>
      <c r="I84" s="858"/>
      <c r="J84" s="858"/>
      <c r="K84" s="858"/>
      <c r="L84" s="858"/>
      <c r="M84" s="858"/>
      <c r="N84" s="858"/>
      <c r="O84" s="858"/>
      <c r="P84" s="859"/>
      <c r="Q84" s="860"/>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4"/>
      <c r="BA84" s="814"/>
      <c r="BB84" s="814"/>
      <c r="BC84" s="814"/>
      <c r="BD84" s="815"/>
      <c r="BE84" s="223"/>
      <c r="BF84" s="223"/>
      <c r="BG84" s="223"/>
      <c r="BH84" s="223"/>
      <c r="BI84" s="223"/>
      <c r="BJ84" s="223"/>
      <c r="BK84" s="223"/>
      <c r="BL84" s="223"/>
      <c r="BM84" s="223"/>
      <c r="BN84" s="223"/>
      <c r="BO84" s="223"/>
      <c r="BP84" s="223"/>
      <c r="BQ84" s="220">
        <v>78</v>
      </c>
      <c r="BR84" s="225"/>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11"/>
    </row>
    <row r="85" spans="1:131" ht="26.25" customHeight="1" x14ac:dyDescent="0.15">
      <c r="A85" s="220">
        <v>18</v>
      </c>
      <c r="B85" s="857"/>
      <c r="C85" s="858"/>
      <c r="D85" s="858"/>
      <c r="E85" s="858"/>
      <c r="F85" s="858"/>
      <c r="G85" s="858"/>
      <c r="H85" s="858"/>
      <c r="I85" s="858"/>
      <c r="J85" s="858"/>
      <c r="K85" s="858"/>
      <c r="L85" s="858"/>
      <c r="M85" s="858"/>
      <c r="N85" s="858"/>
      <c r="O85" s="858"/>
      <c r="P85" s="859"/>
      <c r="Q85" s="860"/>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4"/>
      <c r="BA85" s="814"/>
      <c r="BB85" s="814"/>
      <c r="BC85" s="814"/>
      <c r="BD85" s="815"/>
      <c r="BE85" s="223"/>
      <c r="BF85" s="223"/>
      <c r="BG85" s="223"/>
      <c r="BH85" s="223"/>
      <c r="BI85" s="223"/>
      <c r="BJ85" s="223"/>
      <c r="BK85" s="223"/>
      <c r="BL85" s="223"/>
      <c r="BM85" s="223"/>
      <c r="BN85" s="223"/>
      <c r="BO85" s="223"/>
      <c r="BP85" s="223"/>
      <c r="BQ85" s="220">
        <v>79</v>
      </c>
      <c r="BR85" s="225"/>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11"/>
    </row>
    <row r="86" spans="1:131" ht="26.25" customHeight="1" x14ac:dyDescent="0.15">
      <c r="A86" s="220">
        <v>19</v>
      </c>
      <c r="B86" s="857"/>
      <c r="C86" s="858"/>
      <c r="D86" s="858"/>
      <c r="E86" s="858"/>
      <c r="F86" s="858"/>
      <c r="G86" s="858"/>
      <c r="H86" s="858"/>
      <c r="I86" s="858"/>
      <c r="J86" s="858"/>
      <c r="K86" s="858"/>
      <c r="L86" s="858"/>
      <c r="M86" s="858"/>
      <c r="N86" s="858"/>
      <c r="O86" s="858"/>
      <c r="P86" s="859"/>
      <c r="Q86" s="860"/>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4"/>
      <c r="BA86" s="814"/>
      <c r="BB86" s="814"/>
      <c r="BC86" s="814"/>
      <c r="BD86" s="815"/>
      <c r="BE86" s="223"/>
      <c r="BF86" s="223"/>
      <c r="BG86" s="223"/>
      <c r="BH86" s="223"/>
      <c r="BI86" s="223"/>
      <c r="BJ86" s="223"/>
      <c r="BK86" s="223"/>
      <c r="BL86" s="223"/>
      <c r="BM86" s="223"/>
      <c r="BN86" s="223"/>
      <c r="BO86" s="223"/>
      <c r="BP86" s="223"/>
      <c r="BQ86" s="220">
        <v>80</v>
      </c>
      <c r="BR86" s="225"/>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11"/>
    </row>
    <row r="87" spans="1:131" ht="26.25" customHeight="1" x14ac:dyDescent="0.15">
      <c r="A87" s="226">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23"/>
      <c r="BF87" s="223"/>
      <c r="BG87" s="223"/>
      <c r="BH87" s="223"/>
      <c r="BI87" s="223"/>
      <c r="BJ87" s="223"/>
      <c r="BK87" s="223"/>
      <c r="BL87" s="223"/>
      <c r="BM87" s="223"/>
      <c r="BN87" s="223"/>
      <c r="BO87" s="223"/>
      <c r="BP87" s="223"/>
      <c r="BQ87" s="220">
        <v>81</v>
      </c>
      <c r="BR87" s="225"/>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11"/>
    </row>
    <row r="88" spans="1:131" ht="26.25" customHeight="1" thickBot="1" x14ac:dyDescent="0.2">
      <c r="A88" s="222" t="s">
        <v>378</v>
      </c>
      <c r="B88" s="776" t="s">
        <v>409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23"/>
      <c r="BF88" s="223"/>
      <c r="BG88" s="223"/>
      <c r="BH88" s="223"/>
      <c r="BI88" s="223"/>
      <c r="BJ88" s="223"/>
      <c r="BK88" s="223"/>
      <c r="BL88" s="223"/>
      <c r="BM88" s="223"/>
      <c r="BN88" s="223"/>
      <c r="BO88" s="223"/>
      <c r="BP88" s="223"/>
      <c r="BQ88" s="220">
        <v>82</v>
      </c>
      <c r="BR88" s="225"/>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378</v>
      </c>
      <c r="BR102" s="776" t="s">
        <v>410</v>
      </c>
      <c r="BS102" s="777"/>
      <c r="BT102" s="777"/>
      <c r="BU102" s="777"/>
      <c r="BV102" s="777"/>
      <c r="BW102" s="777"/>
      <c r="BX102" s="777"/>
      <c r="BY102" s="777"/>
      <c r="BZ102" s="777"/>
      <c r="CA102" s="777"/>
      <c r="CB102" s="777"/>
      <c r="CC102" s="777"/>
      <c r="CD102" s="777"/>
      <c r="CE102" s="777"/>
      <c r="CF102" s="777"/>
      <c r="CG102" s="778"/>
      <c r="CH102" s="871"/>
      <c r="CI102" s="872"/>
      <c r="CJ102" s="872"/>
      <c r="CK102" s="872"/>
      <c r="CL102" s="873"/>
      <c r="CM102" s="871"/>
      <c r="CN102" s="872"/>
      <c r="CO102" s="872"/>
      <c r="CP102" s="872"/>
      <c r="CQ102" s="873"/>
      <c r="CR102" s="874"/>
      <c r="CS102" s="836"/>
      <c r="CT102" s="836"/>
      <c r="CU102" s="836"/>
      <c r="CV102" s="875"/>
      <c r="CW102" s="874"/>
      <c r="CX102" s="836"/>
      <c r="CY102" s="836"/>
      <c r="CZ102" s="836"/>
      <c r="DA102" s="875"/>
      <c r="DB102" s="874"/>
      <c r="DC102" s="836"/>
      <c r="DD102" s="836"/>
      <c r="DE102" s="836"/>
      <c r="DF102" s="875"/>
      <c r="DG102" s="874"/>
      <c r="DH102" s="836"/>
      <c r="DI102" s="836"/>
      <c r="DJ102" s="836"/>
      <c r="DK102" s="875"/>
      <c r="DL102" s="874"/>
      <c r="DM102" s="836"/>
      <c r="DN102" s="836"/>
      <c r="DO102" s="836"/>
      <c r="DP102" s="875"/>
      <c r="DQ102" s="874"/>
      <c r="DR102" s="836"/>
      <c r="DS102" s="836"/>
      <c r="DT102" s="836"/>
      <c r="DU102" s="875"/>
      <c r="DV102" s="776"/>
      <c r="DW102" s="777"/>
      <c r="DX102" s="777"/>
      <c r="DY102" s="777"/>
      <c r="DZ102" s="898"/>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99" t="s">
        <v>411</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00" t="s">
        <v>412</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413</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414</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901" t="s">
        <v>415</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416</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11" customFormat="1" ht="26.25" customHeight="1" x14ac:dyDescent="0.15">
      <c r="A109" s="896" t="s">
        <v>417</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418</v>
      </c>
      <c r="AB109" s="877"/>
      <c r="AC109" s="877"/>
      <c r="AD109" s="877"/>
      <c r="AE109" s="878"/>
      <c r="AF109" s="876" t="s">
        <v>298</v>
      </c>
      <c r="AG109" s="877"/>
      <c r="AH109" s="877"/>
      <c r="AI109" s="877"/>
      <c r="AJ109" s="878"/>
      <c r="AK109" s="876" t="s">
        <v>297</v>
      </c>
      <c r="AL109" s="877"/>
      <c r="AM109" s="877"/>
      <c r="AN109" s="877"/>
      <c r="AO109" s="878"/>
      <c r="AP109" s="876" t="s">
        <v>419</v>
      </c>
      <c r="AQ109" s="877"/>
      <c r="AR109" s="877"/>
      <c r="AS109" s="877"/>
      <c r="AT109" s="879"/>
      <c r="AU109" s="896" t="s">
        <v>417</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418</v>
      </c>
      <c r="BR109" s="877"/>
      <c r="BS109" s="877"/>
      <c r="BT109" s="877"/>
      <c r="BU109" s="878"/>
      <c r="BV109" s="876" t="s">
        <v>298</v>
      </c>
      <c r="BW109" s="877"/>
      <c r="BX109" s="877"/>
      <c r="BY109" s="877"/>
      <c r="BZ109" s="878"/>
      <c r="CA109" s="876" t="s">
        <v>297</v>
      </c>
      <c r="CB109" s="877"/>
      <c r="CC109" s="877"/>
      <c r="CD109" s="877"/>
      <c r="CE109" s="878"/>
      <c r="CF109" s="897" t="s">
        <v>419</v>
      </c>
      <c r="CG109" s="897"/>
      <c r="CH109" s="897"/>
      <c r="CI109" s="897"/>
      <c r="CJ109" s="897"/>
      <c r="CK109" s="876" t="s">
        <v>420</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418</v>
      </c>
      <c r="DH109" s="877"/>
      <c r="DI109" s="877"/>
      <c r="DJ109" s="877"/>
      <c r="DK109" s="878"/>
      <c r="DL109" s="876" t="s">
        <v>298</v>
      </c>
      <c r="DM109" s="877"/>
      <c r="DN109" s="877"/>
      <c r="DO109" s="877"/>
      <c r="DP109" s="878"/>
      <c r="DQ109" s="876" t="s">
        <v>297</v>
      </c>
      <c r="DR109" s="877"/>
      <c r="DS109" s="877"/>
      <c r="DT109" s="877"/>
      <c r="DU109" s="878"/>
      <c r="DV109" s="876" t="s">
        <v>419</v>
      </c>
      <c r="DW109" s="877"/>
      <c r="DX109" s="877"/>
      <c r="DY109" s="877"/>
      <c r="DZ109" s="879"/>
    </row>
    <row r="110" spans="1:131" s="211" customFormat="1" ht="26.25" customHeight="1" x14ac:dyDescent="0.15">
      <c r="A110" s="880" t="s">
        <v>421</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875977</v>
      </c>
      <c r="AB110" s="884"/>
      <c r="AC110" s="884"/>
      <c r="AD110" s="884"/>
      <c r="AE110" s="885"/>
      <c r="AF110" s="886">
        <v>890706</v>
      </c>
      <c r="AG110" s="884"/>
      <c r="AH110" s="884"/>
      <c r="AI110" s="884"/>
      <c r="AJ110" s="885"/>
      <c r="AK110" s="886">
        <v>977166</v>
      </c>
      <c r="AL110" s="884"/>
      <c r="AM110" s="884"/>
      <c r="AN110" s="884"/>
      <c r="AO110" s="885"/>
      <c r="AP110" s="887">
        <v>67.2</v>
      </c>
      <c r="AQ110" s="888"/>
      <c r="AR110" s="888"/>
      <c r="AS110" s="888"/>
      <c r="AT110" s="889"/>
      <c r="AU110" s="890" t="s">
        <v>67</v>
      </c>
      <c r="AV110" s="891"/>
      <c r="AW110" s="891"/>
      <c r="AX110" s="891"/>
      <c r="AY110" s="891"/>
      <c r="AZ110" s="913" t="s">
        <v>422</v>
      </c>
      <c r="BA110" s="881"/>
      <c r="BB110" s="881"/>
      <c r="BC110" s="881"/>
      <c r="BD110" s="881"/>
      <c r="BE110" s="881"/>
      <c r="BF110" s="881"/>
      <c r="BG110" s="881"/>
      <c r="BH110" s="881"/>
      <c r="BI110" s="881"/>
      <c r="BJ110" s="881"/>
      <c r="BK110" s="881"/>
      <c r="BL110" s="881"/>
      <c r="BM110" s="881"/>
      <c r="BN110" s="881"/>
      <c r="BO110" s="881"/>
      <c r="BP110" s="882"/>
      <c r="BQ110" s="914">
        <v>8483147</v>
      </c>
      <c r="BR110" s="915"/>
      <c r="BS110" s="915"/>
      <c r="BT110" s="915"/>
      <c r="BU110" s="915"/>
      <c r="BV110" s="915">
        <v>8670128</v>
      </c>
      <c r="BW110" s="915"/>
      <c r="BX110" s="915"/>
      <c r="BY110" s="915"/>
      <c r="BZ110" s="915"/>
      <c r="CA110" s="915">
        <v>8400324</v>
      </c>
      <c r="CB110" s="915"/>
      <c r="CC110" s="915"/>
      <c r="CD110" s="915"/>
      <c r="CE110" s="915"/>
      <c r="CF110" s="928">
        <v>577.29999999999995</v>
      </c>
      <c r="CG110" s="929"/>
      <c r="CH110" s="929"/>
      <c r="CI110" s="929"/>
      <c r="CJ110" s="929"/>
      <c r="CK110" s="930" t="s">
        <v>423</v>
      </c>
      <c r="CL110" s="931"/>
      <c r="CM110" s="913" t="s">
        <v>424</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380</v>
      </c>
      <c r="DH110" s="915"/>
      <c r="DI110" s="915"/>
      <c r="DJ110" s="915"/>
      <c r="DK110" s="915"/>
      <c r="DL110" s="915" t="s">
        <v>425</v>
      </c>
      <c r="DM110" s="915"/>
      <c r="DN110" s="915"/>
      <c r="DO110" s="915"/>
      <c r="DP110" s="915"/>
      <c r="DQ110" s="915" t="s">
        <v>426</v>
      </c>
      <c r="DR110" s="915"/>
      <c r="DS110" s="915"/>
      <c r="DT110" s="915"/>
      <c r="DU110" s="915"/>
      <c r="DV110" s="916" t="s">
        <v>425</v>
      </c>
      <c r="DW110" s="916"/>
      <c r="DX110" s="916"/>
      <c r="DY110" s="916"/>
      <c r="DZ110" s="917"/>
    </row>
    <row r="111" spans="1:131" s="211" customFormat="1" ht="26.25" customHeight="1" x14ac:dyDescent="0.15">
      <c r="A111" s="918" t="s">
        <v>427</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401</v>
      </c>
      <c r="AB111" s="922"/>
      <c r="AC111" s="922"/>
      <c r="AD111" s="922"/>
      <c r="AE111" s="923"/>
      <c r="AF111" s="924" t="s">
        <v>425</v>
      </c>
      <c r="AG111" s="922"/>
      <c r="AH111" s="922"/>
      <c r="AI111" s="922"/>
      <c r="AJ111" s="923"/>
      <c r="AK111" s="924" t="s">
        <v>401</v>
      </c>
      <c r="AL111" s="922"/>
      <c r="AM111" s="922"/>
      <c r="AN111" s="922"/>
      <c r="AO111" s="923"/>
      <c r="AP111" s="925" t="s">
        <v>380</v>
      </c>
      <c r="AQ111" s="926"/>
      <c r="AR111" s="926"/>
      <c r="AS111" s="926"/>
      <c r="AT111" s="927"/>
      <c r="AU111" s="892"/>
      <c r="AV111" s="893"/>
      <c r="AW111" s="893"/>
      <c r="AX111" s="893"/>
      <c r="AY111" s="893"/>
      <c r="AZ111" s="906" t="s">
        <v>428</v>
      </c>
      <c r="BA111" s="907"/>
      <c r="BB111" s="907"/>
      <c r="BC111" s="907"/>
      <c r="BD111" s="907"/>
      <c r="BE111" s="907"/>
      <c r="BF111" s="907"/>
      <c r="BG111" s="907"/>
      <c r="BH111" s="907"/>
      <c r="BI111" s="907"/>
      <c r="BJ111" s="907"/>
      <c r="BK111" s="907"/>
      <c r="BL111" s="907"/>
      <c r="BM111" s="907"/>
      <c r="BN111" s="907"/>
      <c r="BO111" s="907"/>
      <c r="BP111" s="908"/>
      <c r="BQ111" s="909" t="s">
        <v>401</v>
      </c>
      <c r="BR111" s="910"/>
      <c r="BS111" s="910"/>
      <c r="BT111" s="910"/>
      <c r="BU111" s="910"/>
      <c r="BV111" s="910" t="s">
        <v>380</v>
      </c>
      <c r="BW111" s="910"/>
      <c r="BX111" s="910"/>
      <c r="BY111" s="910"/>
      <c r="BZ111" s="910"/>
      <c r="CA111" s="910" t="s">
        <v>401</v>
      </c>
      <c r="CB111" s="910"/>
      <c r="CC111" s="910"/>
      <c r="CD111" s="910"/>
      <c r="CE111" s="910"/>
      <c r="CF111" s="904" t="s">
        <v>401</v>
      </c>
      <c r="CG111" s="905"/>
      <c r="CH111" s="905"/>
      <c r="CI111" s="905"/>
      <c r="CJ111" s="905"/>
      <c r="CK111" s="932"/>
      <c r="CL111" s="933"/>
      <c r="CM111" s="906" t="s">
        <v>429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380</v>
      </c>
      <c r="DH111" s="910"/>
      <c r="DI111" s="910"/>
      <c r="DJ111" s="910"/>
      <c r="DK111" s="910"/>
      <c r="DL111" s="910" t="s">
        <v>380</v>
      </c>
      <c r="DM111" s="910"/>
      <c r="DN111" s="910"/>
      <c r="DO111" s="910"/>
      <c r="DP111" s="910"/>
      <c r="DQ111" s="910" t="s">
        <v>380</v>
      </c>
      <c r="DR111" s="910"/>
      <c r="DS111" s="910"/>
      <c r="DT111" s="910"/>
      <c r="DU111" s="910"/>
      <c r="DV111" s="911" t="s">
        <v>380</v>
      </c>
      <c r="DW111" s="911"/>
      <c r="DX111" s="911"/>
      <c r="DY111" s="911"/>
      <c r="DZ111" s="912"/>
    </row>
    <row r="112" spans="1:131" s="211" customFormat="1" ht="26.25" customHeight="1" x14ac:dyDescent="0.15">
      <c r="A112" s="936" t="s">
        <v>430</v>
      </c>
      <c r="B112" s="937"/>
      <c r="C112" s="907" t="s">
        <v>431</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380</v>
      </c>
      <c r="AB112" s="943"/>
      <c r="AC112" s="943"/>
      <c r="AD112" s="943"/>
      <c r="AE112" s="944"/>
      <c r="AF112" s="945" t="s">
        <v>432</v>
      </c>
      <c r="AG112" s="943"/>
      <c r="AH112" s="943"/>
      <c r="AI112" s="943"/>
      <c r="AJ112" s="944"/>
      <c r="AK112" s="945" t="s">
        <v>433</v>
      </c>
      <c r="AL112" s="943"/>
      <c r="AM112" s="943"/>
      <c r="AN112" s="943"/>
      <c r="AO112" s="944"/>
      <c r="AP112" s="946" t="s">
        <v>380</v>
      </c>
      <c r="AQ112" s="947"/>
      <c r="AR112" s="947"/>
      <c r="AS112" s="947"/>
      <c r="AT112" s="948"/>
      <c r="AU112" s="892"/>
      <c r="AV112" s="893"/>
      <c r="AW112" s="893"/>
      <c r="AX112" s="893"/>
      <c r="AY112" s="893"/>
      <c r="AZ112" s="906" t="s">
        <v>434</v>
      </c>
      <c r="BA112" s="907"/>
      <c r="BB112" s="907"/>
      <c r="BC112" s="907"/>
      <c r="BD112" s="907"/>
      <c r="BE112" s="907"/>
      <c r="BF112" s="907"/>
      <c r="BG112" s="907"/>
      <c r="BH112" s="907"/>
      <c r="BI112" s="907"/>
      <c r="BJ112" s="907"/>
      <c r="BK112" s="907"/>
      <c r="BL112" s="907"/>
      <c r="BM112" s="907"/>
      <c r="BN112" s="907"/>
      <c r="BO112" s="907"/>
      <c r="BP112" s="908"/>
      <c r="BQ112" s="909">
        <v>3077968</v>
      </c>
      <c r="BR112" s="910"/>
      <c r="BS112" s="910"/>
      <c r="BT112" s="910"/>
      <c r="BU112" s="910"/>
      <c r="BV112" s="910">
        <v>3177364</v>
      </c>
      <c r="BW112" s="910"/>
      <c r="BX112" s="910"/>
      <c r="BY112" s="910"/>
      <c r="BZ112" s="910"/>
      <c r="CA112" s="910">
        <v>3154458</v>
      </c>
      <c r="CB112" s="910"/>
      <c r="CC112" s="910"/>
      <c r="CD112" s="910"/>
      <c r="CE112" s="910"/>
      <c r="CF112" s="904">
        <v>216.8</v>
      </c>
      <c r="CG112" s="905"/>
      <c r="CH112" s="905"/>
      <c r="CI112" s="905"/>
      <c r="CJ112" s="905"/>
      <c r="CK112" s="932"/>
      <c r="CL112" s="933"/>
      <c r="CM112" s="906" t="s">
        <v>435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380</v>
      </c>
      <c r="DH112" s="910"/>
      <c r="DI112" s="910"/>
      <c r="DJ112" s="910"/>
      <c r="DK112" s="910"/>
      <c r="DL112" s="910" t="s">
        <v>122</v>
      </c>
      <c r="DM112" s="910"/>
      <c r="DN112" s="910"/>
      <c r="DO112" s="910"/>
      <c r="DP112" s="910"/>
      <c r="DQ112" s="910" t="s">
        <v>380</v>
      </c>
      <c r="DR112" s="910"/>
      <c r="DS112" s="910"/>
      <c r="DT112" s="910"/>
      <c r="DU112" s="910"/>
      <c r="DV112" s="911" t="s">
        <v>425</v>
      </c>
      <c r="DW112" s="911"/>
      <c r="DX112" s="911"/>
      <c r="DY112" s="911"/>
      <c r="DZ112" s="912"/>
    </row>
    <row r="113" spans="1:130" s="211" customFormat="1" ht="26.25" customHeight="1" x14ac:dyDescent="0.15">
      <c r="A113" s="938"/>
      <c r="B113" s="939"/>
      <c r="C113" s="907" t="s">
        <v>436</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174504</v>
      </c>
      <c r="AB113" s="922"/>
      <c r="AC113" s="922"/>
      <c r="AD113" s="922"/>
      <c r="AE113" s="923"/>
      <c r="AF113" s="924">
        <v>185697</v>
      </c>
      <c r="AG113" s="922"/>
      <c r="AH113" s="922"/>
      <c r="AI113" s="922"/>
      <c r="AJ113" s="923"/>
      <c r="AK113" s="924">
        <v>195783</v>
      </c>
      <c r="AL113" s="922"/>
      <c r="AM113" s="922"/>
      <c r="AN113" s="922"/>
      <c r="AO113" s="923"/>
      <c r="AP113" s="925">
        <v>13.5</v>
      </c>
      <c r="AQ113" s="926"/>
      <c r="AR113" s="926"/>
      <c r="AS113" s="926"/>
      <c r="AT113" s="927"/>
      <c r="AU113" s="892"/>
      <c r="AV113" s="893"/>
      <c r="AW113" s="893"/>
      <c r="AX113" s="893"/>
      <c r="AY113" s="893"/>
      <c r="AZ113" s="906" t="s">
        <v>437</v>
      </c>
      <c r="BA113" s="907"/>
      <c r="BB113" s="907"/>
      <c r="BC113" s="907"/>
      <c r="BD113" s="907"/>
      <c r="BE113" s="907"/>
      <c r="BF113" s="907"/>
      <c r="BG113" s="907"/>
      <c r="BH113" s="907"/>
      <c r="BI113" s="907"/>
      <c r="BJ113" s="907"/>
      <c r="BK113" s="907"/>
      <c r="BL113" s="907"/>
      <c r="BM113" s="907"/>
      <c r="BN113" s="907"/>
      <c r="BO113" s="907"/>
      <c r="BP113" s="908"/>
      <c r="BQ113" s="909">
        <v>63975</v>
      </c>
      <c r="BR113" s="910"/>
      <c r="BS113" s="910"/>
      <c r="BT113" s="910"/>
      <c r="BU113" s="910"/>
      <c r="BV113" s="910">
        <v>61693</v>
      </c>
      <c r="BW113" s="910"/>
      <c r="BX113" s="910"/>
      <c r="BY113" s="910"/>
      <c r="BZ113" s="910"/>
      <c r="CA113" s="910">
        <v>59672</v>
      </c>
      <c r="CB113" s="910"/>
      <c r="CC113" s="910"/>
      <c r="CD113" s="910"/>
      <c r="CE113" s="910"/>
      <c r="CF113" s="904">
        <v>4.0999999999999996</v>
      </c>
      <c r="CG113" s="905"/>
      <c r="CH113" s="905"/>
      <c r="CI113" s="905"/>
      <c r="CJ113" s="905"/>
      <c r="CK113" s="932"/>
      <c r="CL113" s="933"/>
      <c r="CM113" s="906" t="s">
        <v>438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380</v>
      </c>
      <c r="DH113" s="943"/>
      <c r="DI113" s="943"/>
      <c r="DJ113" s="943"/>
      <c r="DK113" s="944"/>
      <c r="DL113" s="945" t="s">
        <v>433</v>
      </c>
      <c r="DM113" s="943"/>
      <c r="DN113" s="943"/>
      <c r="DO113" s="943"/>
      <c r="DP113" s="944"/>
      <c r="DQ113" s="945" t="s">
        <v>401</v>
      </c>
      <c r="DR113" s="943"/>
      <c r="DS113" s="943"/>
      <c r="DT113" s="943"/>
      <c r="DU113" s="944"/>
      <c r="DV113" s="946" t="s">
        <v>380</v>
      </c>
      <c r="DW113" s="947"/>
      <c r="DX113" s="947"/>
      <c r="DY113" s="947"/>
      <c r="DZ113" s="948"/>
    </row>
    <row r="114" spans="1:130" s="211" customFormat="1" ht="26.25" customHeight="1" x14ac:dyDescent="0.15">
      <c r="A114" s="938"/>
      <c r="B114" s="939"/>
      <c r="C114" s="907" t="s">
        <v>439</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405</v>
      </c>
      <c r="AB114" s="943"/>
      <c r="AC114" s="943"/>
      <c r="AD114" s="943"/>
      <c r="AE114" s="944"/>
      <c r="AF114" s="945">
        <v>1077</v>
      </c>
      <c r="AG114" s="943"/>
      <c r="AH114" s="943"/>
      <c r="AI114" s="943"/>
      <c r="AJ114" s="944"/>
      <c r="AK114" s="945" t="s">
        <v>425</v>
      </c>
      <c r="AL114" s="943"/>
      <c r="AM114" s="943"/>
      <c r="AN114" s="943"/>
      <c r="AO114" s="944"/>
      <c r="AP114" s="946" t="s">
        <v>432</v>
      </c>
      <c r="AQ114" s="947"/>
      <c r="AR114" s="947"/>
      <c r="AS114" s="947"/>
      <c r="AT114" s="948"/>
      <c r="AU114" s="892"/>
      <c r="AV114" s="893"/>
      <c r="AW114" s="893"/>
      <c r="AX114" s="893"/>
      <c r="AY114" s="893"/>
      <c r="AZ114" s="906" t="s">
        <v>440</v>
      </c>
      <c r="BA114" s="907"/>
      <c r="BB114" s="907"/>
      <c r="BC114" s="907"/>
      <c r="BD114" s="907"/>
      <c r="BE114" s="907"/>
      <c r="BF114" s="907"/>
      <c r="BG114" s="907"/>
      <c r="BH114" s="907"/>
      <c r="BI114" s="907"/>
      <c r="BJ114" s="907"/>
      <c r="BK114" s="907"/>
      <c r="BL114" s="907"/>
      <c r="BM114" s="907"/>
      <c r="BN114" s="907"/>
      <c r="BO114" s="907"/>
      <c r="BP114" s="908"/>
      <c r="BQ114" s="909">
        <v>445966</v>
      </c>
      <c r="BR114" s="910"/>
      <c r="BS114" s="910"/>
      <c r="BT114" s="910"/>
      <c r="BU114" s="910"/>
      <c r="BV114" s="910">
        <v>386472</v>
      </c>
      <c r="BW114" s="910"/>
      <c r="BX114" s="910"/>
      <c r="BY114" s="910"/>
      <c r="BZ114" s="910"/>
      <c r="CA114" s="910">
        <v>426663</v>
      </c>
      <c r="CB114" s="910"/>
      <c r="CC114" s="910"/>
      <c r="CD114" s="910"/>
      <c r="CE114" s="910"/>
      <c r="CF114" s="904">
        <v>29.3</v>
      </c>
      <c r="CG114" s="905"/>
      <c r="CH114" s="905"/>
      <c r="CI114" s="905"/>
      <c r="CJ114" s="905"/>
      <c r="CK114" s="932"/>
      <c r="CL114" s="933"/>
      <c r="CM114" s="906" t="s">
        <v>441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380</v>
      </c>
      <c r="DH114" s="943"/>
      <c r="DI114" s="943"/>
      <c r="DJ114" s="943"/>
      <c r="DK114" s="944"/>
      <c r="DL114" s="945" t="s">
        <v>380</v>
      </c>
      <c r="DM114" s="943"/>
      <c r="DN114" s="943"/>
      <c r="DO114" s="943"/>
      <c r="DP114" s="944"/>
      <c r="DQ114" s="945" t="s">
        <v>425</v>
      </c>
      <c r="DR114" s="943"/>
      <c r="DS114" s="943"/>
      <c r="DT114" s="943"/>
      <c r="DU114" s="944"/>
      <c r="DV114" s="946" t="s">
        <v>122</v>
      </c>
      <c r="DW114" s="947"/>
      <c r="DX114" s="947"/>
      <c r="DY114" s="947"/>
      <c r="DZ114" s="948"/>
    </row>
    <row r="115" spans="1:130" s="211" customFormat="1" ht="26.25" customHeight="1" x14ac:dyDescent="0.15">
      <c r="A115" s="938"/>
      <c r="B115" s="939"/>
      <c r="C115" s="907" t="s">
        <v>442</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t="s">
        <v>380</v>
      </c>
      <c r="AB115" s="922"/>
      <c r="AC115" s="922"/>
      <c r="AD115" s="922"/>
      <c r="AE115" s="923"/>
      <c r="AF115" s="924" t="s">
        <v>426</v>
      </c>
      <c r="AG115" s="922"/>
      <c r="AH115" s="922"/>
      <c r="AI115" s="922"/>
      <c r="AJ115" s="923"/>
      <c r="AK115" s="924" t="s">
        <v>425</v>
      </c>
      <c r="AL115" s="922"/>
      <c r="AM115" s="922"/>
      <c r="AN115" s="922"/>
      <c r="AO115" s="923"/>
      <c r="AP115" s="925" t="s">
        <v>433</v>
      </c>
      <c r="AQ115" s="926"/>
      <c r="AR115" s="926"/>
      <c r="AS115" s="926"/>
      <c r="AT115" s="927"/>
      <c r="AU115" s="892"/>
      <c r="AV115" s="893"/>
      <c r="AW115" s="893"/>
      <c r="AX115" s="893"/>
      <c r="AY115" s="893"/>
      <c r="AZ115" s="906" t="s">
        <v>443</v>
      </c>
      <c r="BA115" s="907"/>
      <c r="BB115" s="907"/>
      <c r="BC115" s="907"/>
      <c r="BD115" s="907"/>
      <c r="BE115" s="907"/>
      <c r="BF115" s="907"/>
      <c r="BG115" s="907"/>
      <c r="BH115" s="907"/>
      <c r="BI115" s="907"/>
      <c r="BJ115" s="907"/>
      <c r="BK115" s="907"/>
      <c r="BL115" s="907"/>
      <c r="BM115" s="907"/>
      <c r="BN115" s="907"/>
      <c r="BO115" s="907"/>
      <c r="BP115" s="908"/>
      <c r="BQ115" s="909" t="s">
        <v>380</v>
      </c>
      <c r="BR115" s="910"/>
      <c r="BS115" s="910"/>
      <c r="BT115" s="910"/>
      <c r="BU115" s="910"/>
      <c r="BV115" s="910" t="s">
        <v>401</v>
      </c>
      <c r="BW115" s="910"/>
      <c r="BX115" s="910"/>
      <c r="BY115" s="910"/>
      <c r="BZ115" s="910"/>
      <c r="CA115" s="910" t="s">
        <v>380</v>
      </c>
      <c r="CB115" s="910"/>
      <c r="CC115" s="910"/>
      <c r="CD115" s="910"/>
      <c r="CE115" s="910"/>
      <c r="CF115" s="904" t="s">
        <v>425</v>
      </c>
      <c r="CG115" s="905"/>
      <c r="CH115" s="905"/>
      <c r="CI115" s="905"/>
      <c r="CJ115" s="905"/>
      <c r="CK115" s="932"/>
      <c r="CL115" s="933"/>
      <c r="CM115" s="906" t="s">
        <v>444</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425</v>
      </c>
      <c r="DH115" s="943"/>
      <c r="DI115" s="943"/>
      <c r="DJ115" s="943"/>
      <c r="DK115" s="944"/>
      <c r="DL115" s="945" t="s">
        <v>380</v>
      </c>
      <c r="DM115" s="943"/>
      <c r="DN115" s="943"/>
      <c r="DO115" s="943"/>
      <c r="DP115" s="944"/>
      <c r="DQ115" s="945" t="s">
        <v>380</v>
      </c>
      <c r="DR115" s="943"/>
      <c r="DS115" s="943"/>
      <c r="DT115" s="943"/>
      <c r="DU115" s="944"/>
      <c r="DV115" s="946" t="s">
        <v>380</v>
      </c>
      <c r="DW115" s="947"/>
      <c r="DX115" s="947"/>
      <c r="DY115" s="947"/>
      <c r="DZ115" s="948"/>
    </row>
    <row r="116" spans="1:130" s="211" customFormat="1" ht="26.25" customHeight="1" x14ac:dyDescent="0.15">
      <c r="A116" s="940"/>
      <c r="B116" s="941"/>
      <c r="C116" s="949" t="s">
        <v>445</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v>1851</v>
      </c>
      <c r="AB116" s="943"/>
      <c r="AC116" s="943"/>
      <c r="AD116" s="943"/>
      <c r="AE116" s="944"/>
      <c r="AF116" s="945">
        <v>922</v>
      </c>
      <c r="AG116" s="943"/>
      <c r="AH116" s="943"/>
      <c r="AI116" s="943"/>
      <c r="AJ116" s="944"/>
      <c r="AK116" s="945">
        <v>779</v>
      </c>
      <c r="AL116" s="943"/>
      <c r="AM116" s="943"/>
      <c r="AN116" s="943"/>
      <c r="AO116" s="944"/>
      <c r="AP116" s="946">
        <v>0.1</v>
      </c>
      <c r="AQ116" s="947"/>
      <c r="AR116" s="947"/>
      <c r="AS116" s="947"/>
      <c r="AT116" s="948"/>
      <c r="AU116" s="892"/>
      <c r="AV116" s="893"/>
      <c r="AW116" s="893"/>
      <c r="AX116" s="893"/>
      <c r="AY116" s="893"/>
      <c r="AZ116" s="951" t="s">
        <v>446</v>
      </c>
      <c r="BA116" s="952"/>
      <c r="BB116" s="952"/>
      <c r="BC116" s="952"/>
      <c r="BD116" s="952"/>
      <c r="BE116" s="952"/>
      <c r="BF116" s="952"/>
      <c r="BG116" s="952"/>
      <c r="BH116" s="952"/>
      <c r="BI116" s="952"/>
      <c r="BJ116" s="952"/>
      <c r="BK116" s="952"/>
      <c r="BL116" s="952"/>
      <c r="BM116" s="952"/>
      <c r="BN116" s="952"/>
      <c r="BO116" s="952"/>
      <c r="BP116" s="953"/>
      <c r="BQ116" s="909" t="s">
        <v>380</v>
      </c>
      <c r="BR116" s="910"/>
      <c r="BS116" s="910"/>
      <c r="BT116" s="910"/>
      <c r="BU116" s="910"/>
      <c r="BV116" s="910" t="s">
        <v>380</v>
      </c>
      <c r="BW116" s="910"/>
      <c r="BX116" s="910"/>
      <c r="BY116" s="910"/>
      <c r="BZ116" s="910"/>
      <c r="CA116" s="910" t="s">
        <v>380</v>
      </c>
      <c r="CB116" s="910"/>
      <c r="CC116" s="910"/>
      <c r="CD116" s="910"/>
      <c r="CE116" s="910"/>
      <c r="CF116" s="904" t="s">
        <v>380</v>
      </c>
      <c r="CG116" s="905"/>
      <c r="CH116" s="905"/>
      <c r="CI116" s="905"/>
      <c r="CJ116" s="905"/>
      <c r="CK116" s="932"/>
      <c r="CL116" s="933"/>
      <c r="CM116" s="906" t="s">
        <v>447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380</v>
      </c>
      <c r="DH116" s="943"/>
      <c r="DI116" s="943"/>
      <c r="DJ116" s="943"/>
      <c r="DK116" s="944"/>
      <c r="DL116" s="945" t="s">
        <v>380</v>
      </c>
      <c r="DM116" s="943"/>
      <c r="DN116" s="943"/>
      <c r="DO116" s="943"/>
      <c r="DP116" s="944"/>
      <c r="DQ116" s="945" t="s">
        <v>380</v>
      </c>
      <c r="DR116" s="943"/>
      <c r="DS116" s="943"/>
      <c r="DT116" s="943"/>
      <c r="DU116" s="944"/>
      <c r="DV116" s="946" t="s">
        <v>380</v>
      </c>
      <c r="DW116" s="947"/>
      <c r="DX116" s="947"/>
      <c r="DY116" s="947"/>
      <c r="DZ116" s="948"/>
    </row>
    <row r="117" spans="1:130" s="211" customFormat="1" ht="26.25" customHeight="1" x14ac:dyDescent="0.15">
      <c r="A117" s="896" t="s">
        <v>179</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58" t="s">
        <v>448</v>
      </c>
      <c r="Z117" s="878"/>
      <c r="AA117" s="959">
        <v>1052737</v>
      </c>
      <c r="AB117" s="960"/>
      <c r="AC117" s="960"/>
      <c r="AD117" s="960"/>
      <c r="AE117" s="961"/>
      <c r="AF117" s="962">
        <v>1078402</v>
      </c>
      <c r="AG117" s="960"/>
      <c r="AH117" s="960"/>
      <c r="AI117" s="960"/>
      <c r="AJ117" s="961"/>
      <c r="AK117" s="962">
        <v>1173728</v>
      </c>
      <c r="AL117" s="960"/>
      <c r="AM117" s="960"/>
      <c r="AN117" s="960"/>
      <c r="AO117" s="961"/>
      <c r="AP117" s="963"/>
      <c r="AQ117" s="964"/>
      <c r="AR117" s="964"/>
      <c r="AS117" s="964"/>
      <c r="AT117" s="965"/>
      <c r="AU117" s="892"/>
      <c r="AV117" s="893"/>
      <c r="AW117" s="893"/>
      <c r="AX117" s="893"/>
      <c r="AY117" s="893"/>
      <c r="AZ117" s="951" t="s">
        <v>449</v>
      </c>
      <c r="BA117" s="952"/>
      <c r="BB117" s="952"/>
      <c r="BC117" s="952"/>
      <c r="BD117" s="952"/>
      <c r="BE117" s="952"/>
      <c r="BF117" s="952"/>
      <c r="BG117" s="952"/>
      <c r="BH117" s="952"/>
      <c r="BI117" s="952"/>
      <c r="BJ117" s="952"/>
      <c r="BK117" s="952"/>
      <c r="BL117" s="952"/>
      <c r="BM117" s="952"/>
      <c r="BN117" s="952"/>
      <c r="BO117" s="952"/>
      <c r="BP117" s="953"/>
      <c r="BQ117" s="909" t="s">
        <v>401</v>
      </c>
      <c r="BR117" s="910"/>
      <c r="BS117" s="910"/>
      <c r="BT117" s="910"/>
      <c r="BU117" s="910"/>
      <c r="BV117" s="910" t="s">
        <v>380</v>
      </c>
      <c r="BW117" s="910"/>
      <c r="BX117" s="910"/>
      <c r="BY117" s="910"/>
      <c r="BZ117" s="910"/>
      <c r="CA117" s="910" t="s">
        <v>380</v>
      </c>
      <c r="CB117" s="910"/>
      <c r="CC117" s="910"/>
      <c r="CD117" s="910"/>
      <c r="CE117" s="910"/>
      <c r="CF117" s="904" t="s">
        <v>426</v>
      </c>
      <c r="CG117" s="905"/>
      <c r="CH117" s="905"/>
      <c r="CI117" s="905"/>
      <c r="CJ117" s="905"/>
      <c r="CK117" s="932"/>
      <c r="CL117" s="933"/>
      <c r="CM117" s="906" t="s">
        <v>450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122</v>
      </c>
      <c r="DH117" s="943"/>
      <c r="DI117" s="943"/>
      <c r="DJ117" s="943"/>
      <c r="DK117" s="944"/>
      <c r="DL117" s="945" t="s">
        <v>401</v>
      </c>
      <c r="DM117" s="943"/>
      <c r="DN117" s="943"/>
      <c r="DO117" s="943"/>
      <c r="DP117" s="944"/>
      <c r="DQ117" s="945" t="s">
        <v>380</v>
      </c>
      <c r="DR117" s="943"/>
      <c r="DS117" s="943"/>
      <c r="DT117" s="943"/>
      <c r="DU117" s="944"/>
      <c r="DV117" s="946" t="s">
        <v>401</v>
      </c>
      <c r="DW117" s="947"/>
      <c r="DX117" s="947"/>
      <c r="DY117" s="947"/>
      <c r="DZ117" s="948"/>
    </row>
    <row r="118" spans="1:130" s="211" customFormat="1" ht="26.25" customHeight="1" x14ac:dyDescent="0.15">
      <c r="A118" s="896" t="s">
        <v>420</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418</v>
      </c>
      <c r="AB118" s="877"/>
      <c r="AC118" s="877"/>
      <c r="AD118" s="877"/>
      <c r="AE118" s="878"/>
      <c r="AF118" s="876" t="s">
        <v>298</v>
      </c>
      <c r="AG118" s="877"/>
      <c r="AH118" s="877"/>
      <c r="AI118" s="877"/>
      <c r="AJ118" s="878"/>
      <c r="AK118" s="876" t="s">
        <v>297</v>
      </c>
      <c r="AL118" s="877"/>
      <c r="AM118" s="877"/>
      <c r="AN118" s="877"/>
      <c r="AO118" s="878"/>
      <c r="AP118" s="954" t="s">
        <v>419</v>
      </c>
      <c r="AQ118" s="955"/>
      <c r="AR118" s="955"/>
      <c r="AS118" s="955"/>
      <c r="AT118" s="956"/>
      <c r="AU118" s="892"/>
      <c r="AV118" s="893"/>
      <c r="AW118" s="893"/>
      <c r="AX118" s="893"/>
      <c r="AY118" s="893"/>
      <c r="AZ118" s="957" t="s">
        <v>451</v>
      </c>
      <c r="BA118" s="949"/>
      <c r="BB118" s="949"/>
      <c r="BC118" s="949"/>
      <c r="BD118" s="949"/>
      <c r="BE118" s="949"/>
      <c r="BF118" s="949"/>
      <c r="BG118" s="949"/>
      <c r="BH118" s="949"/>
      <c r="BI118" s="949"/>
      <c r="BJ118" s="949"/>
      <c r="BK118" s="949"/>
      <c r="BL118" s="949"/>
      <c r="BM118" s="949"/>
      <c r="BN118" s="949"/>
      <c r="BO118" s="949"/>
      <c r="BP118" s="950"/>
      <c r="BQ118" s="980" t="s">
        <v>380</v>
      </c>
      <c r="BR118" s="981"/>
      <c r="BS118" s="981"/>
      <c r="BT118" s="981"/>
      <c r="BU118" s="981"/>
      <c r="BV118" s="981" t="s">
        <v>380</v>
      </c>
      <c r="BW118" s="981"/>
      <c r="BX118" s="981"/>
      <c r="BY118" s="981"/>
      <c r="BZ118" s="981"/>
      <c r="CA118" s="981" t="s">
        <v>426</v>
      </c>
      <c r="CB118" s="981"/>
      <c r="CC118" s="981"/>
      <c r="CD118" s="981"/>
      <c r="CE118" s="981"/>
      <c r="CF118" s="904" t="s">
        <v>380</v>
      </c>
      <c r="CG118" s="905"/>
      <c r="CH118" s="905"/>
      <c r="CI118" s="905"/>
      <c r="CJ118" s="905"/>
      <c r="CK118" s="932"/>
      <c r="CL118" s="933"/>
      <c r="CM118" s="906" t="s">
        <v>452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426</v>
      </c>
      <c r="DH118" s="943"/>
      <c r="DI118" s="943"/>
      <c r="DJ118" s="943"/>
      <c r="DK118" s="944"/>
      <c r="DL118" s="945" t="s">
        <v>380</v>
      </c>
      <c r="DM118" s="943"/>
      <c r="DN118" s="943"/>
      <c r="DO118" s="943"/>
      <c r="DP118" s="944"/>
      <c r="DQ118" s="945" t="s">
        <v>401</v>
      </c>
      <c r="DR118" s="943"/>
      <c r="DS118" s="943"/>
      <c r="DT118" s="943"/>
      <c r="DU118" s="944"/>
      <c r="DV118" s="946" t="s">
        <v>380</v>
      </c>
      <c r="DW118" s="947"/>
      <c r="DX118" s="947"/>
      <c r="DY118" s="947"/>
      <c r="DZ118" s="948"/>
    </row>
    <row r="119" spans="1:130" s="211" customFormat="1" ht="26.25" customHeight="1" x14ac:dyDescent="0.15">
      <c r="A119" s="1038" t="s">
        <v>423</v>
      </c>
      <c r="B119" s="931"/>
      <c r="C119" s="913" t="s">
        <v>424</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425</v>
      </c>
      <c r="AB119" s="884"/>
      <c r="AC119" s="884"/>
      <c r="AD119" s="884"/>
      <c r="AE119" s="885"/>
      <c r="AF119" s="886" t="s">
        <v>380</v>
      </c>
      <c r="AG119" s="884"/>
      <c r="AH119" s="884"/>
      <c r="AI119" s="884"/>
      <c r="AJ119" s="885"/>
      <c r="AK119" s="886" t="s">
        <v>425</v>
      </c>
      <c r="AL119" s="884"/>
      <c r="AM119" s="884"/>
      <c r="AN119" s="884"/>
      <c r="AO119" s="885"/>
      <c r="AP119" s="887" t="s">
        <v>426</v>
      </c>
      <c r="AQ119" s="888"/>
      <c r="AR119" s="888"/>
      <c r="AS119" s="888"/>
      <c r="AT119" s="889"/>
      <c r="AU119" s="894"/>
      <c r="AV119" s="895"/>
      <c r="AW119" s="895"/>
      <c r="AX119" s="895"/>
      <c r="AY119" s="895"/>
      <c r="AZ119" s="233" t="s">
        <v>179</v>
      </c>
      <c r="BA119" s="233"/>
      <c r="BB119" s="233"/>
      <c r="BC119" s="233"/>
      <c r="BD119" s="233"/>
      <c r="BE119" s="233"/>
      <c r="BF119" s="233"/>
      <c r="BG119" s="233"/>
      <c r="BH119" s="233"/>
      <c r="BI119" s="233"/>
      <c r="BJ119" s="233"/>
      <c r="BK119" s="233"/>
      <c r="BL119" s="233"/>
      <c r="BM119" s="233"/>
      <c r="BN119" s="233"/>
      <c r="BO119" s="958" t="s">
        <v>453</v>
      </c>
      <c r="BP119" s="986"/>
      <c r="BQ119" s="980">
        <v>12071056</v>
      </c>
      <c r="BR119" s="981"/>
      <c r="BS119" s="981"/>
      <c r="BT119" s="981"/>
      <c r="BU119" s="981"/>
      <c r="BV119" s="981">
        <v>12295657</v>
      </c>
      <c r="BW119" s="981"/>
      <c r="BX119" s="981"/>
      <c r="BY119" s="981"/>
      <c r="BZ119" s="981"/>
      <c r="CA119" s="981">
        <v>12041117</v>
      </c>
      <c r="CB119" s="981"/>
      <c r="CC119" s="981"/>
      <c r="CD119" s="981"/>
      <c r="CE119" s="981"/>
      <c r="CF119" s="982"/>
      <c r="CG119" s="983"/>
      <c r="CH119" s="983"/>
      <c r="CI119" s="983"/>
      <c r="CJ119" s="984"/>
      <c r="CK119" s="934"/>
      <c r="CL119" s="935"/>
      <c r="CM119" s="957" t="s">
        <v>454</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5" t="s">
        <v>380</v>
      </c>
      <c r="DH119" s="967"/>
      <c r="DI119" s="967"/>
      <c r="DJ119" s="967"/>
      <c r="DK119" s="968"/>
      <c r="DL119" s="966" t="s">
        <v>122</v>
      </c>
      <c r="DM119" s="967"/>
      <c r="DN119" s="967"/>
      <c r="DO119" s="967"/>
      <c r="DP119" s="968"/>
      <c r="DQ119" s="966" t="s">
        <v>122</v>
      </c>
      <c r="DR119" s="967"/>
      <c r="DS119" s="967"/>
      <c r="DT119" s="967"/>
      <c r="DU119" s="968"/>
      <c r="DV119" s="969" t="s">
        <v>425</v>
      </c>
      <c r="DW119" s="970"/>
      <c r="DX119" s="970"/>
      <c r="DY119" s="970"/>
      <c r="DZ119" s="971"/>
    </row>
    <row r="120" spans="1:130" s="211" customFormat="1" ht="26.25" customHeight="1" x14ac:dyDescent="0.15">
      <c r="A120" s="1039"/>
      <c r="B120" s="933"/>
      <c r="C120" s="906" t="s">
        <v>429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380</v>
      </c>
      <c r="AB120" s="943"/>
      <c r="AC120" s="943"/>
      <c r="AD120" s="943"/>
      <c r="AE120" s="944"/>
      <c r="AF120" s="945" t="s">
        <v>425</v>
      </c>
      <c r="AG120" s="943"/>
      <c r="AH120" s="943"/>
      <c r="AI120" s="943"/>
      <c r="AJ120" s="944"/>
      <c r="AK120" s="945" t="s">
        <v>122</v>
      </c>
      <c r="AL120" s="943"/>
      <c r="AM120" s="943"/>
      <c r="AN120" s="943"/>
      <c r="AO120" s="944"/>
      <c r="AP120" s="946" t="s">
        <v>380</v>
      </c>
      <c r="AQ120" s="947"/>
      <c r="AR120" s="947"/>
      <c r="AS120" s="947"/>
      <c r="AT120" s="948"/>
      <c r="AU120" s="972" t="s">
        <v>455</v>
      </c>
      <c r="AV120" s="973"/>
      <c r="AW120" s="973"/>
      <c r="AX120" s="973"/>
      <c r="AY120" s="974"/>
      <c r="AZ120" s="913" t="s">
        <v>456</v>
      </c>
      <c r="BA120" s="881"/>
      <c r="BB120" s="881"/>
      <c r="BC120" s="881"/>
      <c r="BD120" s="881"/>
      <c r="BE120" s="881"/>
      <c r="BF120" s="881"/>
      <c r="BG120" s="881"/>
      <c r="BH120" s="881"/>
      <c r="BI120" s="881"/>
      <c r="BJ120" s="881"/>
      <c r="BK120" s="881"/>
      <c r="BL120" s="881"/>
      <c r="BM120" s="881"/>
      <c r="BN120" s="881"/>
      <c r="BO120" s="881"/>
      <c r="BP120" s="882"/>
      <c r="BQ120" s="914">
        <v>984346</v>
      </c>
      <c r="BR120" s="915"/>
      <c r="BS120" s="915"/>
      <c r="BT120" s="915"/>
      <c r="BU120" s="915"/>
      <c r="BV120" s="915">
        <v>1125347</v>
      </c>
      <c r="BW120" s="915"/>
      <c r="BX120" s="915"/>
      <c r="BY120" s="915"/>
      <c r="BZ120" s="915"/>
      <c r="CA120" s="915">
        <v>1124815</v>
      </c>
      <c r="CB120" s="915"/>
      <c r="CC120" s="915"/>
      <c r="CD120" s="915"/>
      <c r="CE120" s="915"/>
      <c r="CF120" s="928">
        <v>77.3</v>
      </c>
      <c r="CG120" s="929"/>
      <c r="CH120" s="929"/>
      <c r="CI120" s="929"/>
      <c r="CJ120" s="929"/>
      <c r="CK120" s="987" t="s">
        <v>457</v>
      </c>
      <c r="CL120" s="988"/>
      <c r="CM120" s="988"/>
      <c r="CN120" s="988"/>
      <c r="CO120" s="989"/>
      <c r="CP120" s="995" t="s">
        <v>458</v>
      </c>
      <c r="CQ120" s="996"/>
      <c r="CR120" s="996"/>
      <c r="CS120" s="996"/>
      <c r="CT120" s="996"/>
      <c r="CU120" s="996"/>
      <c r="CV120" s="996"/>
      <c r="CW120" s="996"/>
      <c r="CX120" s="996"/>
      <c r="CY120" s="996"/>
      <c r="CZ120" s="996"/>
      <c r="DA120" s="996"/>
      <c r="DB120" s="996"/>
      <c r="DC120" s="996"/>
      <c r="DD120" s="996"/>
      <c r="DE120" s="996"/>
      <c r="DF120" s="997"/>
      <c r="DG120" s="914">
        <v>2249293</v>
      </c>
      <c r="DH120" s="915"/>
      <c r="DI120" s="915"/>
      <c r="DJ120" s="915"/>
      <c r="DK120" s="915"/>
      <c r="DL120" s="915">
        <v>2341353</v>
      </c>
      <c r="DM120" s="915"/>
      <c r="DN120" s="915"/>
      <c r="DO120" s="915"/>
      <c r="DP120" s="915"/>
      <c r="DQ120" s="915">
        <v>2340832</v>
      </c>
      <c r="DR120" s="915"/>
      <c r="DS120" s="915"/>
      <c r="DT120" s="915"/>
      <c r="DU120" s="915"/>
      <c r="DV120" s="916">
        <v>160.9</v>
      </c>
      <c r="DW120" s="916"/>
      <c r="DX120" s="916"/>
      <c r="DY120" s="916"/>
      <c r="DZ120" s="917"/>
    </row>
    <row r="121" spans="1:130" s="211" customFormat="1" ht="26.25" customHeight="1" x14ac:dyDescent="0.15">
      <c r="A121" s="1039"/>
      <c r="B121" s="933"/>
      <c r="C121" s="951" t="s">
        <v>459</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942" t="s">
        <v>380</v>
      </c>
      <c r="AB121" s="943"/>
      <c r="AC121" s="943"/>
      <c r="AD121" s="943"/>
      <c r="AE121" s="944"/>
      <c r="AF121" s="945" t="s">
        <v>432</v>
      </c>
      <c r="AG121" s="943"/>
      <c r="AH121" s="943"/>
      <c r="AI121" s="943"/>
      <c r="AJ121" s="944"/>
      <c r="AK121" s="945" t="s">
        <v>425</v>
      </c>
      <c r="AL121" s="943"/>
      <c r="AM121" s="943"/>
      <c r="AN121" s="943"/>
      <c r="AO121" s="944"/>
      <c r="AP121" s="946" t="s">
        <v>425</v>
      </c>
      <c r="AQ121" s="947"/>
      <c r="AR121" s="947"/>
      <c r="AS121" s="947"/>
      <c r="AT121" s="948"/>
      <c r="AU121" s="975"/>
      <c r="AV121" s="976"/>
      <c r="AW121" s="976"/>
      <c r="AX121" s="976"/>
      <c r="AY121" s="977"/>
      <c r="AZ121" s="906" t="s">
        <v>460</v>
      </c>
      <c r="BA121" s="907"/>
      <c r="BB121" s="907"/>
      <c r="BC121" s="907"/>
      <c r="BD121" s="907"/>
      <c r="BE121" s="907"/>
      <c r="BF121" s="907"/>
      <c r="BG121" s="907"/>
      <c r="BH121" s="907"/>
      <c r="BI121" s="907"/>
      <c r="BJ121" s="907"/>
      <c r="BK121" s="907"/>
      <c r="BL121" s="907"/>
      <c r="BM121" s="907"/>
      <c r="BN121" s="907"/>
      <c r="BO121" s="907"/>
      <c r="BP121" s="908"/>
      <c r="BQ121" s="909">
        <v>177674</v>
      </c>
      <c r="BR121" s="910"/>
      <c r="BS121" s="910"/>
      <c r="BT121" s="910"/>
      <c r="BU121" s="910"/>
      <c r="BV121" s="910">
        <v>160796</v>
      </c>
      <c r="BW121" s="910"/>
      <c r="BX121" s="910"/>
      <c r="BY121" s="910"/>
      <c r="BZ121" s="910"/>
      <c r="CA121" s="910">
        <v>132757</v>
      </c>
      <c r="CB121" s="910"/>
      <c r="CC121" s="910"/>
      <c r="CD121" s="910"/>
      <c r="CE121" s="910"/>
      <c r="CF121" s="904">
        <v>9.1</v>
      </c>
      <c r="CG121" s="905"/>
      <c r="CH121" s="905"/>
      <c r="CI121" s="905"/>
      <c r="CJ121" s="905"/>
      <c r="CK121" s="990"/>
      <c r="CL121" s="991"/>
      <c r="CM121" s="991"/>
      <c r="CN121" s="991"/>
      <c r="CO121" s="992"/>
      <c r="CP121" s="1000" t="s">
        <v>461</v>
      </c>
      <c r="CQ121" s="1001"/>
      <c r="CR121" s="1001"/>
      <c r="CS121" s="1001"/>
      <c r="CT121" s="1001"/>
      <c r="CU121" s="1001"/>
      <c r="CV121" s="1001"/>
      <c r="CW121" s="1001"/>
      <c r="CX121" s="1001"/>
      <c r="CY121" s="1001"/>
      <c r="CZ121" s="1001"/>
      <c r="DA121" s="1001"/>
      <c r="DB121" s="1001"/>
      <c r="DC121" s="1001"/>
      <c r="DD121" s="1001"/>
      <c r="DE121" s="1001"/>
      <c r="DF121" s="1002"/>
      <c r="DG121" s="909">
        <v>802819</v>
      </c>
      <c r="DH121" s="910"/>
      <c r="DI121" s="910"/>
      <c r="DJ121" s="910"/>
      <c r="DK121" s="910"/>
      <c r="DL121" s="910">
        <v>805028</v>
      </c>
      <c r="DM121" s="910"/>
      <c r="DN121" s="910"/>
      <c r="DO121" s="910"/>
      <c r="DP121" s="910"/>
      <c r="DQ121" s="910">
        <v>776362</v>
      </c>
      <c r="DR121" s="910"/>
      <c r="DS121" s="910"/>
      <c r="DT121" s="910"/>
      <c r="DU121" s="910"/>
      <c r="DV121" s="911">
        <v>53.4</v>
      </c>
      <c r="DW121" s="911"/>
      <c r="DX121" s="911"/>
      <c r="DY121" s="911"/>
      <c r="DZ121" s="912"/>
    </row>
    <row r="122" spans="1:130" s="211" customFormat="1" ht="26.25" customHeight="1" x14ac:dyDescent="0.15">
      <c r="A122" s="1039"/>
      <c r="B122" s="933"/>
      <c r="C122" s="906" t="s">
        <v>441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122</v>
      </c>
      <c r="AB122" s="943"/>
      <c r="AC122" s="943"/>
      <c r="AD122" s="943"/>
      <c r="AE122" s="944"/>
      <c r="AF122" s="945" t="s">
        <v>425</v>
      </c>
      <c r="AG122" s="943"/>
      <c r="AH122" s="943"/>
      <c r="AI122" s="943"/>
      <c r="AJ122" s="944"/>
      <c r="AK122" s="945" t="s">
        <v>380</v>
      </c>
      <c r="AL122" s="943"/>
      <c r="AM122" s="943"/>
      <c r="AN122" s="943"/>
      <c r="AO122" s="944"/>
      <c r="AP122" s="946" t="s">
        <v>380</v>
      </c>
      <c r="AQ122" s="947"/>
      <c r="AR122" s="947"/>
      <c r="AS122" s="947"/>
      <c r="AT122" s="948"/>
      <c r="AU122" s="975"/>
      <c r="AV122" s="976"/>
      <c r="AW122" s="976"/>
      <c r="AX122" s="976"/>
      <c r="AY122" s="977"/>
      <c r="AZ122" s="957" t="s">
        <v>462</v>
      </c>
      <c r="BA122" s="949"/>
      <c r="BB122" s="949"/>
      <c r="BC122" s="949"/>
      <c r="BD122" s="949"/>
      <c r="BE122" s="949"/>
      <c r="BF122" s="949"/>
      <c r="BG122" s="949"/>
      <c r="BH122" s="949"/>
      <c r="BI122" s="949"/>
      <c r="BJ122" s="949"/>
      <c r="BK122" s="949"/>
      <c r="BL122" s="949"/>
      <c r="BM122" s="949"/>
      <c r="BN122" s="949"/>
      <c r="BO122" s="949"/>
      <c r="BP122" s="950"/>
      <c r="BQ122" s="980">
        <v>8563783</v>
      </c>
      <c r="BR122" s="981"/>
      <c r="BS122" s="981"/>
      <c r="BT122" s="981"/>
      <c r="BU122" s="981"/>
      <c r="BV122" s="981">
        <v>8190124</v>
      </c>
      <c r="BW122" s="981"/>
      <c r="BX122" s="981"/>
      <c r="BY122" s="981"/>
      <c r="BZ122" s="981"/>
      <c r="CA122" s="981">
        <v>8360171</v>
      </c>
      <c r="CB122" s="981"/>
      <c r="CC122" s="981"/>
      <c r="CD122" s="981"/>
      <c r="CE122" s="981"/>
      <c r="CF122" s="998">
        <v>574.5</v>
      </c>
      <c r="CG122" s="999"/>
      <c r="CH122" s="999"/>
      <c r="CI122" s="999"/>
      <c r="CJ122" s="999"/>
      <c r="CK122" s="990"/>
      <c r="CL122" s="991"/>
      <c r="CM122" s="991"/>
      <c r="CN122" s="991"/>
      <c r="CO122" s="992"/>
      <c r="CP122" s="1000"/>
      <c r="CQ122" s="1001"/>
      <c r="CR122" s="1001"/>
      <c r="CS122" s="1001"/>
      <c r="CT122" s="1001"/>
      <c r="CU122" s="1001"/>
      <c r="CV122" s="1001"/>
      <c r="CW122" s="1001"/>
      <c r="CX122" s="1001"/>
      <c r="CY122" s="1001"/>
      <c r="CZ122" s="1001"/>
      <c r="DA122" s="1001"/>
      <c r="DB122" s="1001"/>
      <c r="DC122" s="1001"/>
      <c r="DD122" s="1001"/>
      <c r="DE122" s="1001"/>
      <c r="DF122" s="1002"/>
      <c r="DG122" s="909"/>
      <c r="DH122" s="910"/>
      <c r="DI122" s="910"/>
      <c r="DJ122" s="910"/>
      <c r="DK122" s="910"/>
      <c r="DL122" s="910"/>
      <c r="DM122" s="910"/>
      <c r="DN122" s="910"/>
      <c r="DO122" s="910"/>
      <c r="DP122" s="910"/>
      <c r="DQ122" s="910"/>
      <c r="DR122" s="910"/>
      <c r="DS122" s="910"/>
      <c r="DT122" s="910"/>
      <c r="DU122" s="910"/>
      <c r="DV122" s="911"/>
      <c r="DW122" s="911"/>
      <c r="DX122" s="911"/>
      <c r="DY122" s="911"/>
      <c r="DZ122" s="912"/>
    </row>
    <row r="123" spans="1:130" s="211" customFormat="1" ht="26.25" customHeight="1" x14ac:dyDescent="0.15">
      <c r="A123" s="1039"/>
      <c r="B123" s="933"/>
      <c r="C123" s="906" t="s">
        <v>447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380</v>
      </c>
      <c r="AB123" s="943"/>
      <c r="AC123" s="943"/>
      <c r="AD123" s="943"/>
      <c r="AE123" s="944"/>
      <c r="AF123" s="945" t="s">
        <v>380</v>
      </c>
      <c r="AG123" s="943"/>
      <c r="AH123" s="943"/>
      <c r="AI123" s="943"/>
      <c r="AJ123" s="944"/>
      <c r="AK123" s="945" t="s">
        <v>380</v>
      </c>
      <c r="AL123" s="943"/>
      <c r="AM123" s="943"/>
      <c r="AN123" s="943"/>
      <c r="AO123" s="944"/>
      <c r="AP123" s="946" t="s">
        <v>380</v>
      </c>
      <c r="AQ123" s="947"/>
      <c r="AR123" s="947"/>
      <c r="AS123" s="947"/>
      <c r="AT123" s="948"/>
      <c r="AU123" s="978"/>
      <c r="AV123" s="979"/>
      <c r="AW123" s="979"/>
      <c r="AX123" s="979"/>
      <c r="AY123" s="979"/>
      <c r="AZ123" s="233" t="s">
        <v>179</v>
      </c>
      <c r="BA123" s="233"/>
      <c r="BB123" s="233"/>
      <c r="BC123" s="233"/>
      <c r="BD123" s="233"/>
      <c r="BE123" s="233"/>
      <c r="BF123" s="233"/>
      <c r="BG123" s="233"/>
      <c r="BH123" s="233"/>
      <c r="BI123" s="233"/>
      <c r="BJ123" s="233"/>
      <c r="BK123" s="233"/>
      <c r="BL123" s="233"/>
      <c r="BM123" s="233"/>
      <c r="BN123" s="233"/>
      <c r="BO123" s="958" t="s">
        <v>463</v>
      </c>
      <c r="BP123" s="986"/>
      <c r="BQ123" s="1045">
        <v>9725803</v>
      </c>
      <c r="BR123" s="1046"/>
      <c r="BS123" s="1046"/>
      <c r="BT123" s="1046"/>
      <c r="BU123" s="1046"/>
      <c r="BV123" s="1046">
        <v>9476267</v>
      </c>
      <c r="BW123" s="1046"/>
      <c r="BX123" s="1046"/>
      <c r="BY123" s="1046"/>
      <c r="BZ123" s="1046"/>
      <c r="CA123" s="1046">
        <v>9617743</v>
      </c>
      <c r="CB123" s="1046"/>
      <c r="CC123" s="1046"/>
      <c r="CD123" s="1046"/>
      <c r="CE123" s="1046"/>
      <c r="CF123" s="982"/>
      <c r="CG123" s="983"/>
      <c r="CH123" s="983"/>
      <c r="CI123" s="983"/>
      <c r="CJ123" s="984"/>
      <c r="CK123" s="990"/>
      <c r="CL123" s="991"/>
      <c r="CM123" s="991"/>
      <c r="CN123" s="991"/>
      <c r="CO123" s="992"/>
      <c r="CP123" s="1000"/>
      <c r="CQ123" s="1001"/>
      <c r="CR123" s="1001"/>
      <c r="CS123" s="1001"/>
      <c r="CT123" s="1001"/>
      <c r="CU123" s="1001"/>
      <c r="CV123" s="1001"/>
      <c r="CW123" s="1001"/>
      <c r="CX123" s="1001"/>
      <c r="CY123" s="1001"/>
      <c r="CZ123" s="1001"/>
      <c r="DA123" s="1001"/>
      <c r="DB123" s="1001"/>
      <c r="DC123" s="1001"/>
      <c r="DD123" s="1001"/>
      <c r="DE123" s="1001"/>
      <c r="DF123" s="1002"/>
      <c r="DG123" s="942"/>
      <c r="DH123" s="943"/>
      <c r="DI123" s="943"/>
      <c r="DJ123" s="943"/>
      <c r="DK123" s="944"/>
      <c r="DL123" s="945"/>
      <c r="DM123" s="943"/>
      <c r="DN123" s="943"/>
      <c r="DO123" s="943"/>
      <c r="DP123" s="944"/>
      <c r="DQ123" s="945"/>
      <c r="DR123" s="943"/>
      <c r="DS123" s="943"/>
      <c r="DT123" s="943"/>
      <c r="DU123" s="944"/>
      <c r="DV123" s="946"/>
      <c r="DW123" s="947"/>
      <c r="DX123" s="947"/>
      <c r="DY123" s="947"/>
      <c r="DZ123" s="948"/>
    </row>
    <row r="124" spans="1:130" s="211" customFormat="1" ht="26.25" customHeight="1" thickBot="1" x14ac:dyDescent="0.2">
      <c r="A124" s="1039"/>
      <c r="B124" s="933"/>
      <c r="C124" s="906" t="s">
        <v>450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380</v>
      </c>
      <c r="AB124" s="943"/>
      <c r="AC124" s="943"/>
      <c r="AD124" s="943"/>
      <c r="AE124" s="944"/>
      <c r="AF124" s="945" t="s">
        <v>401</v>
      </c>
      <c r="AG124" s="943"/>
      <c r="AH124" s="943"/>
      <c r="AI124" s="943"/>
      <c r="AJ124" s="944"/>
      <c r="AK124" s="945" t="s">
        <v>401</v>
      </c>
      <c r="AL124" s="943"/>
      <c r="AM124" s="943"/>
      <c r="AN124" s="943"/>
      <c r="AO124" s="944"/>
      <c r="AP124" s="946" t="s">
        <v>380</v>
      </c>
      <c r="AQ124" s="947"/>
      <c r="AR124" s="947"/>
      <c r="AS124" s="947"/>
      <c r="AT124" s="948"/>
      <c r="AU124" s="1041" t="s">
        <v>464</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v>167.1</v>
      </c>
      <c r="BR124" s="1008"/>
      <c r="BS124" s="1008"/>
      <c r="BT124" s="1008"/>
      <c r="BU124" s="1008"/>
      <c r="BV124" s="1008">
        <v>196.2</v>
      </c>
      <c r="BW124" s="1008"/>
      <c r="BX124" s="1008"/>
      <c r="BY124" s="1008"/>
      <c r="BZ124" s="1008"/>
      <c r="CA124" s="1008">
        <v>166.5</v>
      </c>
      <c r="CB124" s="1008"/>
      <c r="CC124" s="1008"/>
      <c r="CD124" s="1008"/>
      <c r="CE124" s="1008"/>
      <c r="CF124" s="1009"/>
      <c r="CG124" s="1010"/>
      <c r="CH124" s="1010"/>
      <c r="CI124" s="1010"/>
      <c r="CJ124" s="1011"/>
      <c r="CK124" s="993"/>
      <c r="CL124" s="993"/>
      <c r="CM124" s="993"/>
      <c r="CN124" s="993"/>
      <c r="CO124" s="994"/>
      <c r="CP124" s="1000" t="s">
        <v>465</v>
      </c>
      <c r="CQ124" s="1001"/>
      <c r="CR124" s="1001"/>
      <c r="CS124" s="1001"/>
      <c r="CT124" s="1001"/>
      <c r="CU124" s="1001"/>
      <c r="CV124" s="1001"/>
      <c r="CW124" s="1001"/>
      <c r="CX124" s="1001"/>
      <c r="CY124" s="1001"/>
      <c r="CZ124" s="1001"/>
      <c r="DA124" s="1001"/>
      <c r="DB124" s="1001"/>
      <c r="DC124" s="1001"/>
      <c r="DD124" s="1001"/>
      <c r="DE124" s="1001"/>
      <c r="DF124" s="1002"/>
      <c r="DG124" s="985">
        <v>25856</v>
      </c>
      <c r="DH124" s="967"/>
      <c r="DI124" s="967"/>
      <c r="DJ124" s="967"/>
      <c r="DK124" s="968"/>
      <c r="DL124" s="966">
        <v>30983</v>
      </c>
      <c r="DM124" s="967"/>
      <c r="DN124" s="967"/>
      <c r="DO124" s="967"/>
      <c r="DP124" s="968"/>
      <c r="DQ124" s="966" t="s">
        <v>380</v>
      </c>
      <c r="DR124" s="967"/>
      <c r="DS124" s="967"/>
      <c r="DT124" s="967"/>
      <c r="DU124" s="968"/>
      <c r="DV124" s="969" t="s">
        <v>380</v>
      </c>
      <c r="DW124" s="970"/>
      <c r="DX124" s="970"/>
      <c r="DY124" s="970"/>
      <c r="DZ124" s="971"/>
    </row>
    <row r="125" spans="1:130" s="211" customFormat="1" ht="26.25" customHeight="1" x14ac:dyDescent="0.15">
      <c r="A125" s="1039"/>
      <c r="B125" s="933"/>
      <c r="C125" s="906" t="s">
        <v>452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380</v>
      </c>
      <c r="AB125" s="943"/>
      <c r="AC125" s="943"/>
      <c r="AD125" s="943"/>
      <c r="AE125" s="944"/>
      <c r="AF125" s="945" t="s">
        <v>380</v>
      </c>
      <c r="AG125" s="943"/>
      <c r="AH125" s="943"/>
      <c r="AI125" s="943"/>
      <c r="AJ125" s="944"/>
      <c r="AK125" s="945" t="s">
        <v>380</v>
      </c>
      <c r="AL125" s="943"/>
      <c r="AM125" s="943"/>
      <c r="AN125" s="943"/>
      <c r="AO125" s="944"/>
      <c r="AP125" s="946" t="s">
        <v>380</v>
      </c>
      <c r="AQ125" s="947"/>
      <c r="AR125" s="947"/>
      <c r="AS125" s="947"/>
      <c r="AT125" s="948"/>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03" t="s">
        <v>466</v>
      </c>
      <c r="CL125" s="988"/>
      <c r="CM125" s="988"/>
      <c r="CN125" s="988"/>
      <c r="CO125" s="989"/>
      <c r="CP125" s="913" t="s">
        <v>467</v>
      </c>
      <c r="CQ125" s="881"/>
      <c r="CR125" s="881"/>
      <c r="CS125" s="881"/>
      <c r="CT125" s="881"/>
      <c r="CU125" s="881"/>
      <c r="CV125" s="881"/>
      <c r="CW125" s="881"/>
      <c r="CX125" s="881"/>
      <c r="CY125" s="881"/>
      <c r="CZ125" s="881"/>
      <c r="DA125" s="881"/>
      <c r="DB125" s="881"/>
      <c r="DC125" s="881"/>
      <c r="DD125" s="881"/>
      <c r="DE125" s="881"/>
      <c r="DF125" s="882"/>
      <c r="DG125" s="914" t="s">
        <v>380</v>
      </c>
      <c r="DH125" s="915"/>
      <c r="DI125" s="915"/>
      <c r="DJ125" s="915"/>
      <c r="DK125" s="915"/>
      <c r="DL125" s="915" t="s">
        <v>380</v>
      </c>
      <c r="DM125" s="915"/>
      <c r="DN125" s="915"/>
      <c r="DO125" s="915"/>
      <c r="DP125" s="915"/>
      <c r="DQ125" s="915" t="s">
        <v>380</v>
      </c>
      <c r="DR125" s="915"/>
      <c r="DS125" s="915"/>
      <c r="DT125" s="915"/>
      <c r="DU125" s="915"/>
      <c r="DV125" s="916" t="s">
        <v>380</v>
      </c>
      <c r="DW125" s="916"/>
      <c r="DX125" s="916"/>
      <c r="DY125" s="916"/>
      <c r="DZ125" s="917"/>
    </row>
    <row r="126" spans="1:130" s="211" customFormat="1" ht="26.25" customHeight="1" thickBot="1" x14ac:dyDescent="0.2">
      <c r="A126" s="1039"/>
      <c r="B126" s="933"/>
      <c r="C126" s="906" t="s">
        <v>454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401</v>
      </c>
      <c r="AB126" s="943"/>
      <c r="AC126" s="943"/>
      <c r="AD126" s="943"/>
      <c r="AE126" s="944"/>
      <c r="AF126" s="945" t="s">
        <v>380</v>
      </c>
      <c r="AG126" s="943"/>
      <c r="AH126" s="943"/>
      <c r="AI126" s="943"/>
      <c r="AJ126" s="944"/>
      <c r="AK126" s="945" t="s">
        <v>401</v>
      </c>
      <c r="AL126" s="943"/>
      <c r="AM126" s="943"/>
      <c r="AN126" s="943"/>
      <c r="AO126" s="944"/>
      <c r="AP126" s="946" t="s">
        <v>401</v>
      </c>
      <c r="AQ126" s="947"/>
      <c r="AR126" s="947"/>
      <c r="AS126" s="947"/>
      <c r="AT126" s="948"/>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04"/>
      <c r="CL126" s="991"/>
      <c r="CM126" s="991"/>
      <c r="CN126" s="991"/>
      <c r="CO126" s="992"/>
      <c r="CP126" s="906" t="s">
        <v>468</v>
      </c>
      <c r="CQ126" s="907"/>
      <c r="CR126" s="907"/>
      <c r="CS126" s="907"/>
      <c r="CT126" s="907"/>
      <c r="CU126" s="907"/>
      <c r="CV126" s="907"/>
      <c r="CW126" s="907"/>
      <c r="CX126" s="907"/>
      <c r="CY126" s="907"/>
      <c r="CZ126" s="907"/>
      <c r="DA126" s="907"/>
      <c r="DB126" s="907"/>
      <c r="DC126" s="907"/>
      <c r="DD126" s="907"/>
      <c r="DE126" s="907"/>
      <c r="DF126" s="908"/>
      <c r="DG126" s="909" t="s">
        <v>380</v>
      </c>
      <c r="DH126" s="910"/>
      <c r="DI126" s="910"/>
      <c r="DJ126" s="910"/>
      <c r="DK126" s="910"/>
      <c r="DL126" s="910" t="s">
        <v>401</v>
      </c>
      <c r="DM126" s="910"/>
      <c r="DN126" s="910"/>
      <c r="DO126" s="910"/>
      <c r="DP126" s="910"/>
      <c r="DQ126" s="910" t="s">
        <v>380</v>
      </c>
      <c r="DR126" s="910"/>
      <c r="DS126" s="910"/>
      <c r="DT126" s="910"/>
      <c r="DU126" s="910"/>
      <c r="DV126" s="911" t="s">
        <v>380</v>
      </c>
      <c r="DW126" s="911"/>
      <c r="DX126" s="911"/>
      <c r="DY126" s="911"/>
      <c r="DZ126" s="912"/>
    </row>
    <row r="127" spans="1:130" s="211" customFormat="1" ht="26.25" customHeight="1" x14ac:dyDescent="0.15">
      <c r="A127" s="1040"/>
      <c r="B127" s="935"/>
      <c r="C127" s="957" t="s">
        <v>469</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t="s">
        <v>380</v>
      </c>
      <c r="AB127" s="943"/>
      <c r="AC127" s="943"/>
      <c r="AD127" s="943"/>
      <c r="AE127" s="944"/>
      <c r="AF127" s="945" t="s">
        <v>380</v>
      </c>
      <c r="AG127" s="943"/>
      <c r="AH127" s="943"/>
      <c r="AI127" s="943"/>
      <c r="AJ127" s="944"/>
      <c r="AK127" s="945" t="s">
        <v>380</v>
      </c>
      <c r="AL127" s="943"/>
      <c r="AM127" s="943"/>
      <c r="AN127" s="943"/>
      <c r="AO127" s="944"/>
      <c r="AP127" s="946" t="s">
        <v>380</v>
      </c>
      <c r="AQ127" s="947"/>
      <c r="AR127" s="947"/>
      <c r="AS127" s="947"/>
      <c r="AT127" s="948"/>
      <c r="AU127" s="214"/>
      <c r="AV127" s="214"/>
      <c r="AW127" s="214"/>
      <c r="AX127" s="1012" t="s">
        <v>470</v>
      </c>
      <c r="AY127" s="1013"/>
      <c r="AZ127" s="1013"/>
      <c r="BA127" s="1013"/>
      <c r="BB127" s="1013"/>
      <c r="BC127" s="1013"/>
      <c r="BD127" s="1013"/>
      <c r="BE127" s="1014"/>
      <c r="BF127" s="1015" t="s">
        <v>471</v>
      </c>
      <c r="BG127" s="1013"/>
      <c r="BH127" s="1013"/>
      <c r="BI127" s="1013"/>
      <c r="BJ127" s="1013"/>
      <c r="BK127" s="1013"/>
      <c r="BL127" s="1014"/>
      <c r="BM127" s="1015" t="s">
        <v>472</v>
      </c>
      <c r="BN127" s="1013"/>
      <c r="BO127" s="1013"/>
      <c r="BP127" s="1013"/>
      <c r="BQ127" s="1013"/>
      <c r="BR127" s="1013"/>
      <c r="BS127" s="1014"/>
      <c r="BT127" s="1015" t="s">
        <v>473</v>
      </c>
      <c r="BU127" s="1013"/>
      <c r="BV127" s="1013"/>
      <c r="BW127" s="1013"/>
      <c r="BX127" s="1013"/>
      <c r="BY127" s="1013"/>
      <c r="BZ127" s="1037"/>
      <c r="CA127" s="214"/>
      <c r="CB127" s="214"/>
      <c r="CC127" s="214"/>
      <c r="CD127" s="237"/>
      <c r="CE127" s="237"/>
      <c r="CF127" s="237"/>
      <c r="CG127" s="214"/>
      <c r="CH127" s="214"/>
      <c r="CI127" s="214"/>
      <c r="CJ127" s="236"/>
      <c r="CK127" s="1004"/>
      <c r="CL127" s="991"/>
      <c r="CM127" s="991"/>
      <c r="CN127" s="991"/>
      <c r="CO127" s="992"/>
      <c r="CP127" s="906" t="s">
        <v>474</v>
      </c>
      <c r="CQ127" s="907"/>
      <c r="CR127" s="907"/>
      <c r="CS127" s="907"/>
      <c r="CT127" s="907"/>
      <c r="CU127" s="907"/>
      <c r="CV127" s="907"/>
      <c r="CW127" s="907"/>
      <c r="CX127" s="907"/>
      <c r="CY127" s="907"/>
      <c r="CZ127" s="907"/>
      <c r="DA127" s="907"/>
      <c r="DB127" s="907"/>
      <c r="DC127" s="907"/>
      <c r="DD127" s="907"/>
      <c r="DE127" s="907"/>
      <c r="DF127" s="908"/>
      <c r="DG127" s="909" t="s">
        <v>380</v>
      </c>
      <c r="DH127" s="910"/>
      <c r="DI127" s="910"/>
      <c r="DJ127" s="910"/>
      <c r="DK127" s="910"/>
      <c r="DL127" s="910" t="s">
        <v>380</v>
      </c>
      <c r="DM127" s="910"/>
      <c r="DN127" s="910"/>
      <c r="DO127" s="910"/>
      <c r="DP127" s="910"/>
      <c r="DQ127" s="910" t="s">
        <v>380</v>
      </c>
      <c r="DR127" s="910"/>
      <c r="DS127" s="910"/>
      <c r="DT127" s="910"/>
      <c r="DU127" s="910"/>
      <c r="DV127" s="911" t="s">
        <v>380</v>
      </c>
      <c r="DW127" s="911"/>
      <c r="DX127" s="911"/>
      <c r="DY127" s="911"/>
      <c r="DZ127" s="912"/>
    </row>
    <row r="128" spans="1:130" s="211" customFormat="1" ht="26.25" customHeight="1" thickBot="1" x14ac:dyDescent="0.2">
      <c r="A128" s="1023" t="s">
        <v>475</v>
      </c>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5" t="s">
        <v>476</v>
      </c>
      <c r="X128" s="1025"/>
      <c r="Y128" s="1025"/>
      <c r="Z128" s="1026"/>
      <c r="AA128" s="1027">
        <v>85076</v>
      </c>
      <c r="AB128" s="1028"/>
      <c r="AC128" s="1028"/>
      <c r="AD128" s="1028"/>
      <c r="AE128" s="1029"/>
      <c r="AF128" s="1030">
        <v>84049</v>
      </c>
      <c r="AG128" s="1028"/>
      <c r="AH128" s="1028"/>
      <c r="AI128" s="1028"/>
      <c r="AJ128" s="1029"/>
      <c r="AK128" s="1030">
        <v>95717</v>
      </c>
      <c r="AL128" s="1028"/>
      <c r="AM128" s="1028"/>
      <c r="AN128" s="1028"/>
      <c r="AO128" s="1029"/>
      <c r="AP128" s="1031"/>
      <c r="AQ128" s="1032"/>
      <c r="AR128" s="1032"/>
      <c r="AS128" s="1032"/>
      <c r="AT128" s="1033"/>
      <c r="AU128" s="214"/>
      <c r="AV128" s="214"/>
      <c r="AW128" s="214"/>
      <c r="AX128" s="880" t="s">
        <v>477</v>
      </c>
      <c r="AY128" s="881"/>
      <c r="AZ128" s="881"/>
      <c r="BA128" s="881"/>
      <c r="BB128" s="881"/>
      <c r="BC128" s="881"/>
      <c r="BD128" s="881"/>
      <c r="BE128" s="882"/>
      <c r="BF128" s="1034" t="s">
        <v>478</v>
      </c>
      <c r="BG128" s="1035"/>
      <c r="BH128" s="1035"/>
      <c r="BI128" s="1035"/>
      <c r="BJ128" s="1035"/>
      <c r="BK128" s="1035"/>
      <c r="BL128" s="1036"/>
      <c r="BM128" s="1034">
        <v>15</v>
      </c>
      <c r="BN128" s="1035"/>
      <c r="BO128" s="1035"/>
      <c r="BP128" s="1035"/>
      <c r="BQ128" s="1035"/>
      <c r="BR128" s="1035"/>
      <c r="BS128" s="1036"/>
      <c r="BT128" s="1034">
        <v>20</v>
      </c>
      <c r="BU128" s="1035"/>
      <c r="BV128" s="1035"/>
      <c r="BW128" s="1035"/>
      <c r="BX128" s="1035"/>
      <c r="BY128" s="1035"/>
      <c r="BZ128" s="1058"/>
      <c r="CA128" s="237"/>
      <c r="CB128" s="237"/>
      <c r="CC128" s="237"/>
      <c r="CD128" s="237"/>
      <c r="CE128" s="237"/>
      <c r="CF128" s="237"/>
      <c r="CG128" s="214"/>
      <c r="CH128" s="214"/>
      <c r="CI128" s="214"/>
      <c r="CJ128" s="236"/>
      <c r="CK128" s="1005"/>
      <c r="CL128" s="1006"/>
      <c r="CM128" s="1006"/>
      <c r="CN128" s="1006"/>
      <c r="CO128" s="1007"/>
      <c r="CP128" s="1016" t="s">
        <v>479</v>
      </c>
      <c r="CQ128" s="1017"/>
      <c r="CR128" s="1017"/>
      <c r="CS128" s="1017"/>
      <c r="CT128" s="1017"/>
      <c r="CU128" s="1017"/>
      <c r="CV128" s="1017"/>
      <c r="CW128" s="1017"/>
      <c r="CX128" s="1017"/>
      <c r="CY128" s="1017"/>
      <c r="CZ128" s="1017"/>
      <c r="DA128" s="1017"/>
      <c r="DB128" s="1017"/>
      <c r="DC128" s="1017"/>
      <c r="DD128" s="1017"/>
      <c r="DE128" s="1017"/>
      <c r="DF128" s="1018"/>
      <c r="DG128" s="1019" t="s">
        <v>122</v>
      </c>
      <c r="DH128" s="1020"/>
      <c r="DI128" s="1020"/>
      <c r="DJ128" s="1020"/>
      <c r="DK128" s="1020"/>
      <c r="DL128" s="1020" t="s">
        <v>480</v>
      </c>
      <c r="DM128" s="1020"/>
      <c r="DN128" s="1020"/>
      <c r="DO128" s="1020"/>
      <c r="DP128" s="1020"/>
      <c r="DQ128" s="1020" t="s">
        <v>481</v>
      </c>
      <c r="DR128" s="1020"/>
      <c r="DS128" s="1020"/>
      <c r="DT128" s="1020"/>
      <c r="DU128" s="1020"/>
      <c r="DV128" s="1021" t="s">
        <v>426</v>
      </c>
      <c r="DW128" s="1021"/>
      <c r="DX128" s="1021"/>
      <c r="DY128" s="1021"/>
      <c r="DZ128" s="1022"/>
    </row>
    <row r="129" spans="1:131" s="211" customFormat="1" ht="26.25" customHeight="1" x14ac:dyDescent="0.15">
      <c r="A129" s="918" t="s">
        <v>101</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2" t="s">
        <v>482</v>
      </c>
      <c r="X129" s="1053"/>
      <c r="Y129" s="1053"/>
      <c r="Z129" s="1054"/>
      <c r="AA129" s="942">
        <v>2278107</v>
      </c>
      <c r="AB129" s="943"/>
      <c r="AC129" s="943"/>
      <c r="AD129" s="943"/>
      <c r="AE129" s="944"/>
      <c r="AF129" s="945">
        <v>2310180</v>
      </c>
      <c r="AG129" s="943"/>
      <c r="AH129" s="943"/>
      <c r="AI129" s="943"/>
      <c r="AJ129" s="944"/>
      <c r="AK129" s="945">
        <v>2379513</v>
      </c>
      <c r="AL129" s="943"/>
      <c r="AM129" s="943"/>
      <c r="AN129" s="943"/>
      <c r="AO129" s="944"/>
      <c r="AP129" s="1055"/>
      <c r="AQ129" s="1056"/>
      <c r="AR129" s="1056"/>
      <c r="AS129" s="1056"/>
      <c r="AT129" s="1057"/>
      <c r="AU129" s="215"/>
      <c r="AV129" s="215"/>
      <c r="AW129" s="215"/>
      <c r="AX129" s="1047" t="s">
        <v>483</v>
      </c>
      <c r="AY129" s="907"/>
      <c r="AZ129" s="907"/>
      <c r="BA129" s="907"/>
      <c r="BB129" s="907"/>
      <c r="BC129" s="907"/>
      <c r="BD129" s="907"/>
      <c r="BE129" s="908"/>
      <c r="BF129" s="1048" t="s">
        <v>484</v>
      </c>
      <c r="BG129" s="1049"/>
      <c r="BH129" s="1049"/>
      <c r="BI129" s="1049"/>
      <c r="BJ129" s="1049"/>
      <c r="BK129" s="1049"/>
      <c r="BL129" s="1050"/>
      <c r="BM129" s="1048">
        <v>20</v>
      </c>
      <c r="BN129" s="1049"/>
      <c r="BO129" s="1049"/>
      <c r="BP129" s="1049"/>
      <c r="BQ129" s="1049"/>
      <c r="BR129" s="1049"/>
      <c r="BS129" s="1050"/>
      <c r="BT129" s="1048">
        <v>30</v>
      </c>
      <c r="BU129" s="1049"/>
      <c r="BV129" s="1049"/>
      <c r="BW129" s="1049"/>
      <c r="BX129" s="1049"/>
      <c r="BY129" s="1049"/>
      <c r="BZ129" s="105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918" t="s">
        <v>485</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2" t="s">
        <v>486</v>
      </c>
      <c r="X130" s="1053"/>
      <c r="Y130" s="1053"/>
      <c r="Z130" s="1054"/>
      <c r="AA130" s="942">
        <v>875139</v>
      </c>
      <c r="AB130" s="943"/>
      <c r="AC130" s="943"/>
      <c r="AD130" s="943"/>
      <c r="AE130" s="944"/>
      <c r="AF130" s="945">
        <v>873680</v>
      </c>
      <c r="AG130" s="943"/>
      <c r="AH130" s="943"/>
      <c r="AI130" s="943"/>
      <c r="AJ130" s="944"/>
      <c r="AK130" s="945">
        <v>924396</v>
      </c>
      <c r="AL130" s="943"/>
      <c r="AM130" s="943"/>
      <c r="AN130" s="943"/>
      <c r="AO130" s="944"/>
      <c r="AP130" s="1055"/>
      <c r="AQ130" s="1056"/>
      <c r="AR130" s="1056"/>
      <c r="AS130" s="1056"/>
      <c r="AT130" s="1057"/>
      <c r="AU130" s="215"/>
      <c r="AV130" s="215"/>
      <c r="AW130" s="215"/>
      <c r="AX130" s="1047" t="s">
        <v>487</v>
      </c>
      <c r="AY130" s="907"/>
      <c r="AZ130" s="907"/>
      <c r="BA130" s="907"/>
      <c r="BB130" s="907"/>
      <c r="BC130" s="907"/>
      <c r="BD130" s="907"/>
      <c r="BE130" s="908"/>
      <c r="BF130" s="1083">
        <v>8.5</v>
      </c>
      <c r="BG130" s="1084"/>
      <c r="BH130" s="1084"/>
      <c r="BI130" s="1084"/>
      <c r="BJ130" s="1084"/>
      <c r="BK130" s="1084"/>
      <c r="BL130" s="1085"/>
      <c r="BM130" s="1083">
        <v>25</v>
      </c>
      <c r="BN130" s="1084"/>
      <c r="BO130" s="1084"/>
      <c r="BP130" s="1084"/>
      <c r="BQ130" s="1084"/>
      <c r="BR130" s="1084"/>
      <c r="BS130" s="1085"/>
      <c r="BT130" s="1083">
        <v>35</v>
      </c>
      <c r="BU130" s="1084"/>
      <c r="BV130" s="1084"/>
      <c r="BW130" s="1084"/>
      <c r="BX130" s="1084"/>
      <c r="BY130" s="1084"/>
      <c r="BZ130" s="108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488</v>
      </c>
      <c r="X131" s="1090"/>
      <c r="Y131" s="1090"/>
      <c r="Z131" s="1091"/>
      <c r="AA131" s="985">
        <v>1402968</v>
      </c>
      <c r="AB131" s="967"/>
      <c r="AC131" s="967"/>
      <c r="AD131" s="967"/>
      <c r="AE131" s="968"/>
      <c r="AF131" s="966">
        <v>1436500</v>
      </c>
      <c r="AG131" s="967"/>
      <c r="AH131" s="967"/>
      <c r="AI131" s="967"/>
      <c r="AJ131" s="968"/>
      <c r="AK131" s="966">
        <v>1455117</v>
      </c>
      <c r="AL131" s="967"/>
      <c r="AM131" s="967"/>
      <c r="AN131" s="967"/>
      <c r="AO131" s="968"/>
      <c r="AP131" s="1092"/>
      <c r="AQ131" s="1093"/>
      <c r="AR131" s="1093"/>
      <c r="AS131" s="1093"/>
      <c r="AT131" s="1094"/>
      <c r="AU131" s="215"/>
      <c r="AV131" s="215"/>
      <c r="AW131" s="215"/>
      <c r="AX131" s="1065" t="s">
        <v>489</v>
      </c>
      <c r="AY131" s="1017"/>
      <c r="AZ131" s="1017"/>
      <c r="BA131" s="1017"/>
      <c r="BB131" s="1017"/>
      <c r="BC131" s="1017"/>
      <c r="BD131" s="1017"/>
      <c r="BE131" s="1018"/>
      <c r="BF131" s="1066">
        <v>166.5</v>
      </c>
      <c r="BG131" s="1067"/>
      <c r="BH131" s="1067"/>
      <c r="BI131" s="1067"/>
      <c r="BJ131" s="1067"/>
      <c r="BK131" s="1067"/>
      <c r="BL131" s="1068"/>
      <c r="BM131" s="1066">
        <v>350</v>
      </c>
      <c r="BN131" s="1067"/>
      <c r="BO131" s="1067"/>
      <c r="BP131" s="1067"/>
      <c r="BQ131" s="1067"/>
      <c r="BR131" s="1067"/>
      <c r="BS131" s="1068"/>
      <c r="BT131" s="1069"/>
      <c r="BU131" s="1070"/>
      <c r="BV131" s="1070"/>
      <c r="BW131" s="1070"/>
      <c r="BX131" s="1070"/>
      <c r="BY131" s="1070"/>
      <c r="BZ131" s="107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1072" t="s">
        <v>490</v>
      </c>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6" t="s">
        <v>491</v>
      </c>
      <c r="W132" s="1076"/>
      <c r="X132" s="1076"/>
      <c r="Y132" s="1076"/>
      <c r="Z132" s="1077"/>
      <c r="AA132" s="1078">
        <v>6.5947334509999997</v>
      </c>
      <c r="AB132" s="1079"/>
      <c r="AC132" s="1079"/>
      <c r="AD132" s="1079"/>
      <c r="AE132" s="1080"/>
      <c r="AF132" s="1081">
        <v>8.4004872959999997</v>
      </c>
      <c r="AG132" s="1079"/>
      <c r="AH132" s="1079"/>
      <c r="AI132" s="1079"/>
      <c r="AJ132" s="1080"/>
      <c r="AK132" s="1081">
        <v>10.55688305</v>
      </c>
      <c r="AL132" s="1079"/>
      <c r="AM132" s="1079"/>
      <c r="AN132" s="1079"/>
      <c r="AO132" s="1080"/>
      <c r="AP132" s="982"/>
      <c r="AQ132" s="983"/>
      <c r="AR132" s="983"/>
      <c r="AS132" s="983"/>
      <c r="AT132" s="1082"/>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1074"/>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59" t="s">
        <v>492</v>
      </c>
      <c r="W133" s="1059"/>
      <c r="X133" s="1059"/>
      <c r="Y133" s="1059"/>
      <c r="Z133" s="1060"/>
      <c r="AA133" s="1061">
        <v>10.6</v>
      </c>
      <c r="AB133" s="1062"/>
      <c r="AC133" s="1062"/>
      <c r="AD133" s="1062"/>
      <c r="AE133" s="1063"/>
      <c r="AF133" s="1061">
        <v>8.6999999999999993</v>
      </c>
      <c r="AG133" s="1062"/>
      <c r="AH133" s="1062"/>
      <c r="AI133" s="1062"/>
      <c r="AJ133" s="1063"/>
      <c r="AK133" s="1061">
        <v>8.5</v>
      </c>
      <c r="AL133" s="1062"/>
      <c r="AM133" s="1062"/>
      <c r="AN133" s="1062"/>
      <c r="AO133" s="1063"/>
      <c r="AP133" s="1009"/>
      <c r="AQ133" s="1010"/>
      <c r="AR133" s="1010"/>
      <c r="AS133" s="1010"/>
      <c r="AT133" s="1064"/>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z3gSYdq8O05lqhJIpuLXujPMEYULfPtxtS3FO/aEAfJ/RO1736qeDJZun4+BD2RfwbZrNolQrdV3CqCSKOSSCw==" saltValue="oGgNQPwFTeFpBXvGA/w2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Y65" zoomScaleNormal="85" zoomScaleSheetLayoutView="100" workbookViewId="0">
      <selection activeCell="DA95" sqref="DA95"/>
    </sheetView>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493</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yulnwuUFHuoQxcyTMWYr4JRhyItUIhJV/KFoBUbEiULp40Tg0ea1Thtx2uxr5SHZEAb6ZCNwbbjpUclmdofmw==" saltValue="M4jwD4IG0OcKwt8fPKBjH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J35"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PngdNhlPVfZVY0nR667OpYicOMeVm1R3/X0eQzMXyCultDqakfZuL17To08NayNETflRN0yM2q1ooUdQX43xw==" saltValue="WBMzt7mXaDXQaJJ4InPUR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494</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495</v>
      </c>
      <c r="AL6" s="248"/>
      <c r="AM6" s="248"/>
      <c r="AN6" s="248"/>
    </row>
    <row r="7" spans="1:46" x14ac:dyDescent="0.15">
      <c r="A7" s="247"/>
      <c r="AK7" s="250"/>
      <c r="AL7" s="251"/>
      <c r="AM7" s="251"/>
      <c r="AN7" s="252"/>
      <c r="AO7" s="1098" t="s">
        <v>496</v>
      </c>
      <c r="AP7" s="253"/>
      <c r="AQ7" s="254" t="s">
        <v>497</v>
      </c>
      <c r="AR7" s="255"/>
    </row>
    <row r="8" spans="1:46" x14ac:dyDescent="0.15">
      <c r="A8" s="247"/>
      <c r="AK8" s="256"/>
      <c r="AL8" s="257"/>
      <c r="AM8" s="257"/>
      <c r="AN8" s="258"/>
      <c r="AO8" s="1099"/>
      <c r="AP8" s="259" t="s">
        <v>498</v>
      </c>
      <c r="AQ8" s="260" t="s">
        <v>499</v>
      </c>
      <c r="AR8" s="261" t="s">
        <v>500</v>
      </c>
    </row>
    <row r="9" spans="1:46" x14ac:dyDescent="0.15">
      <c r="A9" s="247"/>
      <c r="AK9" s="1100" t="s">
        <v>501</v>
      </c>
      <c r="AL9" s="1101"/>
      <c r="AM9" s="1101"/>
      <c r="AN9" s="1102"/>
      <c r="AO9" s="262">
        <v>528726</v>
      </c>
      <c r="AP9" s="262">
        <v>231289</v>
      </c>
      <c r="AQ9" s="263">
        <v>216903</v>
      </c>
      <c r="AR9" s="264">
        <v>6.6</v>
      </c>
    </row>
    <row r="10" spans="1:46" x14ac:dyDescent="0.15">
      <c r="A10" s="247"/>
      <c r="AK10" s="1100" t="s">
        <v>502</v>
      </c>
      <c r="AL10" s="1101"/>
      <c r="AM10" s="1101"/>
      <c r="AN10" s="1102"/>
      <c r="AO10" s="265">
        <v>136436</v>
      </c>
      <c r="AP10" s="265">
        <v>59683</v>
      </c>
      <c r="AQ10" s="266">
        <v>28917</v>
      </c>
      <c r="AR10" s="267">
        <v>106.4</v>
      </c>
    </row>
    <row r="11" spans="1:46" ht="13.5" customHeight="1" x14ac:dyDescent="0.15">
      <c r="A11" s="247"/>
      <c r="AK11" s="1100" t="s">
        <v>503</v>
      </c>
      <c r="AL11" s="1101"/>
      <c r="AM11" s="1101"/>
      <c r="AN11" s="1102"/>
      <c r="AO11" s="265">
        <v>79344</v>
      </c>
      <c r="AP11" s="265">
        <v>34709</v>
      </c>
      <c r="AQ11" s="266">
        <v>25458</v>
      </c>
      <c r="AR11" s="267">
        <v>36.299999999999997</v>
      </c>
    </row>
    <row r="12" spans="1:46" ht="13.5" customHeight="1" x14ac:dyDescent="0.15">
      <c r="A12" s="247"/>
      <c r="AK12" s="1100" t="s">
        <v>504</v>
      </c>
      <c r="AL12" s="1101"/>
      <c r="AM12" s="1101"/>
      <c r="AN12" s="1102"/>
      <c r="AO12" s="265" t="s">
        <v>505</v>
      </c>
      <c r="AP12" s="265" t="s">
        <v>505</v>
      </c>
      <c r="AQ12" s="266">
        <v>3963</v>
      </c>
      <c r="AR12" s="267" t="s">
        <v>505</v>
      </c>
    </row>
    <row r="13" spans="1:46" ht="13.5" customHeight="1" x14ac:dyDescent="0.15">
      <c r="A13" s="247"/>
      <c r="AK13" s="1100" t="s">
        <v>506</v>
      </c>
      <c r="AL13" s="1101"/>
      <c r="AM13" s="1101"/>
      <c r="AN13" s="1102"/>
      <c r="AO13" s="265" t="s">
        <v>505</v>
      </c>
      <c r="AP13" s="265" t="s">
        <v>505</v>
      </c>
      <c r="AQ13" s="266" t="s">
        <v>505</v>
      </c>
      <c r="AR13" s="267" t="s">
        <v>505</v>
      </c>
    </row>
    <row r="14" spans="1:46" ht="13.5" customHeight="1" x14ac:dyDescent="0.15">
      <c r="A14" s="247"/>
      <c r="AK14" s="1100" t="s">
        <v>507</v>
      </c>
      <c r="AL14" s="1101"/>
      <c r="AM14" s="1101"/>
      <c r="AN14" s="1102"/>
      <c r="AO14" s="265">
        <v>24753</v>
      </c>
      <c r="AP14" s="265">
        <v>10828</v>
      </c>
      <c r="AQ14" s="266">
        <v>8580</v>
      </c>
      <c r="AR14" s="267">
        <v>26.2</v>
      </c>
    </row>
    <row r="15" spans="1:46" ht="13.5" customHeight="1" x14ac:dyDescent="0.15">
      <c r="A15" s="247"/>
      <c r="AK15" s="1100" t="s">
        <v>508</v>
      </c>
      <c r="AL15" s="1101"/>
      <c r="AM15" s="1101"/>
      <c r="AN15" s="1102"/>
      <c r="AO15" s="265">
        <v>11021</v>
      </c>
      <c r="AP15" s="265">
        <v>4821</v>
      </c>
      <c r="AQ15" s="266">
        <v>5076</v>
      </c>
      <c r="AR15" s="267">
        <v>-5</v>
      </c>
    </row>
    <row r="16" spans="1:46" x14ac:dyDescent="0.15">
      <c r="A16" s="247"/>
      <c r="AK16" s="1103" t="s">
        <v>509</v>
      </c>
      <c r="AL16" s="1104"/>
      <c r="AM16" s="1104"/>
      <c r="AN16" s="1105"/>
      <c r="AO16" s="265">
        <v>-63253</v>
      </c>
      <c r="AP16" s="265">
        <v>-27670</v>
      </c>
      <c r="AQ16" s="266">
        <v>-20614</v>
      </c>
      <c r="AR16" s="267">
        <v>34.200000000000003</v>
      </c>
    </row>
    <row r="17" spans="1:46" x14ac:dyDescent="0.15">
      <c r="A17" s="247"/>
      <c r="AK17" s="1103" t="s">
        <v>179</v>
      </c>
      <c r="AL17" s="1104"/>
      <c r="AM17" s="1104"/>
      <c r="AN17" s="1105"/>
      <c r="AO17" s="265">
        <v>717027</v>
      </c>
      <c r="AP17" s="265">
        <v>313660</v>
      </c>
      <c r="AQ17" s="266">
        <v>268284</v>
      </c>
      <c r="AR17" s="267">
        <v>16.899999999999999</v>
      </c>
    </row>
    <row r="18" spans="1:46" x14ac:dyDescent="0.15">
      <c r="A18" s="247"/>
      <c r="AQ18" s="268"/>
      <c r="AR18" s="268"/>
    </row>
    <row r="19" spans="1:46" x14ac:dyDescent="0.15">
      <c r="A19" s="247"/>
      <c r="AK19" s="243" t="s">
        <v>510</v>
      </c>
    </row>
    <row r="20" spans="1:46" x14ac:dyDescent="0.15">
      <c r="A20" s="247"/>
      <c r="AK20" s="269"/>
      <c r="AL20" s="270"/>
      <c r="AM20" s="270"/>
      <c r="AN20" s="271"/>
      <c r="AO20" s="272" t="s">
        <v>511</v>
      </c>
      <c r="AP20" s="273" t="s">
        <v>512</v>
      </c>
      <c r="AQ20" s="274" t="s">
        <v>513</v>
      </c>
      <c r="AR20" s="275"/>
    </row>
    <row r="21" spans="1:46" s="248" customFormat="1" x14ac:dyDescent="0.15">
      <c r="A21" s="276"/>
      <c r="AK21" s="1095" t="s">
        <v>514</v>
      </c>
      <c r="AL21" s="1096"/>
      <c r="AM21" s="1096"/>
      <c r="AN21" s="1097"/>
      <c r="AO21" s="277">
        <v>24.06</v>
      </c>
      <c r="AP21" s="278">
        <v>24.83</v>
      </c>
      <c r="AQ21" s="279">
        <v>-0.77</v>
      </c>
      <c r="AS21" s="280"/>
      <c r="AT21" s="276"/>
    </row>
    <row r="22" spans="1:46" s="248" customFormat="1" x14ac:dyDescent="0.15">
      <c r="A22" s="276"/>
      <c r="AK22" s="1095" t="s">
        <v>515</v>
      </c>
      <c r="AL22" s="1096"/>
      <c r="AM22" s="1096"/>
      <c r="AN22" s="1097"/>
      <c r="AO22" s="281">
        <v>97.4</v>
      </c>
      <c r="AP22" s="282">
        <v>94</v>
      </c>
      <c r="AQ22" s="283">
        <v>3.4</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516</v>
      </c>
      <c r="AP26" s="268"/>
      <c r="AQ26" s="268"/>
      <c r="AR26" s="268"/>
    </row>
    <row r="27" spans="1:46" x14ac:dyDescent="0.15">
      <c r="A27" s="288" t="s">
        <v>517</v>
      </c>
      <c r="AS27" s="243"/>
      <c r="AT27" s="243"/>
    </row>
    <row r="28" spans="1:46" ht="17.25" x14ac:dyDescent="0.15">
      <c r="A28" s="244" t="s">
        <v>518</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519</v>
      </c>
      <c r="AL29" s="248"/>
      <c r="AM29" s="248"/>
      <c r="AN29" s="248"/>
      <c r="AS29" s="290"/>
    </row>
    <row r="30" spans="1:46" x14ac:dyDescent="0.15">
      <c r="A30" s="247"/>
      <c r="AK30" s="250"/>
      <c r="AL30" s="251"/>
      <c r="AM30" s="251"/>
      <c r="AN30" s="252"/>
      <c r="AO30" s="1098" t="s">
        <v>496</v>
      </c>
      <c r="AP30" s="253"/>
      <c r="AQ30" s="254" t="s">
        <v>497</v>
      </c>
      <c r="AR30" s="255"/>
    </row>
    <row r="31" spans="1:46" x14ac:dyDescent="0.15">
      <c r="A31" s="247"/>
      <c r="AK31" s="256"/>
      <c r="AL31" s="257"/>
      <c r="AM31" s="257"/>
      <c r="AN31" s="258"/>
      <c r="AO31" s="1099"/>
      <c r="AP31" s="259" t="s">
        <v>498</v>
      </c>
      <c r="AQ31" s="260" t="s">
        <v>499</v>
      </c>
      <c r="AR31" s="261" t="s">
        <v>500</v>
      </c>
    </row>
    <row r="32" spans="1:46" ht="27" customHeight="1" x14ac:dyDescent="0.15">
      <c r="A32" s="247"/>
      <c r="AK32" s="1111" t="s">
        <v>520</v>
      </c>
      <c r="AL32" s="1112"/>
      <c r="AM32" s="1112"/>
      <c r="AN32" s="1113"/>
      <c r="AO32" s="291">
        <v>977166</v>
      </c>
      <c r="AP32" s="291">
        <v>427457</v>
      </c>
      <c r="AQ32" s="292">
        <v>153879</v>
      </c>
      <c r="AR32" s="293">
        <v>177.8</v>
      </c>
    </row>
    <row r="33" spans="1:46" ht="13.5" customHeight="1" x14ac:dyDescent="0.15">
      <c r="A33" s="247"/>
      <c r="AK33" s="1111" t="s">
        <v>521</v>
      </c>
      <c r="AL33" s="1112"/>
      <c r="AM33" s="1112"/>
      <c r="AN33" s="1113"/>
      <c r="AO33" s="291" t="s">
        <v>505</v>
      </c>
      <c r="AP33" s="291" t="s">
        <v>505</v>
      </c>
      <c r="AQ33" s="292" t="s">
        <v>505</v>
      </c>
      <c r="AR33" s="293" t="s">
        <v>505</v>
      </c>
    </row>
    <row r="34" spans="1:46" ht="27" customHeight="1" x14ac:dyDescent="0.15">
      <c r="A34" s="247"/>
      <c r="AK34" s="1111" t="s">
        <v>522</v>
      </c>
      <c r="AL34" s="1112"/>
      <c r="AM34" s="1112"/>
      <c r="AN34" s="1113"/>
      <c r="AO34" s="291" t="s">
        <v>505</v>
      </c>
      <c r="AP34" s="291" t="s">
        <v>505</v>
      </c>
      <c r="AQ34" s="292" t="s">
        <v>505</v>
      </c>
      <c r="AR34" s="293" t="s">
        <v>505</v>
      </c>
    </row>
    <row r="35" spans="1:46" ht="27" customHeight="1" x14ac:dyDescent="0.15">
      <c r="A35" s="247"/>
      <c r="AK35" s="1111" t="s">
        <v>523</v>
      </c>
      <c r="AL35" s="1112"/>
      <c r="AM35" s="1112"/>
      <c r="AN35" s="1113"/>
      <c r="AO35" s="291">
        <v>195783</v>
      </c>
      <c r="AP35" s="291">
        <v>85644</v>
      </c>
      <c r="AQ35" s="292">
        <v>28293</v>
      </c>
      <c r="AR35" s="293">
        <v>202.7</v>
      </c>
    </row>
    <row r="36" spans="1:46" ht="27" customHeight="1" x14ac:dyDescent="0.15">
      <c r="A36" s="247"/>
      <c r="AK36" s="1111" t="s">
        <v>524</v>
      </c>
      <c r="AL36" s="1112"/>
      <c r="AM36" s="1112"/>
      <c r="AN36" s="1113"/>
      <c r="AO36" s="291" t="s">
        <v>505</v>
      </c>
      <c r="AP36" s="291" t="s">
        <v>505</v>
      </c>
      <c r="AQ36" s="292">
        <v>5342</v>
      </c>
      <c r="AR36" s="293" t="s">
        <v>505</v>
      </c>
    </row>
    <row r="37" spans="1:46" ht="13.5" customHeight="1" x14ac:dyDescent="0.15">
      <c r="A37" s="247"/>
      <c r="AK37" s="1111" t="s">
        <v>525</v>
      </c>
      <c r="AL37" s="1112"/>
      <c r="AM37" s="1112"/>
      <c r="AN37" s="1113"/>
      <c r="AO37" s="291" t="s">
        <v>505</v>
      </c>
      <c r="AP37" s="291" t="s">
        <v>505</v>
      </c>
      <c r="AQ37" s="292">
        <v>1875</v>
      </c>
      <c r="AR37" s="293" t="s">
        <v>505</v>
      </c>
    </row>
    <row r="38" spans="1:46" ht="27" customHeight="1" x14ac:dyDescent="0.15">
      <c r="A38" s="247"/>
      <c r="AK38" s="1114" t="s">
        <v>526</v>
      </c>
      <c r="AL38" s="1115"/>
      <c r="AM38" s="1115"/>
      <c r="AN38" s="1116"/>
      <c r="AO38" s="294">
        <v>779</v>
      </c>
      <c r="AP38" s="294">
        <v>341</v>
      </c>
      <c r="AQ38" s="295">
        <v>54</v>
      </c>
      <c r="AR38" s="283">
        <v>531.5</v>
      </c>
      <c r="AS38" s="290"/>
    </row>
    <row r="39" spans="1:46" x14ac:dyDescent="0.15">
      <c r="A39" s="247"/>
      <c r="AK39" s="1114" t="s">
        <v>527</v>
      </c>
      <c r="AL39" s="1115"/>
      <c r="AM39" s="1115"/>
      <c r="AN39" s="1116"/>
      <c r="AO39" s="291">
        <v>-95717</v>
      </c>
      <c r="AP39" s="291">
        <v>-41871</v>
      </c>
      <c r="AQ39" s="292">
        <v>-7130</v>
      </c>
      <c r="AR39" s="293">
        <v>487.3</v>
      </c>
      <c r="AS39" s="290"/>
    </row>
    <row r="40" spans="1:46" ht="27" customHeight="1" x14ac:dyDescent="0.15">
      <c r="A40" s="247"/>
      <c r="AK40" s="1111" t="s">
        <v>528</v>
      </c>
      <c r="AL40" s="1112"/>
      <c r="AM40" s="1112"/>
      <c r="AN40" s="1113"/>
      <c r="AO40" s="291">
        <v>-924396</v>
      </c>
      <c r="AP40" s="291">
        <v>-404373</v>
      </c>
      <c r="AQ40" s="292">
        <v>-136382</v>
      </c>
      <c r="AR40" s="293">
        <v>196.5</v>
      </c>
      <c r="AS40" s="290"/>
    </row>
    <row r="41" spans="1:46" x14ac:dyDescent="0.15">
      <c r="A41" s="247"/>
      <c r="AK41" s="1117" t="s">
        <v>292</v>
      </c>
      <c r="AL41" s="1118"/>
      <c r="AM41" s="1118"/>
      <c r="AN41" s="1119"/>
      <c r="AO41" s="291">
        <v>153615</v>
      </c>
      <c r="AP41" s="291">
        <v>67198</v>
      </c>
      <c r="AQ41" s="292">
        <v>45930</v>
      </c>
      <c r="AR41" s="293">
        <v>46.3</v>
      </c>
      <c r="AS41" s="290"/>
    </row>
    <row r="42" spans="1:46" x14ac:dyDescent="0.15">
      <c r="A42" s="247"/>
      <c r="AK42" s="296" t="s">
        <v>529</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530</v>
      </c>
    </row>
    <row r="48" spans="1:46" x14ac:dyDescent="0.15">
      <c r="A48" s="247"/>
      <c r="AK48" s="301" t="s">
        <v>531</v>
      </c>
      <c r="AL48" s="301"/>
      <c r="AM48" s="301"/>
      <c r="AN48" s="301"/>
      <c r="AO48" s="301"/>
      <c r="AP48" s="301"/>
      <c r="AQ48" s="302"/>
      <c r="AR48" s="301"/>
    </row>
    <row r="49" spans="1:44" ht="13.5" customHeight="1" x14ac:dyDescent="0.15">
      <c r="A49" s="247"/>
      <c r="AK49" s="303"/>
      <c r="AL49" s="304"/>
      <c r="AM49" s="1106" t="s">
        <v>496</v>
      </c>
      <c r="AN49" s="1108" t="s">
        <v>532</v>
      </c>
      <c r="AO49" s="1109"/>
      <c r="AP49" s="1109"/>
      <c r="AQ49" s="1109"/>
      <c r="AR49" s="1110"/>
    </row>
    <row r="50" spans="1:44" x14ac:dyDescent="0.15">
      <c r="A50" s="247"/>
      <c r="AK50" s="305"/>
      <c r="AL50" s="306"/>
      <c r="AM50" s="1107"/>
      <c r="AN50" s="307" t="s">
        <v>533</v>
      </c>
      <c r="AO50" s="308" t="s">
        <v>534</v>
      </c>
      <c r="AP50" s="309" t="s">
        <v>535</v>
      </c>
      <c r="AQ50" s="310" t="s">
        <v>536</v>
      </c>
      <c r="AR50" s="311" t="s">
        <v>537</v>
      </c>
    </row>
    <row r="51" spans="1:44" x14ac:dyDescent="0.15">
      <c r="A51" s="247"/>
      <c r="AK51" s="303" t="s">
        <v>538</v>
      </c>
      <c r="AL51" s="304"/>
      <c r="AM51" s="312">
        <v>1373482</v>
      </c>
      <c r="AN51" s="313">
        <v>580018</v>
      </c>
      <c r="AO51" s="314">
        <v>55.8</v>
      </c>
      <c r="AP51" s="315">
        <v>238802</v>
      </c>
      <c r="AQ51" s="316">
        <v>29.1</v>
      </c>
      <c r="AR51" s="317">
        <v>26.7</v>
      </c>
    </row>
    <row r="52" spans="1:44" x14ac:dyDescent="0.15">
      <c r="A52" s="247"/>
      <c r="AK52" s="318"/>
      <c r="AL52" s="319" t="s">
        <v>539</v>
      </c>
      <c r="AM52" s="320">
        <v>340077</v>
      </c>
      <c r="AN52" s="321">
        <v>143614</v>
      </c>
      <c r="AO52" s="322">
        <v>100.3</v>
      </c>
      <c r="AP52" s="323">
        <v>128562</v>
      </c>
      <c r="AQ52" s="324">
        <v>35.200000000000003</v>
      </c>
      <c r="AR52" s="325">
        <v>65.099999999999994</v>
      </c>
    </row>
    <row r="53" spans="1:44" x14ac:dyDescent="0.15">
      <c r="A53" s="247"/>
      <c r="AK53" s="303" t="s">
        <v>540</v>
      </c>
      <c r="AL53" s="304"/>
      <c r="AM53" s="312">
        <v>2573936</v>
      </c>
      <c r="AN53" s="313">
        <v>1092039</v>
      </c>
      <c r="AO53" s="314">
        <v>88.3</v>
      </c>
      <c r="AP53" s="315">
        <v>288550</v>
      </c>
      <c r="AQ53" s="316">
        <v>20.8</v>
      </c>
      <c r="AR53" s="317">
        <v>67.5</v>
      </c>
    </row>
    <row r="54" spans="1:44" x14ac:dyDescent="0.15">
      <c r="A54" s="247"/>
      <c r="AK54" s="318"/>
      <c r="AL54" s="319" t="s">
        <v>539</v>
      </c>
      <c r="AM54" s="320">
        <v>1058028</v>
      </c>
      <c r="AN54" s="321">
        <v>448888</v>
      </c>
      <c r="AO54" s="322">
        <v>212.6</v>
      </c>
      <c r="AP54" s="323">
        <v>141525</v>
      </c>
      <c r="AQ54" s="324">
        <v>10.1</v>
      </c>
      <c r="AR54" s="325">
        <v>202.5</v>
      </c>
    </row>
    <row r="55" spans="1:44" x14ac:dyDescent="0.15">
      <c r="A55" s="247"/>
      <c r="AK55" s="303" t="s">
        <v>541</v>
      </c>
      <c r="AL55" s="304"/>
      <c r="AM55" s="312">
        <v>1475035</v>
      </c>
      <c r="AN55" s="313">
        <v>626342</v>
      </c>
      <c r="AO55" s="314">
        <v>-42.6</v>
      </c>
      <c r="AP55" s="315">
        <v>287914</v>
      </c>
      <c r="AQ55" s="316">
        <v>-0.2</v>
      </c>
      <c r="AR55" s="317">
        <v>-42.4</v>
      </c>
    </row>
    <row r="56" spans="1:44" x14ac:dyDescent="0.15">
      <c r="A56" s="247"/>
      <c r="AK56" s="318"/>
      <c r="AL56" s="319" t="s">
        <v>539</v>
      </c>
      <c r="AM56" s="320">
        <v>484067</v>
      </c>
      <c r="AN56" s="321">
        <v>205549</v>
      </c>
      <c r="AO56" s="322">
        <v>-54.2</v>
      </c>
      <c r="AP56" s="323">
        <v>146531</v>
      </c>
      <c r="AQ56" s="324">
        <v>3.5</v>
      </c>
      <c r="AR56" s="325">
        <v>-57.7</v>
      </c>
    </row>
    <row r="57" spans="1:44" x14ac:dyDescent="0.15">
      <c r="A57" s="247"/>
      <c r="AK57" s="303" t="s">
        <v>542</v>
      </c>
      <c r="AL57" s="304"/>
      <c r="AM57" s="312">
        <v>1306866</v>
      </c>
      <c r="AN57" s="313">
        <v>567216</v>
      </c>
      <c r="AO57" s="314">
        <v>-9.4</v>
      </c>
      <c r="AP57" s="315">
        <v>310300</v>
      </c>
      <c r="AQ57" s="316">
        <v>7.8</v>
      </c>
      <c r="AR57" s="317">
        <v>-17.2</v>
      </c>
    </row>
    <row r="58" spans="1:44" x14ac:dyDescent="0.15">
      <c r="A58" s="247"/>
      <c r="AK58" s="318"/>
      <c r="AL58" s="319" t="s">
        <v>539</v>
      </c>
      <c r="AM58" s="320">
        <v>655862</v>
      </c>
      <c r="AN58" s="321">
        <v>284662</v>
      </c>
      <c r="AO58" s="322">
        <v>38.5</v>
      </c>
      <c r="AP58" s="323">
        <v>157576</v>
      </c>
      <c r="AQ58" s="324">
        <v>7.5</v>
      </c>
      <c r="AR58" s="325">
        <v>31</v>
      </c>
    </row>
    <row r="59" spans="1:44" x14ac:dyDescent="0.15">
      <c r="A59" s="247"/>
      <c r="AK59" s="303" t="s">
        <v>543</v>
      </c>
      <c r="AL59" s="304"/>
      <c r="AM59" s="312">
        <v>982938</v>
      </c>
      <c r="AN59" s="313">
        <v>429982</v>
      </c>
      <c r="AO59" s="314">
        <v>-24.2</v>
      </c>
      <c r="AP59" s="315">
        <v>317319</v>
      </c>
      <c r="AQ59" s="316">
        <v>2.2999999999999998</v>
      </c>
      <c r="AR59" s="317">
        <v>-26.5</v>
      </c>
    </row>
    <row r="60" spans="1:44" x14ac:dyDescent="0.15">
      <c r="A60" s="247"/>
      <c r="AK60" s="318"/>
      <c r="AL60" s="319" t="s">
        <v>539</v>
      </c>
      <c r="AM60" s="320">
        <v>194913</v>
      </c>
      <c r="AN60" s="321">
        <v>85264</v>
      </c>
      <c r="AO60" s="322">
        <v>-70</v>
      </c>
      <c r="AP60" s="323">
        <v>164214</v>
      </c>
      <c r="AQ60" s="324">
        <v>4.2</v>
      </c>
      <c r="AR60" s="325">
        <v>-74.2</v>
      </c>
    </row>
    <row r="61" spans="1:44" x14ac:dyDescent="0.15">
      <c r="A61" s="247"/>
      <c r="AK61" s="303" t="s">
        <v>544</v>
      </c>
      <c r="AL61" s="326"/>
      <c r="AM61" s="312">
        <v>1542451</v>
      </c>
      <c r="AN61" s="313">
        <v>659119</v>
      </c>
      <c r="AO61" s="314">
        <v>13.6</v>
      </c>
      <c r="AP61" s="315">
        <v>288577</v>
      </c>
      <c r="AQ61" s="327">
        <v>12</v>
      </c>
      <c r="AR61" s="317">
        <v>1.6</v>
      </c>
    </row>
    <row r="62" spans="1:44" x14ac:dyDescent="0.15">
      <c r="A62" s="247"/>
      <c r="AK62" s="318"/>
      <c r="AL62" s="319" t="s">
        <v>539</v>
      </c>
      <c r="AM62" s="320">
        <v>546589</v>
      </c>
      <c r="AN62" s="321">
        <v>233595</v>
      </c>
      <c r="AO62" s="322">
        <v>45.4</v>
      </c>
      <c r="AP62" s="323">
        <v>147682</v>
      </c>
      <c r="AQ62" s="324">
        <v>12.1</v>
      </c>
      <c r="AR62" s="325">
        <v>33.299999999999997</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msC1q4yEi0HLs/3c1Ts/zbj5gdUCGkHzf3Rx64/zXqa6q3iW7wZkjO8jlBygVET0R+VfO+d3Y84lIiBNS4RULg==" saltValue="4f2uCR2rYKGtJttLUJXF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3"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9O+LnLRLBsL557eV/8FiqAAatFvoCV6uxbQu70bNrbmzTUOBlx692WNbj+DgJSGI90V5GxKj/fpyKNs0SEg==" saltValue="YcDE8IDn6T6u1w4un61b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7"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KxDdEmikNguNuh5B7LEriZlsEcmODjrnWtczftV9lPqYHW+XLCCBHZMUl8WimMfwrpyKP8eeRXBVbd6Ho5leg==" saltValue="wzAPUACvrG/cESQ0hMkW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20" t="s">
        <v>3</v>
      </c>
      <c r="D47" s="1120"/>
      <c r="E47" s="1121"/>
      <c r="F47" s="11">
        <v>13.11</v>
      </c>
      <c r="G47" s="12">
        <v>13.28</v>
      </c>
      <c r="H47" s="12">
        <v>12.85</v>
      </c>
      <c r="I47" s="12">
        <v>12.67</v>
      </c>
      <c r="J47" s="13">
        <v>11.88</v>
      </c>
    </row>
    <row r="48" spans="2:10" ht="57.75" customHeight="1" x14ac:dyDescent="0.15">
      <c r="B48" s="14"/>
      <c r="C48" s="1122" t="s">
        <v>4</v>
      </c>
      <c r="D48" s="1122"/>
      <c r="E48" s="1123"/>
      <c r="F48" s="15">
        <v>1.9</v>
      </c>
      <c r="G48" s="16">
        <v>1.8</v>
      </c>
      <c r="H48" s="16">
        <v>5.6</v>
      </c>
      <c r="I48" s="16">
        <v>6.51</v>
      </c>
      <c r="J48" s="17">
        <v>3.53</v>
      </c>
    </row>
    <row r="49" spans="2:10" ht="57.75" customHeight="1" thickBot="1" x14ac:dyDescent="0.2">
      <c r="B49" s="18"/>
      <c r="C49" s="1124" t="s">
        <v>5</v>
      </c>
      <c r="D49" s="1124"/>
      <c r="E49" s="1125"/>
      <c r="F49" s="19" t="s">
        <v>553</v>
      </c>
      <c r="G49" s="20">
        <v>8.59</v>
      </c>
      <c r="H49" s="20">
        <v>3.85</v>
      </c>
      <c r="I49" s="20">
        <v>0.99</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ZoRWpxfe/d4bVhpronuuiXNNozlufaaCsYllJlOaYfHwZu9N3BYwbLCn8FG3+jSsLEnC0mW4ay3kkwzb1iyGQ==" saltValue="8sbGUNEadpkK2OYYSsCEs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